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ine Neuf\Google Drive\WirVsVirus\"/>
    </mc:Choice>
  </mc:AlternateContent>
  <xr:revisionPtr revIDLastSave="0" documentId="13_ncr:1_{60839ED4-98B4-462B-BB35-8A0CE5B7E1F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Wertetabelle" sheetId="5" r:id="rId1"/>
    <sheet name="Berechnung" sheetId="2" r:id="rId2"/>
    <sheet name="Erwerbstätige" sheetId="1" r:id="rId3"/>
    <sheet name="Einwohnerzahl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507" i="1" l="1"/>
  <c r="J1506" i="1"/>
  <c r="J1505" i="1"/>
  <c r="J1504" i="1"/>
  <c r="J1503" i="1"/>
  <c r="J1502" i="1"/>
  <c r="J1501" i="1"/>
  <c r="J1500" i="1"/>
  <c r="J1499" i="1"/>
  <c r="J1498" i="1"/>
  <c r="J1497" i="1"/>
  <c r="J1496" i="1"/>
  <c r="J1495" i="1"/>
  <c r="J1494" i="1"/>
  <c r="J1493" i="1"/>
  <c r="J1492" i="1"/>
  <c r="J1491" i="1"/>
  <c r="J1490" i="1"/>
  <c r="J1489" i="1"/>
  <c r="J1488" i="1"/>
  <c r="J1487" i="1"/>
  <c r="J1486" i="1"/>
  <c r="J1485" i="1"/>
  <c r="J1484" i="1"/>
  <c r="J1483" i="1"/>
  <c r="J1482" i="1"/>
  <c r="J1481" i="1"/>
  <c r="J1480" i="1"/>
  <c r="J1479" i="1"/>
  <c r="J1478" i="1"/>
  <c r="J1477" i="1"/>
  <c r="J1476" i="1"/>
  <c r="J1475" i="1"/>
  <c r="J1474" i="1"/>
  <c r="J1473" i="1"/>
  <c r="J1472" i="1"/>
  <c r="J1471" i="1"/>
  <c r="J1470" i="1"/>
  <c r="J1469" i="1"/>
  <c r="J1468" i="1"/>
  <c r="J1467" i="1"/>
  <c r="J1466" i="1"/>
  <c r="J1465" i="1"/>
  <c r="J1464" i="1"/>
  <c r="J1463" i="1"/>
  <c r="J1462" i="1"/>
  <c r="J1461" i="1"/>
  <c r="J1460" i="1"/>
  <c r="J1459" i="1"/>
  <c r="J1458" i="1"/>
  <c r="J1457" i="1"/>
  <c r="J1456" i="1"/>
  <c r="J1455" i="1"/>
  <c r="J1454" i="1"/>
  <c r="J1453" i="1"/>
  <c r="J1452" i="1"/>
  <c r="J1451" i="1"/>
  <c r="J1450" i="1"/>
  <c r="J1449" i="1"/>
  <c r="J1448" i="1"/>
  <c r="J1447" i="1"/>
  <c r="J1446" i="1"/>
  <c r="J1445" i="1"/>
  <c r="J1444" i="1"/>
  <c r="J1443" i="1"/>
  <c r="J1442" i="1"/>
  <c r="J1441" i="1"/>
  <c r="J1440" i="1"/>
  <c r="J1439" i="1"/>
  <c r="J1438" i="1"/>
  <c r="J1437" i="1"/>
  <c r="J1436" i="1"/>
  <c r="J1435" i="1"/>
  <c r="J1434" i="1"/>
  <c r="J1433" i="1"/>
  <c r="J1432" i="1"/>
  <c r="J1431" i="1"/>
  <c r="J1430" i="1"/>
  <c r="J1429" i="1"/>
  <c r="J1428" i="1"/>
  <c r="J1427" i="1"/>
  <c r="J1426" i="1"/>
  <c r="J1425" i="1"/>
  <c r="J1424" i="1"/>
  <c r="J1423" i="1"/>
  <c r="J1422" i="1"/>
  <c r="J1421" i="1"/>
  <c r="J1420" i="1"/>
  <c r="J1419" i="1"/>
  <c r="J1418" i="1"/>
  <c r="J1417" i="1"/>
  <c r="J1416" i="1"/>
  <c r="J1415" i="1"/>
  <c r="J1414" i="1"/>
  <c r="J1413" i="1"/>
  <c r="J1412" i="1"/>
  <c r="J1411" i="1"/>
  <c r="J1410" i="1"/>
  <c r="J1409" i="1"/>
  <c r="J1408" i="1"/>
  <c r="J1407" i="1"/>
  <c r="J1406" i="1"/>
  <c r="J1405" i="1"/>
  <c r="J1404" i="1"/>
  <c r="J1403" i="1"/>
  <c r="J1402" i="1"/>
  <c r="J1401" i="1"/>
  <c r="J1400" i="1"/>
  <c r="J1399" i="1"/>
  <c r="J1398" i="1"/>
  <c r="J1397" i="1"/>
  <c r="J1396" i="1"/>
  <c r="J1395" i="1"/>
  <c r="J1394" i="1"/>
  <c r="J1393" i="1"/>
  <c r="J1392" i="1"/>
  <c r="J1391" i="1"/>
  <c r="J1390" i="1"/>
  <c r="J1389" i="1"/>
  <c r="J1388" i="1"/>
  <c r="J1387" i="1"/>
  <c r="J1386" i="1"/>
  <c r="J1385" i="1"/>
  <c r="J1384" i="1"/>
  <c r="J1383" i="1"/>
  <c r="J1382" i="1"/>
  <c r="J1381" i="1"/>
  <c r="J1380" i="1"/>
  <c r="J1379" i="1"/>
  <c r="J1378" i="1"/>
  <c r="J1377" i="1"/>
  <c r="J1376" i="1"/>
  <c r="J1375" i="1"/>
  <c r="J1374" i="1"/>
  <c r="J1373" i="1"/>
  <c r="J1372" i="1"/>
  <c r="J1371" i="1"/>
  <c r="J1370" i="1"/>
  <c r="J1369" i="1"/>
  <c r="J1368" i="1"/>
  <c r="J1367" i="1"/>
  <c r="J1366" i="1"/>
  <c r="J1365" i="1"/>
  <c r="J1364" i="1"/>
  <c r="J1363" i="1"/>
  <c r="J1362" i="1"/>
  <c r="J1361" i="1"/>
  <c r="J1360" i="1"/>
  <c r="J1359" i="1"/>
  <c r="J1358" i="1"/>
  <c r="J1357" i="1"/>
  <c r="J1356" i="1"/>
  <c r="J1355" i="1"/>
  <c r="J1354" i="1"/>
  <c r="J1353" i="1"/>
  <c r="J1352" i="1"/>
  <c r="J1351" i="1"/>
  <c r="J1350" i="1"/>
  <c r="J1349" i="1"/>
  <c r="J1348" i="1"/>
  <c r="J1347" i="1"/>
  <c r="J1346" i="1"/>
  <c r="J1345" i="1"/>
  <c r="J1344" i="1"/>
  <c r="J1343" i="1"/>
  <c r="J1342" i="1"/>
  <c r="J1341" i="1"/>
  <c r="J1340" i="1"/>
  <c r="J1339" i="1"/>
  <c r="J1338" i="1"/>
  <c r="J1337" i="1"/>
  <c r="J1336" i="1"/>
  <c r="J1335" i="1"/>
  <c r="J1334" i="1"/>
  <c r="J1333" i="1"/>
  <c r="J1332" i="1"/>
  <c r="J1331" i="1"/>
  <c r="J1330" i="1"/>
  <c r="J1329" i="1"/>
  <c r="J1328" i="1"/>
  <c r="J1327" i="1"/>
  <c r="J1326" i="1"/>
  <c r="J1325" i="1"/>
  <c r="J1324" i="1"/>
  <c r="J1323" i="1"/>
  <c r="J1322" i="1"/>
  <c r="J1321" i="1"/>
  <c r="J1320" i="1"/>
  <c r="J1319" i="1"/>
  <c r="J1318" i="1"/>
  <c r="J1317" i="1"/>
  <c r="J1316" i="1"/>
  <c r="J1315" i="1"/>
  <c r="J1314" i="1"/>
  <c r="J1313" i="1"/>
  <c r="J1312" i="1"/>
  <c r="J1311" i="1"/>
  <c r="J1310" i="1"/>
  <c r="J1309" i="1"/>
  <c r="J1308" i="1"/>
  <c r="J1307" i="1"/>
  <c r="J1306" i="1"/>
  <c r="J1305" i="1"/>
  <c r="J1304" i="1"/>
  <c r="J1303" i="1"/>
  <c r="J1302" i="1"/>
  <c r="J1301" i="1"/>
  <c r="J1300" i="1"/>
  <c r="J1299" i="1"/>
  <c r="J1298" i="1"/>
  <c r="J1297" i="1"/>
  <c r="J1296" i="1"/>
  <c r="J1295" i="1"/>
  <c r="J1294" i="1"/>
  <c r="J1293" i="1"/>
  <c r="J1292" i="1"/>
  <c r="J1291" i="1"/>
  <c r="J1290" i="1"/>
  <c r="J1289" i="1"/>
  <c r="J1288" i="1"/>
  <c r="J1287" i="1"/>
  <c r="J1286" i="1"/>
  <c r="J1285" i="1"/>
  <c r="J1284" i="1"/>
  <c r="J1283" i="1"/>
  <c r="J1282" i="1"/>
  <c r="J1281" i="1"/>
  <c r="J1280" i="1"/>
  <c r="J1279" i="1"/>
  <c r="J1278" i="1"/>
  <c r="J1277" i="1"/>
  <c r="J1276" i="1"/>
  <c r="J1275" i="1"/>
  <c r="J1274" i="1"/>
  <c r="J1273" i="1"/>
  <c r="J1272" i="1"/>
  <c r="J1271" i="1"/>
  <c r="J1270" i="1"/>
  <c r="J1269" i="1"/>
  <c r="J1268" i="1"/>
  <c r="J1267" i="1"/>
  <c r="J1266" i="1"/>
  <c r="J1265" i="1"/>
  <c r="J1264" i="1"/>
  <c r="J1263" i="1"/>
  <c r="J1262" i="1"/>
  <c r="J1261" i="1"/>
  <c r="J1260" i="1"/>
  <c r="J1259" i="1"/>
  <c r="J1258" i="1"/>
  <c r="J1257" i="1"/>
  <c r="J1256" i="1"/>
  <c r="J1255" i="1"/>
  <c r="J1254" i="1"/>
  <c r="J1253" i="1"/>
  <c r="J1252" i="1"/>
  <c r="J1251" i="1"/>
  <c r="J1250" i="1"/>
  <c r="J1249" i="1"/>
  <c r="J1248" i="1"/>
  <c r="J1247" i="1"/>
  <c r="J1246" i="1"/>
  <c r="J1245" i="1"/>
  <c r="J1244" i="1"/>
  <c r="J1243" i="1"/>
  <c r="J1242" i="1"/>
  <c r="J1241" i="1"/>
  <c r="J1240" i="1"/>
  <c r="J1239" i="1"/>
  <c r="J1238" i="1"/>
  <c r="J1237" i="1"/>
  <c r="J1236" i="1"/>
  <c r="J1235" i="1"/>
  <c r="J1234" i="1"/>
  <c r="J1233" i="1"/>
  <c r="J1232" i="1"/>
  <c r="J1231" i="1"/>
  <c r="J1230" i="1"/>
  <c r="J1229" i="1"/>
  <c r="J1228" i="1"/>
  <c r="J1227" i="1"/>
  <c r="J1226" i="1"/>
  <c r="J1225" i="1"/>
  <c r="J1224" i="1"/>
  <c r="J1223" i="1"/>
  <c r="J1222" i="1"/>
  <c r="J1221" i="1"/>
  <c r="J1220" i="1"/>
  <c r="J1219" i="1"/>
  <c r="J1218" i="1"/>
  <c r="J1217" i="1"/>
  <c r="J1216" i="1"/>
  <c r="J1215" i="1"/>
  <c r="J1214" i="1"/>
  <c r="J1213" i="1"/>
  <c r="J1212" i="1"/>
  <c r="J1211" i="1"/>
  <c r="J1210" i="1"/>
  <c r="J1209" i="1"/>
  <c r="J1208" i="1"/>
  <c r="J1207" i="1"/>
  <c r="J1206" i="1"/>
  <c r="J1205" i="1"/>
  <c r="J1204" i="1"/>
  <c r="J1203" i="1"/>
  <c r="J1202" i="1"/>
  <c r="J1201" i="1"/>
  <c r="J1200" i="1"/>
  <c r="J1199" i="1"/>
  <c r="J1198" i="1"/>
  <c r="J1197" i="1"/>
  <c r="J1196" i="1"/>
  <c r="J1195" i="1"/>
  <c r="J1194" i="1"/>
  <c r="J1193" i="1"/>
  <c r="J1192" i="1"/>
  <c r="J1191" i="1"/>
  <c r="J1190" i="1"/>
  <c r="J1189" i="1"/>
  <c r="J1188" i="1"/>
  <c r="J1187" i="1"/>
  <c r="J1186" i="1"/>
  <c r="J1185" i="1"/>
  <c r="J1184" i="1"/>
  <c r="J1183" i="1"/>
  <c r="J1182" i="1"/>
  <c r="J1181" i="1"/>
  <c r="J1180" i="1"/>
  <c r="J1179" i="1"/>
  <c r="J1178" i="1"/>
  <c r="J1177" i="1"/>
  <c r="J1176" i="1"/>
  <c r="J1175" i="1"/>
  <c r="J1174" i="1"/>
  <c r="J1173" i="1"/>
  <c r="J1172" i="1"/>
  <c r="J1171" i="1"/>
  <c r="J1170" i="1"/>
  <c r="J1169" i="1"/>
  <c r="J1168" i="1"/>
  <c r="J1167" i="1"/>
  <c r="J1166" i="1"/>
  <c r="J1165" i="1"/>
  <c r="J1164" i="1"/>
  <c r="J1163" i="1"/>
  <c r="J1162" i="1"/>
  <c r="J1161" i="1"/>
  <c r="J1160" i="1"/>
  <c r="J1159" i="1"/>
  <c r="J1158" i="1"/>
  <c r="J1157" i="1"/>
  <c r="J1156" i="1"/>
  <c r="J1155" i="1"/>
  <c r="J1154" i="1"/>
  <c r="J1153" i="1"/>
  <c r="J1152" i="1"/>
  <c r="J1151" i="1"/>
  <c r="J1150" i="1"/>
  <c r="J1149" i="1"/>
  <c r="J1148" i="1"/>
  <c r="J1147" i="1"/>
  <c r="J1146" i="1"/>
  <c r="J1145" i="1"/>
  <c r="J1144" i="1"/>
  <c r="J1143" i="1"/>
  <c r="J1142" i="1"/>
  <c r="J1141" i="1"/>
  <c r="J1140" i="1"/>
  <c r="J1139" i="1"/>
  <c r="J1138" i="1"/>
  <c r="J1137" i="1"/>
  <c r="J1136" i="1"/>
  <c r="J1135" i="1"/>
  <c r="J1134" i="1"/>
  <c r="J1133" i="1"/>
  <c r="J1132" i="1"/>
  <c r="J1131" i="1"/>
  <c r="J1130" i="1"/>
  <c r="J1129" i="1"/>
  <c r="J1128" i="1"/>
  <c r="J1127" i="1"/>
  <c r="J1126" i="1"/>
  <c r="J1125" i="1"/>
  <c r="J1124" i="1"/>
  <c r="J1123" i="1"/>
  <c r="J1122" i="1"/>
  <c r="J1121" i="1"/>
  <c r="J1120" i="1"/>
  <c r="J1119" i="1"/>
  <c r="J1118" i="1"/>
  <c r="J1117" i="1"/>
  <c r="J1116" i="1"/>
  <c r="J1115" i="1"/>
  <c r="J1114" i="1"/>
  <c r="J1113" i="1"/>
  <c r="J1112" i="1"/>
  <c r="J1111" i="1"/>
  <c r="J1110" i="1"/>
  <c r="J1109" i="1"/>
  <c r="J1108" i="1"/>
  <c r="J1107" i="1"/>
  <c r="J1106" i="1"/>
  <c r="J1105" i="1"/>
  <c r="J1104" i="1"/>
  <c r="J1103" i="1"/>
  <c r="J1102" i="1"/>
  <c r="J1101" i="1"/>
  <c r="J1100" i="1"/>
  <c r="J1099" i="1"/>
  <c r="J1098" i="1"/>
  <c r="J1097" i="1"/>
  <c r="J1096" i="1"/>
  <c r="J1095" i="1"/>
  <c r="J1094" i="1"/>
  <c r="J1093" i="1"/>
  <c r="J1092" i="1"/>
  <c r="J1091" i="1"/>
  <c r="J1090" i="1"/>
  <c r="J1089" i="1"/>
  <c r="J1088" i="1"/>
  <c r="J1087" i="1"/>
  <c r="J1086" i="1"/>
  <c r="J1085" i="1"/>
  <c r="J1084" i="1"/>
  <c r="J1083" i="1"/>
  <c r="J1082" i="1"/>
  <c r="J1081" i="1"/>
  <c r="J1080" i="1"/>
  <c r="J1079" i="1"/>
  <c r="J1078" i="1"/>
  <c r="J1077" i="1"/>
  <c r="J1076" i="1"/>
  <c r="J1075" i="1"/>
  <c r="J1074" i="1"/>
  <c r="J1073" i="1"/>
  <c r="J1072" i="1"/>
  <c r="J1071" i="1"/>
  <c r="J1070" i="1"/>
  <c r="J1069" i="1"/>
  <c r="J1068" i="1"/>
  <c r="J1067" i="1"/>
  <c r="J1066" i="1"/>
  <c r="J1065" i="1"/>
  <c r="J1064" i="1"/>
  <c r="J1063" i="1"/>
  <c r="J1062" i="1"/>
  <c r="J1061" i="1"/>
  <c r="J1060" i="1"/>
  <c r="J1059" i="1"/>
  <c r="J1058" i="1"/>
  <c r="J1057" i="1"/>
  <c r="J1056" i="1"/>
  <c r="J1055" i="1"/>
  <c r="J1054" i="1"/>
  <c r="J1053" i="1"/>
  <c r="J1052" i="1"/>
  <c r="J1051" i="1"/>
  <c r="J1050" i="1"/>
  <c r="J1049" i="1"/>
  <c r="J1048" i="1"/>
  <c r="J1047" i="1"/>
  <c r="J1046" i="1"/>
  <c r="J1045" i="1"/>
  <c r="J1044" i="1"/>
  <c r="J1043" i="1"/>
  <c r="J1042" i="1"/>
  <c r="J1041" i="1"/>
  <c r="J1040" i="1"/>
  <c r="J1039" i="1"/>
  <c r="J1038" i="1"/>
  <c r="J1037" i="1"/>
  <c r="J1036" i="1"/>
  <c r="J1035" i="1"/>
  <c r="J1034" i="1"/>
  <c r="J1033" i="1"/>
  <c r="J1032" i="1"/>
  <c r="J1031" i="1"/>
  <c r="J1030" i="1"/>
  <c r="J1029" i="1"/>
  <c r="J1028" i="1"/>
  <c r="J1027" i="1"/>
  <c r="J1026" i="1"/>
  <c r="J1025" i="1"/>
  <c r="J1024" i="1"/>
  <c r="J1023" i="1"/>
  <c r="J1022" i="1"/>
  <c r="J1021" i="1"/>
  <c r="J1020" i="1"/>
  <c r="J1019" i="1"/>
  <c r="J1018" i="1"/>
  <c r="J1017" i="1"/>
  <c r="J1016" i="1"/>
  <c r="J1015" i="1"/>
  <c r="J1014" i="1"/>
  <c r="J1013" i="1"/>
  <c r="J1012" i="1"/>
  <c r="J1011" i="1"/>
  <c r="J1010" i="1"/>
  <c r="J1009" i="1"/>
  <c r="J1008" i="1"/>
  <c r="J1007" i="1"/>
  <c r="J1006" i="1"/>
  <c r="J1005" i="1"/>
  <c r="J1004" i="1"/>
  <c r="J1003" i="1"/>
  <c r="J1002" i="1"/>
  <c r="J1001" i="1"/>
  <c r="J1000" i="1"/>
  <c r="J999" i="1"/>
  <c r="J998" i="1"/>
  <c r="J997" i="1"/>
  <c r="J996" i="1"/>
  <c r="J995" i="1"/>
  <c r="J994" i="1"/>
  <c r="J993" i="1"/>
  <c r="J992" i="1"/>
  <c r="J991" i="1"/>
  <c r="J990" i="1"/>
  <c r="J989" i="1"/>
  <c r="J988" i="1"/>
  <c r="J987" i="1"/>
  <c r="J986" i="1"/>
  <c r="J985" i="1"/>
  <c r="J984" i="1"/>
  <c r="J983" i="1"/>
  <c r="J982" i="1"/>
  <c r="J981" i="1"/>
  <c r="J980" i="1"/>
  <c r="J979" i="1"/>
  <c r="J978" i="1"/>
  <c r="J977" i="1"/>
  <c r="J976" i="1"/>
  <c r="J975" i="1"/>
  <c r="J974" i="1"/>
  <c r="J973" i="1"/>
  <c r="J972" i="1"/>
  <c r="J971" i="1"/>
  <c r="J970" i="1"/>
  <c r="J969" i="1"/>
  <c r="J968" i="1"/>
  <c r="J967" i="1"/>
  <c r="J966" i="1"/>
  <c r="J965" i="1"/>
  <c r="J964" i="1"/>
  <c r="J963" i="1"/>
  <c r="J962" i="1"/>
  <c r="J961" i="1"/>
  <c r="J960" i="1"/>
  <c r="J959" i="1"/>
  <c r="J958" i="1"/>
  <c r="J957" i="1"/>
  <c r="J956" i="1"/>
  <c r="J955" i="1"/>
  <c r="J954" i="1"/>
  <c r="J953" i="1"/>
  <c r="J952" i="1"/>
  <c r="J951" i="1"/>
  <c r="J950" i="1"/>
  <c r="J949" i="1"/>
  <c r="J948" i="1"/>
  <c r="J947" i="1"/>
  <c r="J946" i="1"/>
  <c r="J945" i="1"/>
  <c r="J944" i="1"/>
  <c r="J943" i="1"/>
  <c r="J942" i="1"/>
  <c r="J941" i="1"/>
  <c r="J940" i="1"/>
  <c r="J939" i="1"/>
  <c r="J938" i="1"/>
  <c r="J937" i="1"/>
  <c r="J936" i="1"/>
  <c r="J935" i="1"/>
  <c r="J934" i="1"/>
  <c r="J933" i="1"/>
  <c r="J932" i="1"/>
  <c r="J931" i="1"/>
  <c r="J930" i="1"/>
  <c r="J929" i="1"/>
  <c r="J928" i="1"/>
  <c r="J927" i="1"/>
  <c r="J926" i="1"/>
  <c r="J925" i="1"/>
  <c r="J924" i="1"/>
  <c r="J923" i="1"/>
  <c r="J922" i="1"/>
  <c r="J921" i="1"/>
  <c r="J920" i="1"/>
  <c r="J919" i="1"/>
  <c r="J918" i="1"/>
  <c r="J917" i="1"/>
  <c r="J916" i="1"/>
  <c r="J915" i="1"/>
  <c r="J914" i="1"/>
  <c r="J913" i="1"/>
  <c r="J912" i="1"/>
  <c r="J911" i="1"/>
  <c r="J910" i="1"/>
  <c r="J909" i="1"/>
  <c r="J908" i="1"/>
  <c r="J907" i="1"/>
  <c r="J906" i="1"/>
  <c r="J905" i="1"/>
  <c r="J904" i="1"/>
  <c r="J903" i="1"/>
  <c r="J902" i="1"/>
  <c r="J901" i="1"/>
  <c r="J900" i="1"/>
  <c r="J899" i="1"/>
  <c r="J898" i="1"/>
  <c r="J897" i="1"/>
  <c r="J896" i="1"/>
  <c r="J895" i="1"/>
  <c r="J894" i="1"/>
  <c r="J893" i="1"/>
  <c r="J892" i="1"/>
  <c r="J891" i="1"/>
  <c r="J890" i="1"/>
  <c r="J889" i="1"/>
  <c r="J888" i="1"/>
  <c r="J887" i="1"/>
  <c r="J886" i="1"/>
  <c r="J885" i="1"/>
  <c r="J884" i="1"/>
  <c r="J883" i="1"/>
  <c r="J882" i="1"/>
  <c r="J881" i="1"/>
  <c r="J880" i="1"/>
  <c r="J879" i="1"/>
  <c r="J878" i="1"/>
  <c r="J877" i="1"/>
  <c r="J876" i="1"/>
  <c r="J875" i="1"/>
  <c r="J874" i="1"/>
  <c r="J873" i="1"/>
  <c r="J872" i="1"/>
  <c r="J871" i="1"/>
  <c r="J870" i="1"/>
  <c r="J869" i="1"/>
  <c r="J868" i="1"/>
  <c r="J867" i="1"/>
  <c r="J866" i="1"/>
  <c r="J865" i="1"/>
  <c r="J864" i="1"/>
  <c r="J863" i="1"/>
  <c r="J862" i="1"/>
  <c r="J861" i="1"/>
  <c r="J860" i="1"/>
  <c r="J859" i="1"/>
  <c r="J858" i="1"/>
  <c r="J857" i="1"/>
  <c r="J856" i="1"/>
  <c r="J855" i="1"/>
  <c r="J854" i="1"/>
  <c r="J853" i="1"/>
  <c r="J852" i="1"/>
  <c r="J851" i="1"/>
  <c r="J850" i="1"/>
  <c r="J849" i="1"/>
  <c r="J848" i="1"/>
  <c r="J847" i="1"/>
  <c r="J846" i="1"/>
  <c r="J845" i="1"/>
  <c r="J844" i="1"/>
  <c r="J843" i="1"/>
  <c r="J842" i="1"/>
  <c r="J841" i="1"/>
  <c r="J840" i="1"/>
  <c r="J839" i="1"/>
  <c r="J838" i="1"/>
  <c r="J837" i="1"/>
  <c r="J836" i="1"/>
  <c r="J835" i="1"/>
  <c r="J834" i="1"/>
  <c r="J833" i="1"/>
  <c r="J832" i="1"/>
  <c r="J831" i="1"/>
  <c r="J830" i="1"/>
  <c r="J829" i="1"/>
  <c r="J828" i="1"/>
  <c r="J827" i="1"/>
  <c r="J826" i="1"/>
  <c r="J825" i="1"/>
  <c r="J824" i="1"/>
  <c r="J823" i="1"/>
  <c r="J822" i="1"/>
  <c r="J821" i="1"/>
  <c r="J820" i="1"/>
  <c r="J819" i="1"/>
  <c r="J818" i="1"/>
  <c r="J817" i="1"/>
  <c r="J816" i="1"/>
  <c r="J815" i="1"/>
  <c r="J814" i="1"/>
  <c r="J813" i="1"/>
  <c r="J812" i="1"/>
  <c r="J811" i="1"/>
  <c r="J810" i="1"/>
  <c r="J809" i="1"/>
  <c r="J808" i="1"/>
  <c r="J807" i="1"/>
  <c r="J806" i="1"/>
  <c r="J805" i="1"/>
  <c r="J804" i="1"/>
  <c r="J803" i="1"/>
  <c r="J802" i="1"/>
  <c r="J801" i="1"/>
  <c r="J800" i="1"/>
  <c r="J799" i="1"/>
  <c r="J798" i="1"/>
  <c r="J797" i="1"/>
  <c r="J796" i="1"/>
  <c r="J795" i="1"/>
  <c r="J794" i="1"/>
  <c r="J793" i="1"/>
  <c r="J792" i="1"/>
  <c r="J791" i="1"/>
  <c r="J790" i="1"/>
  <c r="J789" i="1"/>
  <c r="J788" i="1"/>
  <c r="J787" i="1"/>
  <c r="J786" i="1"/>
  <c r="J785" i="1"/>
  <c r="J784" i="1"/>
  <c r="J783" i="1"/>
  <c r="J782" i="1"/>
  <c r="J781" i="1"/>
  <c r="J780" i="1"/>
  <c r="J779" i="1"/>
  <c r="J778" i="1"/>
  <c r="J777" i="1"/>
  <c r="J776" i="1"/>
  <c r="J775" i="1"/>
  <c r="J774" i="1"/>
  <c r="J773" i="1"/>
  <c r="J772" i="1"/>
  <c r="J771" i="1"/>
  <c r="J770" i="1"/>
  <c r="J769" i="1"/>
  <c r="J768" i="1"/>
  <c r="J767" i="1"/>
  <c r="J766" i="1"/>
  <c r="J765" i="1"/>
  <c r="J764" i="1"/>
  <c r="J763" i="1"/>
  <c r="J762" i="1"/>
  <c r="J761" i="1"/>
  <c r="J760" i="1"/>
  <c r="J759" i="1"/>
  <c r="J758" i="1"/>
  <c r="J757" i="1"/>
  <c r="J756" i="1"/>
  <c r="J755" i="1"/>
  <c r="J754" i="1"/>
  <c r="J753" i="1"/>
  <c r="J752" i="1"/>
  <c r="J751" i="1"/>
  <c r="J750" i="1"/>
  <c r="J749" i="1"/>
  <c r="J748" i="1"/>
  <c r="J747" i="1"/>
  <c r="J746" i="1"/>
  <c r="J745" i="1"/>
  <c r="J744" i="1"/>
  <c r="J743" i="1"/>
  <c r="J742" i="1"/>
  <c r="J741" i="1"/>
  <c r="J740" i="1"/>
  <c r="J739" i="1"/>
  <c r="J738" i="1"/>
  <c r="J737" i="1"/>
  <c r="J736" i="1"/>
  <c r="J735" i="1"/>
  <c r="J734" i="1"/>
  <c r="J733" i="1"/>
  <c r="J732" i="1"/>
  <c r="J731" i="1"/>
  <c r="J730" i="1"/>
  <c r="J729" i="1"/>
  <c r="J728" i="1"/>
  <c r="J727" i="1"/>
  <c r="J726" i="1"/>
  <c r="J725" i="1"/>
  <c r="J724" i="1"/>
  <c r="J723" i="1"/>
  <c r="J722" i="1"/>
  <c r="J721" i="1"/>
  <c r="J720" i="1"/>
  <c r="J719" i="1"/>
  <c r="J718" i="1"/>
  <c r="J717" i="1"/>
  <c r="J716" i="1"/>
  <c r="J715" i="1"/>
  <c r="J714" i="1"/>
  <c r="J713" i="1"/>
  <c r="J712" i="1"/>
  <c r="J711" i="1"/>
  <c r="J710" i="1"/>
  <c r="J709" i="1"/>
  <c r="J708" i="1"/>
  <c r="J707" i="1"/>
  <c r="J706" i="1"/>
  <c r="J705" i="1"/>
  <c r="J704" i="1"/>
  <c r="J703" i="1"/>
  <c r="J702" i="1"/>
  <c r="J701" i="1"/>
  <c r="J700" i="1"/>
  <c r="J699" i="1"/>
  <c r="J698" i="1"/>
  <c r="J697" i="1"/>
  <c r="J696" i="1"/>
  <c r="J695" i="1"/>
  <c r="J694" i="1"/>
  <c r="J693" i="1"/>
  <c r="J692" i="1"/>
  <c r="J691" i="1"/>
  <c r="J690" i="1"/>
  <c r="J689" i="1"/>
  <c r="J688" i="1"/>
  <c r="J687" i="1"/>
  <c r="J686" i="1"/>
  <c r="J685" i="1"/>
  <c r="J684" i="1"/>
  <c r="J683" i="1"/>
  <c r="J682" i="1"/>
  <c r="J681" i="1"/>
  <c r="J680" i="1"/>
  <c r="J679" i="1"/>
  <c r="J678" i="1"/>
  <c r="J677" i="1"/>
  <c r="J676" i="1"/>
  <c r="J675" i="1"/>
  <c r="J674" i="1"/>
  <c r="J673" i="1"/>
  <c r="J672" i="1"/>
  <c r="J671" i="1"/>
  <c r="J670" i="1"/>
  <c r="J669" i="1"/>
  <c r="J668" i="1"/>
  <c r="J667" i="1"/>
  <c r="J666" i="1"/>
  <c r="J665" i="1"/>
  <c r="J664" i="1"/>
  <c r="J663" i="1"/>
  <c r="J662" i="1"/>
  <c r="J661" i="1"/>
  <c r="J660" i="1"/>
  <c r="J659" i="1"/>
  <c r="J658" i="1"/>
  <c r="J657" i="1"/>
  <c r="J656" i="1"/>
  <c r="J655" i="1"/>
  <c r="J654" i="1"/>
  <c r="J653" i="1"/>
  <c r="J652" i="1"/>
  <c r="J651" i="1"/>
  <c r="J650" i="1"/>
  <c r="J649" i="1"/>
  <c r="J648" i="1"/>
  <c r="J647" i="1"/>
  <c r="J646" i="1"/>
  <c r="J645" i="1"/>
  <c r="J644" i="1"/>
  <c r="J643" i="1"/>
  <c r="J642" i="1"/>
  <c r="J641" i="1"/>
  <c r="J640" i="1"/>
  <c r="J639" i="1"/>
  <c r="J638" i="1"/>
  <c r="J637" i="1"/>
  <c r="J636" i="1"/>
  <c r="J635" i="1"/>
  <c r="J634" i="1"/>
  <c r="J633" i="1"/>
  <c r="J632" i="1"/>
  <c r="J631" i="1"/>
  <c r="J630" i="1"/>
  <c r="J629" i="1"/>
  <c r="J628" i="1"/>
  <c r="J627" i="1"/>
  <c r="J626" i="1"/>
  <c r="J625" i="1"/>
  <c r="J624" i="1"/>
  <c r="J623" i="1"/>
  <c r="J622" i="1"/>
  <c r="J621" i="1"/>
  <c r="J620" i="1"/>
  <c r="J619" i="1"/>
  <c r="J618" i="1"/>
  <c r="J617" i="1"/>
  <c r="J616" i="1"/>
  <c r="J615" i="1"/>
  <c r="J614" i="1"/>
  <c r="J613" i="1"/>
  <c r="J612" i="1"/>
  <c r="J611" i="1"/>
  <c r="J610" i="1"/>
  <c r="J609" i="1"/>
  <c r="J608" i="1"/>
  <c r="J607" i="1"/>
  <c r="J606" i="1"/>
  <c r="J605" i="1"/>
  <c r="J604" i="1"/>
  <c r="J603" i="1"/>
  <c r="J602" i="1"/>
  <c r="J601" i="1"/>
  <c r="J600" i="1"/>
  <c r="J599" i="1"/>
  <c r="J598" i="1"/>
  <c r="J597" i="1"/>
  <c r="J596" i="1"/>
  <c r="J595" i="1"/>
  <c r="J594" i="1"/>
  <c r="J593" i="1"/>
  <c r="J592" i="1"/>
  <c r="J591" i="1"/>
  <c r="J590" i="1"/>
  <c r="J589" i="1"/>
  <c r="J588" i="1"/>
  <c r="J587" i="1"/>
  <c r="J586" i="1"/>
  <c r="J585" i="1"/>
  <c r="J584" i="1"/>
  <c r="J583" i="1"/>
  <c r="J582" i="1"/>
  <c r="J581" i="1"/>
  <c r="J580" i="1"/>
  <c r="J579" i="1"/>
  <c r="J578" i="1"/>
  <c r="J577" i="1"/>
  <c r="J576" i="1"/>
  <c r="J575" i="1"/>
  <c r="J574" i="1"/>
  <c r="J573" i="1"/>
  <c r="J572" i="1"/>
  <c r="J571" i="1"/>
  <c r="J570" i="1"/>
  <c r="J569" i="1"/>
  <c r="J568" i="1"/>
  <c r="J567" i="1"/>
  <c r="J566" i="1"/>
  <c r="J565" i="1"/>
  <c r="J564" i="1"/>
  <c r="J563" i="1"/>
  <c r="J562" i="1"/>
  <c r="J561" i="1"/>
  <c r="J560" i="1"/>
  <c r="J559" i="1"/>
  <c r="J558" i="1"/>
  <c r="J557" i="1"/>
  <c r="J556" i="1"/>
  <c r="J555" i="1"/>
  <c r="J554" i="1"/>
  <c r="J553" i="1"/>
  <c r="J552" i="1"/>
  <c r="J551" i="1"/>
  <c r="J550" i="1"/>
  <c r="J549" i="1"/>
  <c r="J548" i="1"/>
  <c r="J547" i="1"/>
  <c r="J546" i="1"/>
  <c r="J545" i="1"/>
  <c r="J544" i="1"/>
  <c r="J543" i="1"/>
  <c r="J542" i="1"/>
  <c r="J541" i="1"/>
  <c r="J540" i="1"/>
  <c r="J539" i="1"/>
  <c r="J538" i="1"/>
  <c r="J537" i="1"/>
  <c r="J536" i="1"/>
  <c r="J535" i="1"/>
  <c r="J534" i="1"/>
  <c r="J533" i="1"/>
  <c r="J532" i="1"/>
  <c r="J531" i="1"/>
  <c r="J530" i="1"/>
  <c r="J529" i="1"/>
  <c r="J528" i="1"/>
  <c r="J527" i="1"/>
  <c r="J526" i="1"/>
  <c r="J525" i="1"/>
  <c r="J524" i="1"/>
  <c r="J523" i="1"/>
  <c r="J522" i="1"/>
  <c r="J521" i="1"/>
  <c r="J520" i="1"/>
  <c r="J519" i="1"/>
  <c r="J518" i="1"/>
  <c r="J517" i="1"/>
  <c r="J516" i="1"/>
  <c r="J515" i="1"/>
  <c r="J514" i="1"/>
  <c r="J513" i="1"/>
  <c r="J512" i="1"/>
  <c r="J511" i="1"/>
  <c r="J510" i="1"/>
  <c r="J509" i="1"/>
  <c r="J508" i="1"/>
  <c r="J507" i="1"/>
  <c r="J506" i="1"/>
  <c r="J505" i="1"/>
  <c r="J504" i="1"/>
  <c r="J503" i="1"/>
  <c r="J502" i="1"/>
  <c r="J501" i="1"/>
  <c r="J500" i="1"/>
  <c r="J499" i="1"/>
  <c r="J498" i="1"/>
  <c r="J497" i="1"/>
  <c r="J496" i="1"/>
  <c r="J495" i="1"/>
  <c r="J494" i="1"/>
  <c r="J493" i="1"/>
  <c r="J492" i="1"/>
  <c r="J491" i="1"/>
  <c r="J490" i="1"/>
  <c r="J489" i="1"/>
  <c r="J488" i="1"/>
  <c r="J487" i="1"/>
  <c r="J486" i="1"/>
  <c r="J485" i="1"/>
  <c r="J484" i="1"/>
  <c r="J483" i="1"/>
  <c r="J482" i="1"/>
  <c r="J481" i="1"/>
  <c r="J480" i="1"/>
  <c r="J479" i="1"/>
  <c r="J478" i="1"/>
  <c r="J477" i="1"/>
  <c r="J476" i="1"/>
  <c r="J475" i="1"/>
  <c r="J474" i="1"/>
  <c r="J473" i="1"/>
  <c r="J472" i="1"/>
  <c r="J471" i="1"/>
  <c r="J470" i="1"/>
  <c r="J469" i="1"/>
  <c r="J468" i="1"/>
  <c r="J467" i="1"/>
  <c r="J466" i="1"/>
  <c r="J465" i="1"/>
  <c r="J464" i="1"/>
  <c r="J463" i="1"/>
  <c r="J462" i="1"/>
  <c r="J461" i="1"/>
  <c r="J460" i="1"/>
  <c r="J459" i="1"/>
  <c r="J458" i="1"/>
  <c r="J457" i="1"/>
  <c r="J456" i="1"/>
  <c r="J455" i="1"/>
  <c r="J454" i="1"/>
  <c r="J453" i="1"/>
  <c r="J452" i="1"/>
  <c r="J451" i="1"/>
  <c r="J450" i="1"/>
  <c r="J449" i="1"/>
  <c r="J448" i="1"/>
  <c r="J447" i="1"/>
  <c r="J446" i="1"/>
  <c r="J445" i="1"/>
  <c r="J444" i="1"/>
  <c r="J443" i="1"/>
  <c r="J442" i="1"/>
  <c r="J441" i="1"/>
  <c r="J440" i="1"/>
  <c r="J439" i="1"/>
  <c r="J438" i="1"/>
  <c r="J437" i="1"/>
  <c r="J436" i="1"/>
  <c r="J435" i="1"/>
  <c r="J434" i="1"/>
  <c r="J433" i="1"/>
  <c r="J432" i="1"/>
  <c r="J431" i="1"/>
  <c r="J430" i="1"/>
  <c r="J429" i="1"/>
  <c r="J428" i="1"/>
  <c r="J427" i="1"/>
  <c r="J426" i="1"/>
  <c r="J425" i="1"/>
  <c r="J424" i="1"/>
  <c r="J423" i="1"/>
  <c r="J422" i="1"/>
  <c r="J421" i="1"/>
  <c r="J420" i="1"/>
  <c r="J419" i="1"/>
  <c r="J418" i="1"/>
  <c r="J417" i="1"/>
  <c r="J416" i="1"/>
  <c r="J415" i="1"/>
  <c r="J414" i="1"/>
  <c r="J413" i="1"/>
  <c r="J412" i="1"/>
  <c r="J411" i="1"/>
  <c r="J410" i="1"/>
  <c r="J409" i="1"/>
  <c r="J408" i="1"/>
  <c r="J407" i="1"/>
  <c r="J406" i="1"/>
  <c r="J405" i="1"/>
  <c r="J404" i="1"/>
  <c r="J403" i="1"/>
  <c r="J402" i="1"/>
  <c r="J401" i="1"/>
  <c r="J400" i="1"/>
  <c r="J399" i="1"/>
  <c r="J398" i="1"/>
  <c r="J397" i="1"/>
  <c r="J396" i="1"/>
  <c r="J395" i="1"/>
  <c r="J394" i="1"/>
  <c r="J393" i="1"/>
  <c r="J392" i="1"/>
  <c r="J391" i="1"/>
  <c r="J390" i="1"/>
  <c r="J389" i="1"/>
  <c r="J388" i="1"/>
  <c r="J387" i="1"/>
  <c r="J386" i="1"/>
  <c r="J385" i="1"/>
  <c r="J384" i="1"/>
  <c r="J383" i="1"/>
  <c r="J382" i="1"/>
  <c r="J381" i="1"/>
  <c r="J380" i="1"/>
  <c r="J379" i="1"/>
  <c r="J378" i="1"/>
  <c r="J377" i="1"/>
  <c r="J376" i="1"/>
  <c r="J375" i="1"/>
  <c r="J374" i="1"/>
  <c r="J373" i="1"/>
  <c r="J372" i="1"/>
  <c r="J371" i="1"/>
  <c r="J370" i="1"/>
  <c r="J369" i="1"/>
  <c r="J368" i="1"/>
  <c r="J367" i="1"/>
  <c r="J366" i="1"/>
  <c r="J365" i="1"/>
  <c r="J364" i="1"/>
  <c r="J363" i="1"/>
  <c r="J362" i="1"/>
  <c r="J361" i="1"/>
  <c r="J360" i="1"/>
  <c r="J359" i="1"/>
  <c r="J358" i="1"/>
  <c r="J357" i="1"/>
  <c r="J356" i="1"/>
  <c r="J355" i="1"/>
  <c r="J354" i="1"/>
  <c r="J353" i="1"/>
  <c r="J352" i="1"/>
  <c r="J351" i="1"/>
  <c r="J350" i="1"/>
  <c r="J349" i="1"/>
  <c r="J348" i="1"/>
  <c r="J347" i="1"/>
  <c r="J346" i="1"/>
  <c r="J345" i="1"/>
  <c r="J344" i="1"/>
  <c r="J343" i="1"/>
  <c r="J342" i="1"/>
  <c r="J341" i="1"/>
  <c r="J340" i="1"/>
  <c r="J339" i="1"/>
  <c r="J338" i="1"/>
  <c r="J337" i="1"/>
  <c r="J336" i="1"/>
  <c r="J335" i="1"/>
  <c r="J334" i="1"/>
  <c r="J333" i="1"/>
  <c r="J332" i="1"/>
  <c r="J331" i="1"/>
  <c r="J330" i="1"/>
  <c r="J329" i="1"/>
  <c r="J328" i="1"/>
  <c r="J327" i="1"/>
  <c r="J326" i="1"/>
  <c r="J325" i="1"/>
  <c r="J324" i="1"/>
  <c r="J323" i="1"/>
  <c r="J322" i="1"/>
  <c r="J321" i="1"/>
  <c r="J320" i="1"/>
  <c r="J319" i="1"/>
  <c r="J318" i="1"/>
  <c r="J317" i="1"/>
  <c r="J316" i="1"/>
  <c r="J315" i="1"/>
  <c r="J314" i="1"/>
  <c r="J313" i="1"/>
  <c r="J312" i="1"/>
  <c r="J311" i="1"/>
  <c r="J310" i="1"/>
  <c r="J309" i="1"/>
  <c r="J308" i="1"/>
  <c r="J307" i="1"/>
  <c r="J306" i="1"/>
  <c r="J305" i="1"/>
  <c r="J304" i="1"/>
  <c r="J303" i="1"/>
  <c r="J302" i="1"/>
  <c r="J301" i="1"/>
  <c r="J300" i="1"/>
  <c r="J299" i="1"/>
  <c r="J298" i="1"/>
  <c r="J297" i="1"/>
  <c r="J296" i="1"/>
  <c r="J295" i="1"/>
  <c r="J294" i="1"/>
  <c r="J293" i="1"/>
  <c r="J292" i="1"/>
  <c r="J291" i="1"/>
  <c r="J290" i="1"/>
  <c r="J289" i="1"/>
  <c r="J288" i="1"/>
  <c r="J287" i="1"/>
  <c r="J286" i="1"/>
  <c r="J285" i="1"/>
  <c r="J284" i="1"/>
  <c r="J283" i="1"/>
  <c r="J282" i="1"/>
  <c r="J281" i="1"/>
  <c r="J280" i="1"/>
  <c r="J279" i="1"/>
  <c r="J278" i="1"/>
  <c r="J277" i="1"/>
  <c r="J276" i="1"/>
  <c r="J275" i="1"/>
  <c r="J274" i="1"/>
  <c r="J273" i="1"/>
  <c r="J272" i="1"/>
  <c r="J271" i="1"/>
  <c r="J270" i="1"/>
  <c r="J269" i="1"/>
  <c r="J268" i="1"/>
  <c r="J267" i="1"/>
  <c r="J266" i="1"/>
  <c r="J265" i="1"/>
  <c r="J264" i="1"/>
  <c r="J263" i="1"/>
  <c r="J262" i="1"/>
  <c r="J261" i="1"/>
  <c r="J260" i="1"/>
  <c r="J259" i="1"/>
  <c r="J258" i="1"/>
  <c r="J257" i="1"/>
  <c r="J256" i="1"/>
  <c r="J255" i="1"/>
  <c r="J254" i="1"/>
  <c r="J253" i="1"/>
  <c r="J252" i="1"/>
  <c r="J251" i="1"/>
  <c r="J250" i="1"/>
  <c r="J249" i="1"/>
  <c r="J248" i="1"/>
  <c r="J247" i="1"/>
  <c r="J246" i="1"/>
  <c r="J245" i="1"/>
  <c r="J244" i="1"/>
  <c r="J243" i="1"/>
  <c r="J242" i="1"/>
  <c r="J241" i="1"/>
  <c r="J240" i="1"/>
  <c r="J239" i="1"/>
  <c r="J238" i="1"/>
  <c r="J237" i="1"/>
  <c r="J236" i="1"/>
  <c r="J235" i="1"/>
  <c r="J234" i="1"/>
  <c r="J233" i="1"/>
  <c r="J232" i="1"/>
  <c r="J231" i="1"/>
  <c r="J230" i="1"/>
  <c r="J229" i="1"/>
  <c r="J228" i="1"/>
  <c r="J227" i="1"/>
  <c r="J226" i="1"/>
  <c r="J225" i="1"/>
  <c r="J224" i="1"/>
  <c r="J223" i="1"/>
  <c r="J222" i="1"/>
  <c r="J221" i="1"/>
  <c r="J220" i="1"/>
  <c r="J219" i="1"/>
  <c r="J218" i="1"/>
  <c r="J217" i="1"/>
  <c r="J216" i="1"/>
  <c r="J215" i="1"/>
  <c r="J214" i="1"/>
  <c r="J213" i="1"/>
  <c r="J212" i="1"/>
  <c r="J211" i="1"/>
  <c r="J210" i="1"/>
  <c r="J209" i="1"/>
  <c r="J208" i="1"/>
  <c r="J207" i="1"/>
  <c r="J206" i="1"/>
  <c r="J205" i="1"/>
  <c r="J204" i="1"/>
  <c r="J203" i="1"/>
  <c r="J202" i="1"/>
  <c r="J201" i="1"/>
  <c r="J200" i="1"/>
  <c r="J199" i="1"/>
  <c r="J198" i="1"/>
  <c r="J197" i="1"/>
  <c r="J196" i="1"/>
  <c r="J195" i="1"/>
  <c r="J194" i="1"/>
  <c r="J193" i="1"/>
  <c r="J192" i="1"/>
  <c r="J191" i="1"/>
  <c r="J190" i="1"/>
  <c r="J189" i="1"/>
  <c r="J188" i="1"/>
  <c r="J187" i="1"/>
  <c r="J186" i="1"/>
  <c r="J185" i="1"/>
  <c r="J184" i="1"/>
  <c r="J183" i="1"/>
  <c r="J182" i="1"/>
  <c r="J181" i="1"/>
  <c r="J180" i="1"/>
  <c r="J179" i="1"/>
  <c r="J178" i="1"/>
  <c r="J177" i="1"/>
  <c r="J176" i="1"/>
  <c r="J175" i="1"/>
  <c r="J174" i="1"/>
  <c r="J173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S6" i="3"/>
  <c r="R6" i="3"/>
  <c r="Q6" i="3"/>
  <c r="P6" i="3"/>
  <c r="O6" i="3"/>
  <c r="N6" i="3"/>
  <c r="M6" i="3"/>
  <c r="L6" i="3"/>
  <c r="K6" i="3"/>
  <c r="J6" i="3"/>
  <c r="I6" i="3"/>
  <c r="H6" i="3"/>
  <c r="G6" i="3"/>
  <c r="F6" i="3"/>
  <c r="E6" i="3"/>
  <c r="D6" i="3"/>
  <c r="C6" i="3"/>
  <c r="J2" i="2"/>
  <c r="K2" i="2" s="1"/>
  <c r="I11" i="2" a="1"/>
  <c r="I16" i="2" a="1"/>
  <c r="I14" i="2" a="1"/>
  <c r="I12" i="2" a="1"/>
  <c r="I10" i="2" a="1"/>
  <c r="I8" i="2" a="1"/>
  <c r="I6" i="2" a="1"/>
  <c r="I4" i="2" a="1"/>
  <c r="I2" i="2" a="1"/>
  <c r="I13" i="2" a="1"/>
  <c r="I9" i="2" a="1"/>
  <c r="I7" i="2" a="1"/>
  <c r="I5" i="2" a="1"/>
  <c r="I15" i="2" a="1"/>
  <c r="I3" i="2" a="1"/>
  <c r="I1" i="2" a="1"/>
  <c r="I3" i="2" l="1"/>
  <c r="I15" i="2"/>
  <c r="I5" i="2"/>
  <c r="I7" i="2"/>
  <c r="I9" i="2"/>
  <c r="I13" i="2"/>
  <c r="I2" i="2"/>
  <c r="I4" i="2"/>
  <c r="I6" i="2"/>
  <c r="I8" i="2"/>
  <c r="I10" i="2"/>
  <c r="I12" i="2"/>
  <c r="I14" i="2"/>
  <c r="I16" i="2"/>
  <c r="I11" i="2"/>
  <c r="I1" i="2"/>
  <c r="L2" i="2"/>
  <c r="J3" i="2" s="1"/>
  <c r="K3" i="2" s="1"/>
  <c r="L3" i="2" s="1"/>
  <c r="M1" i="2"/>
  <c r="K1488" i="1"/>
  <c r="K1468" i="1"/>
  <c r="L1368" i="1"/>
  <c r="L1320" i="1"/>
  <c r="K1300" i="1"/>
  <c r="K1280" i="1"/>
  <c r="L1192" i="1"/>
  <c r="K1168" i="1"/>
  <c r="K1166" i="1" s="1"/>
  <c r="K1152" i="1"/>
  <c r="L1036" i="1"/>
  <c r="L1024" i="1"/>
  <c r="K1004" i="1"/>
  <c r="K980" i="1"/>
  <c r="K940" i="1"/>
  <c r="L936" i="1"/>
  <c r="L935" i="1" s="1"/>
  <c r="K916" i="1"/>
  <c r="L912" i="1"/>
  <c r="K892" i="1"/>
  <c r="L888" i="1"/>
  <c r="L887" i="1" s="1"/>
  <c r="K868" i="1"/>
  <c r="L864" i="1"/>
  <c r="L848" i="1"/>
  <c r="L840" i="1"/>
  <c r="L828" i="1"/>
  <c r="L816" i="1"/>
  <c r="L804" i="1"/>
  <c r="L792" i="1"/>
  <c r="L780" i="1"/>
  <c r="L768" i="1"/>
  <c r="K764" i="1"/>
  <c r="L756" i="1"/>
  <c r="L752" i="1"/>
  <c r="L750" i="1" s="1"/>
  <c r="K748" i="1"/>
  <c r="L740" i="1"/>
  <c r="K736" i="1"/>
  <c r="L728" i="1"/>
  <c r="L726" i="1" s="1"/>
  <c r="K724" i="1"/>
  <c r="L716" i="1"/>
  <c r="K712" i="1"/>
  <c r="L704" i="1"/>
  <c r="K700" i="1"/>
  <c r="L692" i="1"/>
  <c r="K688" i="1"/>
  <c r="L680" i="1"/>
  <c r="L678" i="1" s="1"/>
  <c r="K676" i="1"/>
  <c r="L668" i="1"/>
  <c r="K664" i="1"/>
  <c r="K660" i="1"/>
  <c r="K652" i="1"/>
  <c r="L648" i="1"/>
  <c r="K640" i="1"/>
  <c r="L636" i="1"/>
  <c r="K628" i="1"/>
  <c r="L624" i="1"/>
  <c r="K616" i="1"/>
  <c r="L612" i="1"/>
  <c r="L611" i="1" s="1"/>
  <c r="K604" i="1"/>
  <c r="L600" i="1"/>
  <c r="K592" i="1"/>
  <c r="L588" i="1"/>
  <c r="L587" i="1" s="1"/>
  <c r="K580" i="1"/>
  <c r="L576" i="1"/>
  <c r="K568" i="1"/>
  <c r="K564" i="1"/>
  <c r="L560" i="1"/>
  <c r="K552" i="1"/>
  <c r="K548" i="1"/>
  <c r="K547" i="1" s="1"/>
  <c r="K540" i="1"/>
  <c r="L536" i="1"/>
  <c r="L528" i="1"/>
  <c r="L524" i="1"/>
  <c r="L516" i="1"/>
  <c r="K512" i="1"/>
  <c r="L504" i="1"/>
  <c r="L500" i="1"/>
  <c r="L492" i="1"/>
  <c r="L490" i="1" s="1"/>
  <c r="K488" i="1"/>
  <c r="L480" i="1"/>
  <c r="K476" i="1"/>
  <c r="L472" i="1"/>
  <c r="L471" i="1" s="1"/>
  <c r="L464" i="1"/>
  <c r="L460" i="1"/>
  <c r="L452" i="1"/>
  <c r="L448" i="1"/>
  <c r="L440" i="1"/>
  <c r="L436" i="1"/>
  <c r="L428" i="1"/>
  <c r="L424" i="1"/>
  <c r="L416" i="1"/>
  <c r="L412" i="1"/>
  <c r="L404" i="1"/>
  <c r="L400" i="1"/>
  <c r="L392" i="1"/>
  <c r="L388" i="1"/>
  <c r="L380" i="1"/>
  <c r="L376" i="1"/>
  <c r="L372" i="1"/>
  <c r="L364" i="1"/>
  <c r="L360" i="1"/>
  <c r="L352" i="1"/>
  <c r="L348" i="1"/>
  <c r="K340" i="1"/>
  <c r="L336" i="1"/>
  <c r="L328" i="1"/>
  <c r="K324" i="1"/>
  <c r="L316" i="1"/>
  <c r="L312" i="1"/>
  <c r="L304" i="1"/>
  <c r="L300" i="1"/>
  <c r="L292" i="1"/>
  <c r="L288" i="1"/>
  <c r="L284" i="1"/>
  <c r="L276" i="1"/>
  <c r="L272" i="1"/>
  <c r="L264" i="1"/>
  <c r="L260" i="1"/>
  <c r="K252" i="1"/>
  <c r="L248" i="1"/>
  <c r="L240" i="1"/>
  <c r="K236" i="1"/>
  <c r="K228" i="1"/>
  <c r="L224" i="1"/>
  <c r="L216" i="1"/>
  <c r="K212" i="1"/>
  <c r="L204" i="1"/>
  <c r="K200" i="1"/>
  <c r="L192" i="1"/>
  <c r="K188" i="1"/>
  <c r="L184" i="1"/>
  <c r="L176" i="1"/>
  <c r="L172" i="1"/>
  <c r="L164" i="1"/>
  <c r="L160" i="1"/>
  <c r="L152" i="1"/>
  <c r="L148" i="1"/>
  <c r="L140" i="1"/>
  <c r="L136" i="1"/>
  <c r="L128" i="1"/>
  <c r="K124" i="1"/>
  <c r="K116" i="1"/>
  <c r="L112" i="1"/>
  <c r="L104" i="1"/>
  <c r="L100" i="1"/>
  <c r="K96" i="1"/>
  <c r="L88" i="1"/>
  <c r="L84" i="1"/>
  <c r="L76" i="1"/>
  <c r="L72" i="1"/>
  <c r="K64" i="1"/>
  <c r="L60" i="1"/>
  <c r="K52" i="1"/>
  <c r="L48" i="1"/>
  <c r="L40" i="1"/>
  <c r="K36" i="1"/>
  <c r="L28" i="1"/>
  <c r="K24" i="1"/>
  <c r="L16" i="1"/>
  <c r="K12" i="1"/>
  <c r="L1507" i="1"/>
  <c r="L1505" i="1" s="1"/>
  <c r="K1507" i="1"/>
  <c r="L1506" i="1"/>
  <c r="K1506" i="1"/>
  <c r="L1503" i="1"/>
  <c r="K1503" i="1"/>
  <c r="L1501" i="1"/>
  <c r="K1501" i="1"/>
  <c r="L1498" i="1"/>
  <c r="K1498" i="1"/>
  <c r="L1497" i="1"/>
  <c r="K1497" i="1"/>
  <c r="L1496" i="1"/>
  <c r="K1496" i="1"/>
  <c r="L1495" i="1"/>
  <c r="K1495" i="1"/>
  <c r="L1494" i="1"/>
  <c r="L1493" i="1" s="1"/>
  <c r="K1494" i="1"/>
  <c r="K1493" i="1" s="1"/>
  <c r="L1491" i="1"/>
  <c r="K1491" i="1"/>
  <c r="L1489" i="1"/>
  <c r="K1489" i="1"/>
  <c r="L1486" i="1"/>
  <c r="K1486" i="1"/>
  <c r="L1485" i="1"/>
  <c r="L1484" i="1" s="1"/>
  <c r="K1485" i="1"/>
  <c r="K1484" i="1" s="1"/>
  <c r="L1483" i="1"/>
  <c r="K1483" i="1"/>
  <c r="L1482" i="1"/>
  <c r="K1482" i="1"/>
  <c r="L1479" i="1"/>
  <c r="K1479" i="1"/>
  <c r="L1477" i="1"/>
  <c r="K1477" i="1"/>
  <c r="L1474" i="1"/>
  <c r="K1474" i="1"/>
  <c r="L1473" i="1"/>
  <c r="K1473" i="1"/>
  <c r="K1472" i="1"/>
  <c r="L1471" i="1"/>
  <c r="K1471" i="1"/>
  <c r="L1470" i="1"/>
  <c r="K1470" i="1"/>
  <c r="K1469" i="1" s="1"/>
  <c r="L1467" i="1"/>
  <c r="K1467" i="1"/>
  <c r="L1465" i="1"/>
  <c r="K1465" i="1"/>
  <c r="L1462" i="1"/>
  <c r="K1462" i="1"/>
  <c r="L1461" i="1"/>
  <c r="K1461" i="1"/>
  <c r="L1459" i="1"/>
  <c r="K1459" i="1"/>
  <c r="L1458" i="1"/>
  <c r="K1458" i="1"/>
  <c r="K1457" i="1" s="1"/>
  <c r="L1455" i="1"/>
  <c r="K1455" i="1"/>
  <c r="L1453" i="1"/>
  <c r="K1453" i="1"/>
  <c r="L1450" i="1"/>
  <c r="K1450" i="1"/>
  <c r="L1449" i="1"/>
  <c r="K1449" i="1"/>
  <c r="K1448" i="1" s="1"/>
  <c r="L1448" i="1"/>
  <c r="L1447" i="1"/>
  <c r="K1447" i="1"/>
  <c r="L1446" i="1"/>
  <c r="L1445" i="1" s="1"/>
  <c r="K1446" i="1"/>
  <c r="L1443" i="1"/>
  <c r="K1443" i="1"/>
  <c r="L1441" i="1"/>
  <c r="K1441" i="1"/>
  <c r="L1438" i="1"/>
  <c r="K1438" i="1"/>
  <c r="K1436" i="1" s="1"/>
  <c r="L1437" i="1"/>
  <c r="L1436" i="1" s="1"/>
  <c r="K1437" i="1"/>
  <c r="L1435" i="1"/>
  <c r="K1435" i="1"/>
  <c r="L1434" i="1"/>
  <c r="K1434" i="1"/>
  <c r="K1433" i="1" s="1"/>
  <c r="L1431" i="1"/>
  <c r="K1431" i="1"/>
  <c r="L1429" i="1"/>
  <c r="K1429" i="1"/>
  <c r="L1426" i="1"/>
  <c r="K1426" i="1"/>
  <c r="L1425" i="1"/>
  <c r="K1425" i="1"/>
  <c r="K1424" i="1"/>
  <c r="L1423" i="1"/>
  <c r="K1423" i="1"/>
  <c r="L1422" i="1"/>
  <c r="K1422" i="1"/>
  <c r="K1421" i="1" s="1"/>
  <c r="L1419" i="1"/>
  <c r="K1419" i="1"/>
  <c r="L1417" i="1"/>
  <c r="K1417" i="1"/>
  <c r="L1414" i="1"/>
  <c r="K1414" i="1"/>
  <c r="L1413" i="1"/>
  <c r="K1413" i="1"/>
  <c r="L1410" i="1"/>
  <c r="K1410" i="1"/>
  <c r="L1409" i="1"/>
  <c r="L1408" i="1" s="1"/>
  <c r="K1409" i="1"/>
  <c r="K1408" i="1" s="1"/>
  <c r="L1407" i="1"/>
  <c r="K1407" i="1"/>
  <c r="L1406" i="1"/>
  <c r="L1405" i="1" s="1"/>
  <c r="K1406" i="1"/>
  <c r="L1403" i="1"/>
  <c r="K1403" i="1"/>
  <c r="L1401" i="1"/>
  <c r="K1401" i="1"/>
  <c r="L1398" i="1"/>
  <c r="K1398" i="1"/>
  <c r="L1397" i="1"/>
  <c r="L1396" i="1" s="1"/>
  <c r="K1397" i="1"/>
  <c r="L1395" i="1"/>
  <c r="K1395" i="1"/>
  <c r="L1394" i="1"/>
  <c r="K1394" i="1"/>
  <c r="L1391" i="1"/>
  <c r="K1391" i="1"/>
  <c r="L1389" i="1"/>
  <c r="K1389" i="1"/>
  <c r="L1386" i="1"/>
  <c r="K1386" i="1"/>
  <c r="L1385" i="1"/>
  <c r="K1385" i="1"/>
  <c r="L1383" i="1"/>
  <c r="K1383" i="1"/>
  <c r="L1382" i="1"/>
  <c r="K1382" i="1"/>
  <c r="L1379" i="1"/>
  <c r="K1379" i="1"/>
  <c r="L1377" i="1"/>
  <c r="K1377" i="1"/>
  <c r="L1374" i="1"/>
  <c r="K1374" i="1"/>
  <c r="L1373" i="1"/>
  <c r="K1373" i="1"/>
  <c r="L1371" i="1"/>
  <c r="K1371" i="1"/>
  <c r="L1370" i="1"/>
  <c r="K1370" i="1"/>
  <c r="L1367" i="1"/>
  <c r="K1367" i="1"/>
  <c r="L1365" i="1"/>
  <c r="K1365" i="1"/>
  <c r="L1362" i="1"/>
  <c r="K1362" i="1"/>
  <c r="L1361" i="1"/>
  <c r="K1361" i="1"/>
  <c r="L1360" i="1"/>
  <c r="L1359" i="1"/>
  <c r="K1359" i="1"/>
  <c r="L1358" i="1"/>
  <c r="K1358" i="1"/>
  <c r="L1355" i="1"/>
  <c r="K1355" i="1"/>
  <c r="L1353" i="1"/>
  <c r="K1353" i="1"/>
  <c r="L1350" i="1"/>
  <c r="K1350" i="1"/>
  <c r="L1349" i="1"/>
  <c r="K1349" i="1"/>
  <c r="K1348" i="1" s="1"/>
  <c r="L1348" i="1"/>
  <c r="L1347" i="1"/>
  <c r="K1347" i="1"/>
  <c r="L1346" i="1"/>
  <c r="K1346" i="1"/>
  <c r="L1343" i="1"/>
  <c r="K1343" i="1"/>
  <c r="L1341" i="1"/>
  <c r="K1341" i="1"/>
  <c r="L1338" i="1"/>
  <c r="K1338" i="1"/>
  <c r="L1337" i="1"/>
  <c r="L1336" i="1" s="1"/>
  <c r="K1337" i="1"/>
  <c r="K1336" i="1" s="1"/>
  <c r="L1335" i="1"/>
  <c r="K1335" i="1"/>
  <c r="L1334" i="1"/>
  <c r="K1334" i="1"/>
  <c r="L1331" i="1"/>
  <c r="K1331" i="1"/>
  <c r="L1329" i="1"/>
  <c r="K1329" i="1"/>
  <c r="L1326" i="1"/>
  <c r="K1326" i="1"/>
  <c r="L1325" i="1"/>
  <c r="L1324" i="1" s="1"/>
  <c r="K1325" i="1"/>
  <c r="K1324" i="1" s="1"/>
  <c r="L1323" i="1"/>
  <c r="K1323" i="1"/>
  <c r="L1322" i="1"/>
  <c r="L1321" i="1" s="1"/>
  <c r="K1322" i="1"/>
  <c r="L1319" i="1"/>
  <c r="K1319" i="1"/>
  <c r="L1318" i="1"/>
  <c r="K1318" i="1"/>
  <c r="K1317" i="1" s="1"/>
  <c r="L1315" i="1"/>
  <c r="K1315" i="1"/>
  <c r="L1313" i="1"/>
  <c r="K1313" i="1"/>
  <c r="L1310" i="1"/>
  <c r="K1310" i="1"/>
  <c r="L1309" i="1"/>
  <c r="L1308" i="1" s="1"/>
  <c r="K1309" i="1"/>
  <c r="K1308" i="1" s="1"/>
  <c r="L1307" i="1"/>
  <c r="K1307" i="1"/>
  <c r="L1306" i="1"/>
  <c r="K1306" i="1"/>
  <c r="L1303" i="1"/>
  <c r="K1303" i="1"/>
  <c r="L1301" i="1"/>
  <c r="K1301" i="1"/>
  <c r="L1300" i="1"/>
  <c r="L1299" i="1" s="1"/>
  <c r="L1298" i="1"/>
  <c r="K1298" i="1"/>
  <c r="L1297" i="1"/>
  <c r="K1297" i="1"/>
  <c r="K1296" i="1" s="1"/>
  <c r="L1296" i="1"/>
  <c r="L1295" i="1"/>
  <c r="K1295" i="1"/>
  <c r="L1294" i="1"/>
  <c r="L1293" i="1" s="1"/>
  <c r="K1294" i="1"/>
  <c r="L1291" i="1"/>
  <c r="K1291" i="1"/>
  <c r="L1289" i="1"/>
  <c r="K1289" i="1"/>
  <c r="L1286" i="1"/>
  <c r="K1286" i="1"/>
  <c r="L1285" i="1"/>
  <c r="L1284" i="1" s="1"/>
  <c r="K1285" i="1"/>
  <c r="L1283" i="1"/>
  <c r="K1283" i="1"/>
  <c r="L1282" i="1"/>
  <c r="L1281" i="1" s="1"/>
  <c r="K1282" i="1"/>
  <c r="L1279" i="1"/>
  <c r="K1279" i="1"/>
  <c r="L1277" i="1"/>
  <c r="K1277" i="1"/>
  <c r="L1274" i="1"/>
  <c r="K1274" i="1"/>
  <c r="K1272" i="1" s="1"/>
  <c r="L1273" i="1"/>
  <c r="K1273" i="1"/>
  <c r="L1271" i="1"/>
  <c r="K1271" i="1"/>
  <c r="L1270" i="1"/>
  <c r="K1270" i="1"/>
  <c r="L1267" i="1"/>
  <c r="K1267" i="1"/>
  <c r="L1265" i="1"/>
  <c r="K1265" i="1"/>
  <c r="L1262" i="1"/>
  <c r="K1262" i="1"/>
  <c r="L1261" i="1"/>
  <c r="K1261" i="1"/>
  <c r="L1259" i="1"/>
  <c r="K1259" i="1"/>
  <c r="L1258" i="1"/>
  <c r="K1258" i="1"/>
  <c r="L1255" i="1"/>
  <c r="K1255" i="1"/>
  <c r="L1253" i="1"/>
  <c r="K1253" i="1"/>
  <c r="L1250" i="1"/>
  <c r="K1250" i="1"/>
  <c r="K1248" i="1" s="1"/>
  <c r="L1249" i="1"/>
  <c r="K1249" i="1"/>
  <c r="L1247" i="1"/>
  <c r="K1247" i="1"/>
  <c r="L1246" i="1"/>
  <c r="K1246" i="1"/>
  <c r="L1245" i="1"/>
  <c r="L1243" i="1"/>
  <c r="K1243" i="1"/>
  <c r="L1241" i="1"/>
  <c r="K1241" i="1"/>
  <c r="L1238" i="1"/>
  <c r="K1238" i="1"/>
  <c r="L1237" i="1"/>
  <c r="K1237" i="1"/>
  <c r="L1235" i="1"/>
  <c r="K1235" i="1"/>
  <c r="L1234" i="1"/>
  <c r="K1234" i="1"/>
  <c r="L1233" i="1"/>
  <c r="L1231" i="1"/>
  <c r="K1231" i="1"/>
  <c r="L1229" i="1"/>
  <c r="K1229" i="1"/>
  <c r="L1226" i="1"/>
  <c r="K1226" i="1"/>
  <c r="L1225" i="1"/>
  <c r="K1225" i="1"/>
  <c r="L1222" i="1"/>
  <c r="K1222" i="1"/>
  <c r="L1221" i="1"/>
  <c r="K1221" i="1"/>
  <c r="L1219" i="1"/>
  <c r="K1219" i="1"/>
  <c r="L1218" i="1"/>
  <c r="L1217" i="1" s="1"/>
  <c r="K1218" i="1"/>
  <c r="L1215" i="1"/>
  <c r="K1215" i="1"/>
  <c r="L1213" i="1"/>
  <c r="K1213" i="1"/>
  <c r="L1210" i="1"/>
  <c r="K1210" i="1"/>
  <c r="K1208" i="1" s="1"/>
  <c r="L1209" i="1"/>
  <c r="K1209" i="1"/>
  <c r="L1207" i="1"/>
  <c r="K1207" i="1"/>
  <c r="L1206" i="1"/>
  <c r="L1205" i="1" s="1"/>
  <c r="K1206" i="1"/>
  <c r="L1203" i="1"/>
  <c r="K1203" i="1"/>
  <c r="L1201" i="1"/>
  <c r="K1201" i="1"/>
  <c r="L1198" i="1"/>
  <c r="K1198" i="1"/>
  <c r="K1196" i="1" s="1"/>
  <c r="L1197" i="1"/>
  <c r="K1197" i="1"/>
  <c r="L1195" i="1"/>
  <c r="K1195" i="1"/>
  <c r="L1194" i="1"/>
  <c r="K1194" i="1"/>
  <c r="L1191" i="1"/>
  <c r="K1191" i="1"/>
  <c r="L1189" i="1"/>
  <c r="K1189" i="1"/>
  <c r="L1186" i="1"/>
  <c r="K1186" i="1"/>
  <c r="L1185" i="1"/>
  <c r="K1185" i="1"/>
  <c r="L1183" i="1"/>
  <c r="K1183" i="1"/>
  <c r="L1182" i="1"/>
  <c r="K1182" i="1"/>
  <c r="L1181" i="1"/>
  <c r="L1179" i="1"/>
  <c r="K1179" i="1"/>
  <c r="L1177" i="1"/>
  <c r="K1177" i="1"/>
  <c r="L1174" i="1"/>
  <c r="K1174" i="1"/>
  <c r="L1173" i="1"/>
  <c r="K1173" i="1"/>
  <c r="L1171" i="1"/>
  <c r="K1171" i="1"/>
  <c r="L1170" i="1"/>
  <c r="K1170" i="1"/>
  <c r="L1169" i="1"/>
  <c r="L1168" i="1"/>
  <c r="L1167" i="1"/>
  <c r="K1167" i="1"/>
  <c r="L1165" i="1"/>
  <c r="K1165" i="1"/>
  <c r="L1162" i="1"/>
  <c r="K1162" i="1"/>
  <c r="K1160" i="1" s="1"/>
  <c r="L1161" i="1"/>
  <c r="K1161" i="1"/>
  <c r="L1159" i="1"/>
  <c r="K1159" i="1"/>
  <c r="L1158" i="1"/>
  <c r="L1157" i="1" s="1"/>
  <c r="K1158" i="1"/>
  <c r="L1155" i="1"/>
  <c r="K1155" i="1"/>
  <c r="L1153" i="1"/>
  <c r="K1153" i="1"/>
  <c r="L1150" i="1"/>
  <c r="K1150" i="1"/>
  <c r="K1148" i="1" s="1"/>
  <c r="L1149" i="1"/>
  <c r="K1149" i="1"/>
  <c r="L1147" i="1"/>
  <c r="K1147" i="1"/>
  <c r="L1146" i="1"/>
  <c r="K1146" i="1"/>
  <c r="L1143" i="1"/>
  <c r="K1143" i="1"/>
  <c r="L1141" i="1"/>
  <c r="K1141" i="1"/>
  <c r="L1138" i="1"/>
  <c r="K1138" i="1"/>
  <c r="L1137" i="1"/>
  <c r="K1137" i="1"/>
  <c r="L1135" i="1"/>
  <c r="K1135" i="1"/>
  <c r="L1134" i="1"/>
  <c r="K1134" i="1"/>
  <c r="L1133" i="1"/>
  <c r="L1131" i="1"/>
  <c r="K1131" i="1"/>
  <c r="L1130" i="1"/>
  <c r="K1130" i="1"/>
  <c r="L1129" i="1"/>
  <c r="L1127" i="1"/>
  <c r="K1127" i="1"/>
  <c r="L1125" i="1"/>
  <c r="K1125" i="1"/>
  <c r="L1122" i="1"/>
  <c r="K1122" i="1"/>
  <c r="L1121" i="1"/>
  <c r="L1120" i="1" s="1"/>
  <c r="K1121" i="1"/>
  <c r="K1120" i="1" s="1"/>
  <c r="L1119" i="1"/>
  <c r="K1119" i="1"/>
  <c r="L1118" i="1"/>
  <c r="K1118" i="1"/>
  <c r="L1115" i="1"/>
  <c r="K1115" i="1"/>
  <c r="L1113" i="1"/>
  <c r="K1113" i="1"/>
  <c r="L1110" i="1"/>
  <c r="K1110" i="1"/>
  <c r="K1108" i="1" s="1"/>
  <c r="L1109" i="1"/>
  <c r="L1108" i="1" s="1"/>
  <c r="K1109" i="1"/>
  <c r="L1107" i="1"/>
  <c r="K1107" i="1"/>
  <c r="L1106" i="1"/>
  <c r="K1106" i="1"/>
  <c r="L1103" i="1"/>
  <c r="K1103" i="1"/>
  <c r="L1101" i="1"/>
  <c r="K1101" i="1"/>
  <c r="L1098" i="1"/>
  <c r="K1098" i="1"/>
  <c r="L1097" i="1"/>
  <c r="K1097" i="1"/>
  <c r="K1096" i="1"/>
  <c r="L1095" i="1"/>
  <c r="K1095" i="1"/>
  <c r="L1094" i="1"/>
  <c r="K1094" i="1"/>
  <c r="K1093" i="1" s="1"/>
  <c r="L1091" i="1"/>
  <c r="K1091" i="1"/>
  <c r="L1089" i="1"/>
  <c r="K1089" i="1"/>
  <c r="L1086" i="1"/>
  <c r="K1086" i="1"/>
  <c r="L1085" i="1"/>
  <c r="K1085" i="1"/>
  <c r="K1084" i="1" s="1"/>
  <c r="L1083" i="1"/>
  <c r="K1083" i="1"/>
  <c r="L1082" i="1"/>
  <c r="K1082" i="1"/>
  <c r="K1081" i="1" s="1"/>
  <c r="L1079" i="1"/>
  <c r="K1079" i="1"/>
  <c r="L1077" i="1"/>
  <c r="K1077" i="1"/>
  <c r="L1074" i="1"/>
  <c r="K1074" i="1"/>
  <c r="L1073" i="1"/>
  <c r="L1072" i="1" s="1"/>
  <c r="K1073" i="1"/>
  <c r="K1072" i="1" s="1"/>
  <c r="L1071" i="1"/>
  <c r="K1071" i="1"/>
  <c r="L1070" i="1"/>
  <c r="K1070" i="1"/>
  <c r="L1067" i="1"/>
  <c r="K1067" i="1"/>
  <c r="L1065" i="1"/>
  <c r="K1065" i="1"/>
  <c r="L1062" i="1"/>
  <c r="K1062" i="1"/>
  <c r="K1060" i="1" s="1"/>
  <c r="L1061" i="1"/>
  <c r="L1060" i="1" s="1"/>
  <c r="K1061" i="1"/>
  <c r="L1059" i="1"/>
  <c r="K1059" i="1"/>
  <c r="L1058" i="1"/>
  <c r="K1058" i="1"/>
  <c r="L1055" i="1"/>
  <c r="K1055" i="1"/>
  <c r="L1053" i="1"/>
  <c r="K1053" i="1"/>
  <c r="L1050" i="1"/>
  <c r="K1050" i="1"/>
  <c r="K1048" i="1" s="1"/>
  <c r="L1049" i="1"/>
  <c r="K1049" i="1"/>
  <c r="L1047" i="1"/>
  <c r="K1047" i="1"/>
  <c r="L1046" i="1"/>
  <c r="K1046" i="1"/>
  <c r="K1045" i="1" s="1"/>
  <c r="L1043" i="1"/>
  <c r="K1043" i="1"/>
  <c r="L1041" i="1"/>
  <c r="K1041" i="1"/>
  <c r="L1038" i="1"/>
  <c r="K1038" i="1"/>
  <c r="L1037" i="1"/>
  <c r="K1037" i="1"/>
  <c r="K1036" i="1"/>
  <c r="K1035" i="1" s="1"/>
  <c r="L1034" i="1"/>
  <c r="K1034" i="1"/>
  <c r="L1033" i="1"/>
  <c r="L1032" i="1" s="1"/>
  <c r="K1033" i="1"/>
  <c r="K1032" i="1" s="1"/>
  <c r="L1031" i="1"/>
  <c r="K1031" i="1"/>
  <c r="L1030" i="1"/>
  <c r="L1029" i="1" s="1"/>
  <c r="K1030" i="1"/>
  <c r="L1027" i="1"/>
  <c r="K1027" i="1"/>
  <c r="L1025" i="1"/>
  <c r="K1025" i="1"/>
  <c r="L1022" i="1"/>
  <c r="K1022" i="1"/>
  <c r="L1021" i="1"/>
  <c r="L1020" i="1" s="1"/>
  <c r="K1021" i="1"/>
  <c r="L1019" i="1"/>
  <c r="K1019" i="1"/>
  <c r="L1018" i="1"/>
  <c r="K1018" i="1"/>
  <c r="L1015" i="1"/>
  <c r="K1015" i="1"/>
  <c r="L1013" i="1"/>
  <c r="K1013" i="1"/>
  <c r="L1010" i="1"/>
  <c r="K1010" i="1"/>
  <c r="L1009" i="1"/>
  <c r="K1009" i="1"/>
  <c r="L1007" i="1"/>
  <c r="K1007" i="1"/>
  <c r="L1006" i="1"/>
  <c r="K1006" i="1"/>
  <c r="L1004" i="1"/>
  <c r="L1002" i="1" s="1"/>
  <c r="L1003" i="1"/>
  <c r="K1003" i="1"/>
  <c r="L1001" i="1"/>
  <c r="K1001" i="1"/>
  <c r="L998" i="1"/>
  <c r="K998" i="1"/>
  <c r="L997" i="1"/>
  <c r="K997" i="1"/>
  <c r="K996" i="1" s="1"/>
  <c r="L996" i="1"/>
  <c r="L995" i="1"/>
  <c r="K995" i="1"/>
  <c r="L994" i="1"/>
  <c r="L993" i="1" s="1"/>
  <c r="K994" i="1"/>
  <c r="K993" i="1" s="1"/>
  <c r="L991" i="1"/>
  <c r="K991" i="1"/>
  <c r="L989" i="1"/>
  <c r="K989" i="1"/>
  <c r="L986" i="1"/>
  <c r="K986" i="1"/>
  <c r="L985" i="1"/>
  <c r="L984" i="1" s="1"/>
  <c r="K985" i="1"/>
  <c r="K984" i="1" s="1"/>
  <c r="L983" i="1"/>
  <c r="K983" i="1"/>
  <c r="L982" i="1"/>
  <c r="L981" i="1" s="1"/>
  <c r="K982" i="1"/>
  <c r="L980" i="1"/>
  <c r="L979" i="1"/>
  <c r="K979" i="1"/>
  <c r="L977" i="1"/>
  <c r="K977" i="1"/>
  <c r="L974" i="1"/>
  <c r="K974" i="1"/>
  <c r="L973" i="1"/>
  <c r="L972" i="1" s="1"/>
  <c r="K973" i="1"/>
  <c r="L971" i="1"/>
  <c r="K971" i="1"/>
  <c r="L970" i="1"/>
  <c r="K970" i="1"/>
  <c r="L967" i="1"/>
  <c r="K967" i="1"/>
  <c r="L965" i="1"/>
  <c r="K965" i="1"/>
  <c r="L962" i="1"/>
  <c r="L960" i="1" s="1"/>
  <c r="K962" i="1"/>
  <c r="L961" i="1"/>
  <c r="K961" i="1"/>
  <c r="L959" i="1"/>
  <c r="K959" i="1"/>
  <c r="L958" i="1"/>
  <c r="K958" i="1"/>
  <c r="L955" i="1"/>
  <c r="K955" i="1"/>
  <c r="L953" i="1"/>
  <c r="K953" i="1"/>
  <c r="L950" i="1"/>
  <c r="K950" i="1"/>
  <c r="L949" i="1"/>
  <c r="K949" i="1"/>
  <c r="L948" i="1"/>
  <c r="L947" i="1"/>
  <c r="K947" i="1"/>
  <c r="L946" i="1"/>
  <c r="K946" i="1"/>
  <c r="K945" i="1" s="1"/>
  <c r="L943" i="1"/>
  <c r="K943" i="1"/>
  <c r="L942" i="1"/>
  <c r="K942" i="1"/>
  <c r="L939" i="1"/>
  <c r="K939" i="1"/>
  <c r="L937" i="1"/>
  <c r="K937" i="1"/>
  <c r="K936" i="1"/>
  <c r="L934" i="1"/>
  <c r="K934" i="1"/>
  <c r="L933" i="1"/>
  <c r="L932" i="1" s="1"/>
  <c r="K933" i="1"/>
  <c r="K932" i="1" s="1"/>
  <c r="L931" i="1"/>
  <c r="K931" i="1"/>
  <c r="L930" i="1"/>
  <c r="L929" i="1" s="1"/>
  <c r="K930" i="1"/>
  <c r="L927" i="1"/>
  <c r="K927" i="1"/>
  <c r="L925" i="1"/>
  <c r="K925" i="1"/>
  <c r="L922" i="1"/>
  <c r="K922" i="1"/>
  <c r="L921" i="1"/>
  <c r="L920" i="1" s="1"/>
  <c r="K921" i="1"/>
  <c r="L919" i="1"/>
  <c r="K919" i="1"/>
  <c r="K917" i="1" s="1"/>
  <c r="L918" i="1"/>
  <c r="K918" i="1"/>
  <c r="L915" i="1"/>
  <c r="K915" i="1"/>
  <c r="L913" i="1"/>
  <c r="K913" i="1"/>
  <c r="K912" i="1"/>
  <c r="L910" i="1"/>
  <c r="K910" i="1"/>
  <c r="L909" i="1"/>
  <c r="K909" i="1"/>
  <c r="L908" i="1"/>
  <c r="L907" i="1"/>
  <c r="K907" i="1"/>
  <c r="L906" i="1"/>
  <c r="K906" i="1"/>
  <c r="L903" i="1"/>
  <c r="K903" i="1"/>
  <c r="L901" i="1"/>
  <c r="K901" i="1"/>
  <c r="L898" i="1"/>
  <c r="K898" i="1"/>
  <c r="L897" i="1"/>
  <c r="K897" i="1"/>
  <c r="L895" i="1"/>
  <c r="K895" i="1"/>
  <c r="L894" i="1"/>
  <c r="K894" i="1"/>
  <c r="L891" i="1"/>
  <c r="K891" i="1"/>
  <c r="L889" i="1"/>
  <c r="K889" i="1"/>
  <c r="K888" i="1"/>
  <c r="L886" i="1"/>
  <c r="K886" i="1"/>
  <c r="L885" i="1"/>
  <c r="L884" i="1" s="1"/>
  <c r="K885" i="1"/>
  <c r="K884" i="1" s="1"/>
  <c r="L883" i="1"/>
  <c r="K883" i="1"/>
  <c r="L882" i="1"/>
  <c r="L881" i="1" s="1"/>
  <c r="K882" i="1"/>
  <c r="L879" i="1"/>
  <c r="K879" i="1"/>
  <c r="L877" i="1"/>
  <c r="K877" i="1"/>
  <c r="L874" i="1"/>
  <c r="K874" i="1"/>
  <c r="L873" i="1"/>
  <c r="L872" i="1" s="1"/>
  <c r="K873" i="1"/>
  <c r="L871" i="1"/>
  <c r="K871" i="1"/>
  <c r="K869" i="1" s="1"/>
  <c r="L870" i="1"/>
  <c r="K870" i="1"/>
  <c r="L867" i="1"/>
  <c r="K867" i="1"/>
  <c r="L865" i="1"/>
  <c r="K865" i="1"/>
  <c r="K864" i="1"/>
  <c r="L862" i="1"/>
  <c r="K862" i="1"/>
  <c r="L861" i="1"/>
  <c r="K861" i="1"/>
  <c r="L860" i="1"/>
  <c r="L859" i="1"/>
  <c r="K859" i="1"/>
  <c r="L858" i="1"/>
  <c r="K858" i="1"/>
  <c r="L855" i="1"/>
  <c r="K855" i="1"/>
  <c r="L853" i="1"/>
  <c r="K853" i="1"/>
  <c r="L850" i="1"/>
  <c r="K850" i="1"/>
  <c r="L849" i="1"/>
  <c r="K849" i="1"/>
  <c r="L846" i="1"/>
  <c r="K846" i="1"/>
  <c r="L845" i="1"/>
  <c r="K845" i="1"/>
  <c r="K844" i="1" s="1"/>
  <c r="L843" i="1"/>
  <c r="K843" i="1"/>
  <c r="L842" i="1"/>
  <c r="K842" i="1"/>
  <c r="L839" i="1"/>
  <c r="L838" i="1" s="1"/>
  <c r="K839" i="1"/>
  <c r="L837" i="1"/>
  <c r="K837" i="1"/>
  <c r="L834" i="1"/>
  <c r="K834" i="1"/>
  <c r="L833" i="1"/>
  <c r="K833" i="1"/>
  <c r="K832" i="1" s="1"/>
  <c r="L832" i="1"/>
  <c r="L831" i="1"/>
  <c r="K831" i="1"/>
  <c r="L830" i="1"/>
  <c r="L829" i="1" s="1"/>
  <c r="K830" i="1"/>
  <c r="K829" i="1" s="1"/>
  <c r="L827" i="1"/>
  <c r="K827" i="1"/>
  <c r="L825" i="1"/>
  <c r="K825" i="1"/>
  <c r="L822" i="1"/>
  <c r="K822" i="1"/>
  <c r="L821" i="1"/>
  <c r="L820" i="1" s="1"/>
  <c r="K821" i="1"/>
  <c r="K820" i="1" s="1"/>
  <c r="L819" i="1"/>
  <c r="K819" i="1"/>
  <c r="L818" i="1"/>
  <c r="L817" i="1" s="1"/>
  <c r="K818" i="1"/>
  <c r="L815" i="1"/>
  <c r="K815" i="1"/>
  <c r="L813" i="1"/>
  <c r="K813" i="1"/>
  <c r="L810" i="1"/>
  <c r="K810" i="1"/>
  <c r="L809" i="1"/>
  <c r="L808" i="1" s="1"/>
  <c r="K809" i="1"/>
  <c r="L807" i="1"/>
  <c r="K807" i="1"/>
  <c r="L806" i="1"/>
  <c r="K806" i="1"/>
  <c r="K804" i="1"/>
  <c r="L803" i="1"/>
  <c r="K803" i="1"/>
  <c r="L801" i="1"/>
  <c r="K801" i="1"/>
  <c r="L798" i="1"/>
  <c r="L796" i="1" s="1"/>
  <c r="K798" i="1"/>
  <c r="L797" i="1"/>
  <c r="K797" i="1"/>
  <c r="K796" i="1" s="1"/>
  <c r="L795" i="1"/>
  <c r="K795" i="1"/>
  <c r="L794" i="1"/>
  <c r="L793" i="1" s="1"/>
  <c r="K794" i="1"/>
  <c r="K793" i="1" s="1"/>
  <c r="L791" i="1"/>
  <c r="K791" i="1"/>
  <c r="L789" i="1"/>
  <c r="K789" i="1"/>
  <c r="L786" i="1"/>
  <c r="K786" i="1"/>
  <c r="L785" i="1"/>
  <c r="L784" i="1" s="1"/>
  <c r="K785" i="1"/>
  <c r="K784" i="1" s="1"/>
  <c r="L783" i="1"/>
  <c r="K783" i="1"/>
  <c r="L782" i="1"/>
  <c r="L781" i="1" s="1"/>
  <c r="K782" i="1"/>
  <c r="L779" i="1"/>
  <c r="K779" i="1"/>
  <c r="L777" i="1"/>
  <c r="K777" i="1"/>
  <c r="L774" i="1"/>
  <c r="K774" i="1"/>
  <c r="L773" i="1"/>
  <c r="L772" i="1" s="1"/>
  <c r="K773" i="1"/>
  <c r="L771" i="1"/>
  <c r="K771" i="1"/>
  <c r="L770" i="1"/>
  <c r="K770" i="1"/>
  <c r="K769" i="1"/>
  <c r="L767" i="1"/>
  <c r="K767" i="1"/>
  <c r="L765" i="1"/>
  <c r="K765" i="1"/>
  <c r="K763" i="1" s="1"/>
  <c r="L762" i="1"/>
  <c r="K762" i="1"/>
  <c r="L761" i="1"/>
  <c r="L760" i="1" s="1"/>
  <c r="K761" i="1"/>
  <c r="L759" i="1"/>
  <c r="K759" i="1"/>
  <c r="K757" i="1" s="1"/>
  <c r="L758" i="1"/>
  <c r="K758" i="1"/>
  <c r="L755" i="1"/>
  <c r="K755" i="1"/>
  <c r="L754" i="1"/>
  <c r="K754" i="1"/>
  <c r="K752" i="1"/>
  <c r="L751" i="1"/>
  <c r="K751" i="1"/>
  <c r="L749" i="1"/>
  <c r="K749" i="1"/>
  <c r="L746" i="1"/>
  <c r="K746" i="1"/>
  <c r="L745" i="1"/>
  <c r="L744" i="1" s="1"/>
  <c r="K745" i="1"/>
  <c r="K744" i="1" s="1"/>
  <c r="L743" i="1"/>
  <c r="K743" i="1"/>
  <c r="L742" i="1"/>
  <c r="L741" i="1" s="1"/>
  <c r="K742" i="1"/>
  <c r="L739" i="1"/>
  <c r="L738" i="1" s="1"/>
  <c r="K739" i="1"/>
  <c r="L737" i="1"/>
  <c r="K737" i="1"/>
  <c r="L736" i="1"/>
  <c r="L734" i="1"/>
  <c r="K734" i="1"/>
  <c r="L733" i="1"/>
  <c r="L732" i="1" s="1"/>
  <c r="K733" i="1"/>
  <c r="L731" i="1"/>
  <c r="K731" i="1"/>
  <c r="K729" i="1" s="1"/>
  <c r="L730" i="1"/>
  <c r="K730" i="1"/>
  <c r="L727" i="1"/>
  <c r="K727" i="1"/>
  <c r="L725" i="1"/>
  <c r="K725" i="1"/>
  <c r="L722" i="1"/>
  <c r="K722" i="1"/>
  <c r="L721" i="1"/>
  <c r="L720" i="1" s="1"/>
  <c r="K721" i="1"/>
  <c r="L719" i="1"/>
  <c r="K719" i="1"/>
  <c r="L718" i="1"/>
  <c r="L717" i="1" s="1"/>
  <c r="K718" i="1"/>
  <c r="L715" i="1"/>
  <c r="K715" i="1"/>
  <c r="L713" i="1"/>
  <c r="K713" i="1"/>
  <c r="L710" i="1"/>
  <c r="K710" i="1"/>
  <c r="L709" i="1"/>
  <c r="L708" i="1" s="1"/>
  <c r="K709" i="1"/>
  <c r="L707" i="1"/>
  <c r="K707" i="1"/>
  <c r="L706" i="1"/>
  <c r="K706" i="1"/>
  <c r="K704" i="1"/>
  <c r="L703" i="1"/>
  <c r="K703" i="1"/>
  <c r="L701" i="1"/>
  <c r="K701" i="1"/>
  <c r="L698" i="1"/>
  <c r="K698" i="1"/>
  <c r="L697" i="1"/>
  <c r="K697" i="1"/>
  <c r="K696" i="1" s="1"/>
  <c r="L695" i="1"/>
  <c r="K695" i="1"/>
  <c r="L694" i="1"/>
  <c r="K694" i="1"/>
  <c r="L691" i="1"/>
  <c r="L690" i="1" s="1"/>
  <c r="K691" i="1"/>
  <c r="L689" i="1"/>
  <c r="K689" i="1"/>
  <c r="L688" i="1"/>
  <c r="L687" i="1" s="1"/>
  <c r="L686" i="1"/>
  <c r="K686" i="1"/>
  <c r="L685" i="1"/>
  <c r="L684" i="1" s="1"/>
  <c r="K685" i="1"/>
  <c r="L683" i="1"/>
  <c r="K683" i="1"/>
  <c r="L682" i="1"/>
  <c r="K682" i="1"/>
  <c r="L679" i="1"/>
  <c r="K679" i="1"/>
  <c r="L677" i="1"/>
  <c r="K677" i="1"/>
  <c r="L674" i="1"/>
  <c r="K674" i="1"/>
  <c r="L673" i="1"/>
  <c r="K673" i="1"/>
  <c r="K672" i="1" s="1"/>
  <c r="L671" i="1"/>
  <c r="K671" i="1"/>
  <c r="L670" i="1"/>
  <c r="L669" i="1" s="1"/>
  <c r="K670" i="1"/>
  <c r="L667" i="1"/>
  <c r="K667" i="1"/>
  <c r="L665" i="1"/>
  <c r="K665" i="1"/>
  <c r="L662" i="1"/>
  <c r="K662" i="1"/>
  <c r="L661" i="1"/>
  <c r="K661" i="1"/>
  <c r="L658" i="1"/>
  <c r="K658" i="1"/>
  <c r="L657" i="1"/>
  <c r="L656" i="1" s="1"/>
  <c r="K657" i="1"/>
  <c r="K656" i="1" s="1"/>
  <c r="L655" i="1"/>
  <c r="K655" i="1"/>
  <c r="L654" i="1"/>
  <c r="L653" i="1" s="1"/>
  <c r="K654" i="1"/>
  <c r="L651" i="1"/>
  <c r="K651" i="1"/>
  <c r="L649" i="1"/>
  <c r="K649" i="1"/>
  <c r="L646" i="1"/>
  <c r="K646" i="1"/>
  <c r="L645" i="1"/>
  <c r="K645" i="1"/>
  <c r="L643" i="1"/>
  <c r="K643" i="1"/>
  <c r="L642" i="1"/>
  <c r="L641" i="1" s="1"/>
  <c r="K642" i="1"/>
  <c r="L639" i="1"/>
  <c r="K639" i="1"/>
  <c r="L637" i="1"/>
  <c r="K637" i="1"/>
  <c r="L634" i="1"/>
  <c r="K634" i="1"/>
  <c r="L633" i="1"/>
  <c r="L632" i="1" s="1"/>
  <c r="K633" i="1"/>
  <c r="L631" i="1"/>
  <c r="K631" i="1"/>
  <c r="L630" i="1"/>
  <c r="K630" i="1"/>
  <c r="L627" i="1"/>
  <c r="K627" i="1"/>
  <c r="L625" i="1"/>
  <c r="K625" i="1"/>
  <c r="L622" i="1"/>
  <c r="L620" i="1" s="1"/>
  <c r="K622" i="1"/>
  <c r="L621" i="1"/>
  <c r="K621" i="1"/>
  <c r="L619" i="1"/>
  <c r="K619" i="1"/>
  <c r="L618" i="1"/>
  <c r="K618" i="1"/>
  <c r="L615" i="1"/>
  <c r="K615" i="1"/>
  <c r="L613" i="1"/>
  <c r="K613" i="1"/>
  <c r="L610" i="1"/>
  <c r="K610" i="1"/>
  <c r="L609" i="1"/>
  <c r="K609" i="1"/>
  <c r="L608" i="1"/>
  <c r="L607" i="1"/>
  <c r="K607" i="1"/>
  <c r="L606" i="1"/>
  <c r="K606" i="1"/>
  <c r="K605" i="1" s="1"/>
  <c r="L603" i="1"/>
  <c r="K603" i="1"/>
  <c r="L601" i="1"/>
  <c r="K601" i="1"/>
  <c r="L598" i="1"/>
  <c r="L596" i="1" s="1"/>
  <c r="K598" i="1"/>
  <c r="L597" i="1"/>
  <c r="K597" i="1"/>
  <c r="K596" i="1" s="1"/>
  <c r="L595" i="1"/>
  <c r="K595" i="1"/>
  <c r="L594" i="1"/>
  <c r="K594" i="1"/>
  <c r="K593" i="1" s="1"/>
  <c r="L591" i="1"/>
  <c r="K591" i="1"/>
  <c r="L589" i="1"/>
  <c r="K589" i="1"/>
  <c r="L586" i="1"/>
  <c r="K586" i="1"/>
  <c r="L585" i="1"/>
  <c r="K585" i="1"/>
  <c r="K584" i="1" s="1"/>
  <c r="L584" i="1"/>
  <c r="L583" i="1"/>
  <c r="K583" i="1"/>
  <c r="L582" i="1"/>
  <c r="L581" i="1" s="1"/>
  <c r="K582" i="1"/>
  <c r="K581" i="1" s="1"/>
  <c r="L579" i="1"/>
  <c r="K579" i="1"/>
  <c r="L577" i="1"/>
  <c r="K577" i="1"/>
  <c r="L574" i="1"/>
  <c r="K574" i="1"/>
  <c r="L573" i="1"/>
  <c r="K573" i="1"/>
  <c r="K572" i="1" s="1"/>
  <c r="L571" i="1"/>
  <c r="K571" i="1"/>
  <c r="L570" i="1"/>
  <c r="L569" i="1" s="1"/>
  <c r="K570" i="1"/>
  <c r="K569" i="1" s="1"/>
  <c r="L567" i="1"/>
  <c r="K567" i="1"/>
  <c r="L566" i="1"/>
  <c r="L565" i="1" s="1"/>
  <c r="K566" i="1"/>
  <c r="L563" i="1"/>
  <c r="K563" i="1"/>
  <c r="L561" i="1"/>
  <c r="K561" i="1"/>
  <c r="K560" i="1"/>
  <c r="L558" i="1"/>
  <c r="K558" i="1"/>
  <c r="L557" i="1"/>
  <c r="L556" i="1" s="1"/>
  <c r="K557" i="1"/>
  <c r="L555" i="1"/>
  <c r="K555" i="1"/>
  <c r="L554" i="1"/>
  <c r="L553" i="1" s="1"/>
  <c r="K554" i="1"/>
  <c r="L551" i="1"/>
  <c r="K551" i="1"/>
  <c r="L549" i="1"/>
  <c r="K549" i="1"/>
  <c r="L546" i="1"/>
  <c r="K546" i="1"/>
  <c r="L545" i="1"/>
  <c r="K545" i="1"/>
  <c r="L543" i="1"/>
  <c r="K543" i="1"/>
  <c r="L542" i="1"/>
  <c r="K542" i="1"/>
  <c r="L540" i="1"/>
  <c r="L538" i="1" s="1"/>
  <c r="L539" i="1"/>
  <c r="K539" i="1"/>
  <c r="L537" i="1"/>
  <c r="K537" i="1"/>
  <c r="L534" i="1"/>
  <c r="K534" i="1"/>
  <c r="L533" i="1"/>
  <c r="K533" i="1"/>
  <c r="L531" i="1"/>
  <c r="K531" i="1"/>
  <c r="K529" i="1" s="1"/>
  <c r="L530" i="1"/>
  <c r="K530" i="1"/>
  <c r="L529" i="1"/>
  <c r="K528" i="1"/>
  <c r="L527" i="1"/>
  <c r="K527" i="1"/>
  <c r="L525" i="1"/>
  <c r="K525" i="1"/>
  <c r="L522" i="1"/>
  <c r="K522" i="1"/>
  <c r="L521" i="1"/>
  <c r="K521" i="1"/>
  <c r="K520" i="1" s="1"/>
  <c r="L519" i="1"/>
  <c r="K519" i="1"/>
  <c r="L518" i="1"/>
  <c r="K518" i="1"/>
  <c r="K517" i="1" s="1"/>
  <c r="K516" i="1"/>
  <c r="L515" i="1"/>
  <c r="K515" i="1"/>
  <c r="L513" i="1"/>
  <c r="K513" i="1"/>
  <c r="L510" i="1"/>
  <c r="K510" i="1"/>
  <c r="L509" i="1"/>
  <c r="K509" i="1"/>
  <c r="L507" i="1"/>
  <c r="K507" i="1"/>
  <c r="L506" i="1"/>
  <c r="L505" i="1" s="1"/>
  <c r="K506" i="1"/>
  <c r="K505" i="1"/>
  <c r="L503" i="1"/>
  <c r="K503" i="1"/>
  <c r="L501" i="1"/>
  <c r="K501" i="1"/>
  <c r="L498" i="1"/>
  <c r="L496" i="1" s="1"/>
  <c r="K498" i="1"/>
  <c r="L497" i="1"/>
  <c r="K497" i="1"/>
  <c r="L495" i="1"/>
  <c r="K495" i="1"/>
  <c r="L494" i="1"/>
  <c r="K494" i="1"/>
  <c r="K493" i="1"/>
  <c r="L491" i="1"/>
  <c r="K491" i="1"/>
  <c r="L489" i="1"/>
  <c r="K489" i="1"/>
  <c r="L488" i="1"/>
  <c r="L486" i="1"/>
  <c r="K486" i="1"/>
  <c r="L485" i="1"/>
  <c r="L484" i="1" s="1"/>
  <c r="K485" i="1"/>
  <c r="L483" i="1"/>
  <c r="K483" i="1"/>
  <c r="K481" i="1" s="1"/>
  <c r="L482" i="1"/>
  <c r="L481" i="1" s="1"/>
  <c r="K482" i="1"/>
  <c r="K480" i="1"/>
  <c r="L479" i="1"/>
  <c r="K479" i="1"/>
  <c r="L477" i="1"/>
  <c r="K477" i="1"/>
  <c r="L474" i="1"/>
  <c r="K474" i="1"/>
  <c r="L473" i="1"/>
  <c r="K473" i="1"/>
  <c r="K472" i="1"/>
  <c r="L470" i="1"/>
  <c r="K470" i="1"/>
  <c r="L469" i="1"/>
  <c r="K469" i="1"/>
  <c r="L467" i="1"/>
  <c r="K467" i="1"/>
  <c r="L466" i="1"/>
  <c r="K466" i="1"/>
  <c r="L463" i="1"/>
  <c r="K463" i="1"/>
  <c r="L461" i="1"/>
  <c r="K461" i="1"/>
  <c r="L458" i="1"/>
  <c r="K458" i="1"/>
  <c r="L457" i="1"/>
  <c r="K457" i="1"/>
  <c r="K456" i="1" s="1"/>
  <c r="L455" i="1"/>
  <c r="K455" i="1"/>
  <c r="L454" i="1"/>
  <c r="K454" i="1"/>
  <c r="L451" i="1"/>
  <c r="K451" i="1"/>
  <c r="L449" i="1"/>
  <c r="K449" i="1"/>
  <c r="K448" i="1"/>
  <c r="L446" i="1"/>
  <c r="K446" i="1"/>
  <c r="L445" i="1"/>
  <c r="L444" i="1" s="1"/>
  <c r="K445" i="1"/>
  <c r="L443" i="1"/>
  <c r="K443" i="1"/>
  <c r="K441" i="1" s="1"/>
  <c r="L442" i="1"/>
  <c r="L441" i="1" s="1"/>
  <c r="K442" i="1"/>
  <c r="K440" i="1"/>
  <c r="L439" i="1"/>
  <c r="K439" i="1"/>
  <c r="L437" i="1"/>
  <c r="K437" i="1"/>
  <c r="L434" i="1"/>
  <c r="K434" i="1"/>
  <c r="L433" i="1"/>
  <c r="K433" i="1"/>
  <c r="L431" i="1"/>
  <c r="L429" i="1" s="1"/>
  <c r="K431" i="1"/>
  <c r="L430" i="1"/>
  <c r="K430" i="1"/>
  <c r="L427" i="1"/>
  <c r="K427" i="1"/>
  <c r="L425" i="1"/>
  <c r="K425" i="1"/>
  <c r="K424" i="1"/>
  <c r="L422" i="1"/>
  <c r="K422" i="1"/>
  <c r="L421" i="1"/>
  <c r="L420" i="1" s="1"/>
  <c r="K421" i="1"/>
  <c r="L419" i="1"/>
  <c r="K419" i="1"/>
  <c r="L418" i="1"/>
  <c r="L417" i="1" s="1"/>
  <c r="K418" i="1"/>
  <c r="K416" i="1"/>
  <c r="L415" i="1"/>
  <c r="K415" i="1"/>
  <c r="L413" i="1"/>
  <c r="K413" i="1"/>
  <c r="L410" i="1"/>
  <c r="K410" i="1"/>
  <c r="L409" i="1"/>
  <c r="K409" i="1"/>
  <c r="L407" i="1"/>
  <c r="K407" i="1"/>
  <c r="L406" i="1"/>
  <c r="L405" i="1" s="1"/>
  <c r="K406" i="1"/>
  <c r="L403" i="1"/>
  <c r="K403" i="1"/>
  <c r="L401" i="1"/>
  <c r="K401" i="1"/>
  <c r="K400" i="1"/>
  <c r="L398" i="1"/>
  <c r="K398" i="1"/>
  <c r="L397" i="1"/>
  <c r="K397" i="1"/>
  <c r="L395" i="1"/>
  <c r="K395" i="1"/>
  <c r="L394" i="1"/>
  <c r="K394" i="1"/>
  <c r="K392" i="1"/>
  <c r="L391" i="1"/>
  <c r="K391" i="1"/>
  <c r="L389" i="1"/>
  <c r="K389" i="1"/>
  <c r="L386" i="1"/>
  <c r="K386" i="1"/>
  <c r="L385" i="1"/>
  <c r="K385" i="1"/>
  <c r="L383" i="1"/>
  <c r="K383" i="1"/>
  <c r="L382" i="1"/>
  <c r="L381" i="1" s="1"/>
  <c r="K382" i="1"/>
  <c r="L379" i="1"/>
  <c r="K379" i="1"/>
  <c r="L378" i="1"/>
  <c r="L377" i="1" s="1"/>
  <c r="K378" i="1"/>
  <c r="K377" i="1" s="1"/>
  <c r="L375" i="1"/>
  <c r="K375" i="1"/>
  <c r="L373" i="1"/>
  <c r="K373" i="1"/>
  <c r="K372" i="1"/>
  <c r="L370" i="1"/>
  <c r="K370" i="1"/>
  <c r="L369" i="1"/>
  <c r="K369" i="1"/>
  <c r="L367" i="1"/>
  <c r="K367" i="1"/>
  <c r="L366" i="1"/>
  <c r="K366" i="1"/>
  <c r="K364" i="1"/>
  <c r="L363" i="1"/>
  <c r="K363" i="1"/>
  <c r="L361" i="1"/>
  <c r="K361" i="1"/>
  <c r="L358" i="1"/>
  <c r="K358" i="1"/>
  <c r="L357" i="1"/>
  <c r="K357" i="1"/>
  <c r="L355" i="1"/>
  <c r="K355" i="1"/>
  <c r="L354" i="1"/>
  <c r="L353" i="1" s="1"/>
  <c r="K354" i="1"/>
  <c r="L351" i="1"/>
  <c r="K351" i="1"/>
  <c r="L349" i="1"/>
  <c r="K349" i="1"/>
  <c r="K348" i="1"/>
  <c r="K347" i="1" s="1"/>
  <c r="L346" i="1"/>
  <c r="K346" i="1"/>
  <c r="L345" i="1"/>
  <c r="K345" i="1"/>
  <c r="L343" i="1"/>
  <c r="K343" i="1"/>
  <c r="L342" i="1"/>
  <c r="K342" i="1"/>
  <c r="L340" i="1"/>
  <c r="L339" i="1"/>
  <c r="K339" i="1"/>
  <c r="L337" i="1"/>
  <c r="L335" i="1" s="1"/>
  <c r="K337" i="1"/>
  <c r="L334" i="1"/>
  <c r="K334" i="1"/>
  <c r="L333" i="1"/>
  <c r="K333" i="1"/>
  <c r="L331" i="1"/>
  <c r="K331" i="1"/>
  <c r="L330" i="1"/>
  <c r="K330" i="1"/>
  <c r="L327" i="1"/>
  <c r="K327" i="1"/>
  <c r="L325" i="1"/>
  <c r="K325" i="1"/>
  <c r="L324" i="1"/>
  <c r="L323" i="1" s="1"/>
  <c r="L322" i="1"/>
  <c r="K322" i="1"/>
  <c r="L321" i="1"/>
  <c r="K321" i="1"/>
  <c r="K320" i="1" s="1"/>
  <c r="L319" i="1"/>
  <c r="K319" i="1"/>
  <c r="L318" i="1"/>
  <c r="K318" i="1"/>
  <c r="L315" i="1"/>
  <c r="K315" i="1"/>
  <c r="L313" i="1"/>
  <c r="K313" i="1"/>
  <c r="K312" i="1"/>
  <c r="L310" i="1"/>
  <c r="K310" i="1"/>
  <c r="L309" i="1"/>
  <c r="L308" i="1" s="1"/>
  <c r="K309" i="1"/>
  <c r="L307" i="1"/>
  <c r="K307" i="1"/>
  <c r="L306" i="1"/>
  <c r="L305" i="1" s="1"/>
  <c r="K306" i="1"/>
  <c r="K304" i="1"/>
  <c r="L303" i="1"/>
  <c r="K303" i="1"/>
  <c r="L301" i="1"/>
  <c r="K301" i="1"/>
  <c r="L298" i="1"/>
  <c r="K298" i="1"/>
  <c r="L297" i="1"/>
  <c r="K297" i="1"/>
  <c r="L295" i="1"/>
  <c r="K295" i="1"/>
  <c r="K293" i="1" s="1"/>
  <c r="L294" i="1"/>
  <c r="K294" i="1"/>
  <c r="K292" i="1"/>
  <c r="L291" i="1"/>
  <c r="K291" i="1"/>
  <c r="L289" i="1"/>
  <c r="K289" i="1"/>
  <c r="L286" i="1"/>
  <c r="K286" i="1"/>
  <c r="L285" i="1"/>
  <c r="K285" i="1"/>
  <c r="L282" i="1"/>
  <c r="K282" i="1"/>
  <c r="L281" i="1"/>
  <c r="K281" i="1"/>
  <c r="L280" i="1"/>
  <c r="L279" i="1"/>
  <c r="K279" i="1"/>
  <c r="L278" i="1"/>
  <c r="K278" i="1"/>
  <c r="L275" i="1"/>
  <c r="K275" i="1"/>
  <c r="L273" i="1"/>
  <c r="K273" i="1"/>
  <c r="L270" i="1"/>
  <c r="K270" i="1"/>
  <c r="L269" i="1"/>
  <c r="K269" i="1"/>
  <c r="K268" i="1" s="1"/>
  <c r="L267" i="1"/>
  <c r="K267" i="1"/>
  <c r="L266" i="1"/>
  <c r="L265" i="1" s="1"/>
  <c r="K266" i="1"/>
  <c r="L263" i="1"/>
  <c r="K263" i="1"/>
  <c r="L261" i="1"/>
  <c r="K261" i="1"/>
  <c r="K260" i="1"/>
  <c r="L258" i="1"/>
  <c r="K258" i="1"/>
  <c r="L257" i="1"/>
  <c r="K257" i="1"/>
  <c r="L255" i="1"/>
  <c r="K255" i="1"/>
  <c r="K253" i="1" s="1"/>
  <c r="L254" i="1"/>
  <c r="K254" i="1"/>
  <c r="L252" i="1"/>
  <c r="L251" i="1"/>
  <c r="K251" i="1"/>
  <c r="L249" i="1"/>
  <c r="K249" i="1"/>
  <c r="L246" i="1"/>
  <c r="K246" i="1"/>
  <c r="L245" i="1"/>
  <c r="K245" i="1"/>
  <c r="K244" i="1" s="1"/>
  <c r="L243" i="1"/>
  <c r="K243" i="1"/>
  <c r="L242" i="1"/>
  <c r="K242" i="1"/>
  <c r="L239" i="1"/>
  <c r="L238" i="1" s="1"/>
  <c r="K239" i="1"/>
  <c r="L237" i="1"/>
  <c r="K237" i="1"/>
  <c r="L236" i="1"/>
  <c r="L235" i="1" s="1"/>
  <c r="L234" i="1"/>
  <c r="K234" i="1"/>
  <c r="L233" i="1"/>
  <c r="K233" i="1"/>
  <c r="L231" i="1"/>
  <c r="K231" i="1"/>
  <c r="L230" i="1"/>
  <c r="L229" i="1" s="1"/>
  <c r="K230" i="1"/>
  <c r="L228" i="1"/>
  <c r="L227" i="1"/>
  <c r="K227" i="1"/>
  <c r="L225" i="1"/>
  <c r="K225" i="1"/>
  <c r="L222" i="1"/>
  <c r="K222" i="1"/>
  <c r="L221" i="1"/>
  <c r="K221" i="1"/>
  <c r="L219" i="1"/>
  <c r="K219" i="1"/>
  <c r="L218" i="1"/>
  <c r="K218" i="1"/>
  <c r="L215" i="1"/>
  <c r="L214" i="1" s="1"/>
  <c r="K215" i="1"/>
  <c r="L213" i="1"/>
  <c r="K213" i="1"/>
  <c r="L212" i="1"/>
  <c r="L210" i="1"/>
  <c r="L208" i="1" s="1"/>
  <c r="K210" i="1"/>
  <c r="L209" i="1"/>
  <c r="K209" i="1"/>
  <c r="L207" i="1"/>
  <c r="K207" i="1"/>
  <c r="L206" i="1"/>
  <c r="K206" i="1"/>
  <c r="L203" i="1"/>
  <c r="K203" i="1"/>
  <c r="L201" i="1"/>
  <c r="K201" i="1"/>
  <c r="L200" i="1"/>
  <c r="L198" i="1"/>
  <c r="K198" i="1"/>
  <c r="L197" i="1"/>
  <c r="L196" i="1" s="1"/>
  <c r="K197" i="1"/>
  <c r="L195" i="1"/>
  <c r="K195" i="1"/>
  <c r="L194" i="1"/>
  <c r="K194" i="1"/>
  <c r="L191" i="1"/>
  <c r="K191" i="1"/>
  <c r="L190" i="1"/>
  <c r="L189" i="1" s="1"/>
  <c r="K190" i="1"/>
  <c r="L188" i="1"/>
  <c r="L187" i="1"/>
  <c r="L186" i="1" s="1"/>
  <c r="K187" i="1"/>
  <c r="L185" i="1"/>
  <c r="K185" i="1"/>
  <c r="K184" i="1"/>
  <c r="L182" i="1"/>
  <c r="K182" i="1"/>
  <c r="L181" i="1"/>
  <c r="K181" i="1"/>
  <c r="L179" i="1"/>
  <c r="K179" i="1"/>
  <c r="L178" i="1"/>
  <c r="K178" i="1"/>
  <c r="K176" i="1"/>
  <c r="L175" i="1"/>
  <c r="K175" i="1"/>
  <c r="L173" i="1"/>
  <c r="K173" i="1"/>
  <c r="L170" i="1"/>
  <c r="K170" i="1"/>
  <c r="L169" i="1"/>
  <c r="L168" i="1" s="1"/>
  <c r="K169" i="1"/>
  <c r="L167" i="1"/>
  <c r="K167" i="1"/>
  <c r="L166" i="1"/>
  <c r="L165" i="1" s="1"/>
  <c r="K166" i="1"/>
  <c r="K164" i="1"/>
  <c r="L163" i="1"/>
  <c r="K163" i="1"/>
  <c r="L161" i="1"/>
  <c r="K161" i="1"/>
  <c r="L158" i="1"/>
  <c r="K158" i="1"/>
  <c r="L157" i="1"/>
  <c r="L156" i="1" s="1"/>
  <c r="K157" i="1"/>
  <c r="L155" i="1"/>
  <c r="K155" i="1"/>
  <c r="L154" i="1"/>
  <c r="K154" i="1"/>
  <c r="K152" i="1"/>
  <c r="L151" i="1"/>
  <c r="K151" i="1"/>
  <c r="L149" i="1"/>
  <c r="L147" i="1" s="1"/>
  <c r="K149" i="1"/>
  <c r="L146" i="1"/>
  <c r="K146" i="1"/>
  <c r="L145" i="1"/>
  <c r="K145" i="1"/>
  <c r="L143" i="1"/>
  <c r="K143" i="1"/>
  <c r="L142" i="1"/>
  <c r="K142" i="1"/>
  <c r="K140" i="1"/>
  <c r="L139" i="1"/>
  <c r="K139" i="1"/>
  <c r="L137" i="1"/>
  <c r="K137" i="1"/>
  <c r="L134" i="1"/>
  <c r="K134" i="1"/>
  <c r="L133" i="1"/>
  <c r="K133" i="1"/>
  <c r="K132" i="1" s="1"/>
  <c r="L131" i="1"/>
  <c r="K131" i="1"/>
  <c r="L130" i="1"/>
  <c r="K130" i="1"/>
  <c r="L127" i="1"/>
  <c r="K127" i="1"/>
  <c r="L125" i="1"/>
  <c r="K125" i="1"/>
  <c r="L124" i="1"/>
  <c r="L122" i="1"/>
  <c r="K122" i="1"/>
  <c r="L121" i="1"/>
  <c r="L120" i="1" s="1"/>
  <c r="K121" i="1"/>
  <c r="L119" i="1"/>
  <c r="K119" i="1"/>
  <c r="K117" i="1" s="1"/>
  <c r="L118" i="1"/>
  <c r="L117" i="1" s="1"/>
  <c r="K118" i="1"/>
  <c r="L116" i="1"/>
  <c r="L115" i="1"/>
  <c r="K115" i="1"/>
  <c r="L113" i="1"/>
  <c r="K113" i="1"/>
  <c r="L110" i="1"/>
  <c r="K110" i="1"/>
  <c r="L109" i="1"/>
  <c r="K109" i="1"/>
  <c r="L108" i="1"/>
  <c r="L107" i="1"/>
  <c r="K107" i="1"/>
  <c r="L106" i="1"/>
  <c r="K106" i="1"/>
  <c r="K104" i="1"/>
  <c r="L103" i="1"/>
  <c r="K103" i="1"/>
  <c r="L101" i="1"/>
  <c r="K101" i="1"/>
  <c r="L98" i="1"/>
  <c r="K98" i="1"/>
  <c r="L97" i="1"/>
  <c r="K97" i="1"/>
  <c r="L96" i="1"/>
  <c r="L94" i="1"/>
  <c r="K94" i="1"/>
  <c r="L93" i="1"/>
  <c r="L92" i="1" s="1"/>
  <c r="K93" i="1"/>
  <c r="L91" i="1"/>
  <c r="K91" i="1"/>
  <c r="L90" i="1"/>
  <c r="K90" i="1"/>
  <c r="K88" i="1"/>
  <c r="L87" i="1"/>
  <c r="K87" i="1"/>
  <c r="L85" i="1"/>
  <c r="K85" i="1"/>
  <c r="L82" i="1"/>
  <c r="K82" i="1"/>
  <c r="L81" i="1"/>
  <c r="K81" i="1"/>
  <c r="L79" i="1"/>
  <c r="K79" i="1"/>
  <c r="L78" i="1"/>
  <c r="K78" i="1"/>
  <c r="K76" i="1"/>
  <c r="L75" i="1"/>
  <c r="K75" i="1"/>
  <c r="L73" i="1"/>
  <c r="K73" i="1"/>
  <c r="L70" i="1"/>
  <c r="K70" i="1"/>
  <c r="L69" i="1"/>
  <c r="K69" i="1"/>
  <c r="L67" i="1"/>
  <c r="K67" i="1"/>
  <c r="L66" i="1"/>
  <c r="K66" i="1"/>
  <c r="L64" i="1"/>
  <c r="L63" i="1"/>
  <c r="K63" i="1"/>
  <c r="L61" i="1"/>
  <c r="K61" i="1"/>
  <c r="K60" i="1"/>
  <c r="L58" i="1"/>
  <c r="K58" i="1"/>
  <c r="L57" i="1"/>
  <c r="L56" i="1" s="1"/>
  <c r="K57" i="1"/>
  <c r="L55" i="1"/>
  <c r="K55" i="1"/>
  <c r="L54" i="1"/>
  <c r="L53" i="1" s="1"/>
  <c r="K54" i="1"/>
  <c r="L52" i="1"/>
  <c r="L51" i="1"/>
  <c r="L50" i="1" s="1"/>
  <c r="K51" i="1"/>
  <c r="L49" i="1"/>
  <c r="K49" i="1"/>
  <c r="K48" i="1"/>
  <c r="L46" i="1"/>
  <c r="K46" i="1"/>
  <c r="L45" i="1"/>
  <c r="K45" i="1"/>
  <c r="L43" i="1"/>
  <c r="K43" i="1"/>
  <c r="L42" i="1"/>
  <c r="K42" i="1"/>
  <c r="L39" i="1"/>
  <c r="K39" i="1"/>
  <c r="L37" i="1"/>
  <c r="K37" i="1"/>
  <c r="L36" i="1"/>
  <c r="L34" i="1"/>
  <c r="K34" i="1"/>
  <c r="L33" i="1"/>
  <c r="L32" i="1" s="1"/>
  <c r="K33" i="1"/>
  <c r="L31" i="1"/>
  <c r="K31" i="1"/>
  <c r="L30" i="1"/>
  <c r="L29" i="1" s="1"/>
  <c r="K30" i="1"/>
  <c r="L27" i="1"/>
  <c r="K27" i="1"/>
  <c r="L25" i="1"/>
  <c r="K25" i="1"/>
  <c r="L24" i="1"/>
  <c r="L22" i="1"/>
  <c r="K22" i="1"/>
  <c r="L21" i="1"/>
  <c r="K21" i="1"/>
  <c r="L19" i="1"/>
  <c r="K19" i="1"/>
  <c r="K17" i="1" s="1"/>
  <c r="L18" i="1"/>
  <c r="K18" i="1"/>
  <c r="L17" i="1"/>
  <c r="L15" i="1"/>
  <c r="K15" i="1"/>
  <c r="L13" i="1"/>
  <c r="K13" i="1"/>
  <c r="L12" i="1"/>
  <c r="L11" i="1" s="1"/>
  <c r="L10" i="1"/>
  <c r="K10" i="1"/>
  <c r="L9" i="1"/>
  <c r="L8" i="1" s="1"/>
  <c r="K9" i="1"/>
  <c r="L7" i="1"/>
  <c r="L6" i="1"/>
  <c r="K7" i="1"/>
  <c r="K6" i="1"/>
  <c r="C2" i="2"/>
  <c r="L447" i="1" l="1"/>
  <c r="L635" i="1"/>
  <c r="L702" i="1"/>
  <c r="K80" i="1"/>
  <c r="L89" i="1"/>
  <c r="L180" i="1"/>
  <c r="L193" i="1"/>
  <c r="L205" i="1"/>
  <c r="L211" i="1"/>
  <c r="L365" i="1"/>
  <c r="L393" i="1"/>
  <c r="K417" i="1"/>
  <c r="L499" i="1"/>
  <c r="L523" i="1"/>
  <c r="L1023" i="1"/>
  <c r="L144" i="1"/>
  <c r="K165" i="1"/>
  <c r="L368" i="1"/>
  <c r="L396" i="1"/>
  <c r="L453" i="1"/>
  <c r="L35" i="1"/>
  <c r="L41" i="1"/>
  <c r="K56" i="1"/>
  <c r="K65" i="1"/>
  <c r="L77" i="1"/>
  <c r="L80" i="1"/>
  <c r="L129" i="1"/>
  <c r="L253" i="1"/>
  <c r="L256" i="1"/>
  <c r="L293" i="1"/>
  <c r="L296" i="1"/>
  <c r="L317" i="1"/>
  <c r="L341" i="1"/>
  <c r="K365" i="1"/>
  <c r="K471" i="1"/>
  <c r="K681" i="1"/>
  <c r="L693" i="1"/>
  <c r="L696" i="1"/>
  <c r="K760" i="1"/>
  <c r="K47" i="1"/>
  <c r="L465" i="1"/>
  <c r="L544" i="1"/>
  <c r="L593" i="1"/>
  <c r="L605" i="1"/>
  <c r="K608" i="1"/>
  <c r="K617" i="1"/>
  <c r="K620" i="1"/>
  <c r="K629" i="1"/>
  <c r="L644" i="1"/>
  <c r="K720" i="1"/>
  <c r="L735" i="1"/>
  <c r="L757" i="1"/>
  <c r="K805" i="1"/>
  <c r="L841" i="1"/>
  <c r="L844" i="1"/>
  <c r="L857" i="1"/>
  <c r="K860" i="1"/>
  <c r="L896" i="1"/>
  <c r="L905" i="1"/>
  <c r="K908" i="1"/>
  <c r="K957" i="1"/>
  <c r="K969" i="1"/>
  <c r="K1008" i="1"/>
  <c r="K1057" i="1"/>
  <c r="L1084" i="1"/>
  <c r="K1105" i="1"/>
  <c r="K1133" i="1"/>
  <c r="K1181" i="1"/>
  <c r="K1220" i="1"/>
  <c r="L1236" i="1"/>
  <c r="K1257" i="1"/>
  <c r="K1260" i="1"/>
  <c r="K1269" i="1"/>
  <c r="K1305" i="1"/>
  <c r="L1357" i="1"/>
  <c r="K1360" i="1"/>
  <c r="K1372" i="1"/>
  <c r="K1384" i="1"/>
  <c r="L1424" i="1"/>
  <c r="L1433" i="1"/>
  <c r="L1460" i="1"/>
  <c r="K1481" i="1"/>
  <c r="L59" i="1"/>
  <c r="L83" i="1"/>
  <c r="L174" i="1"/>
  <c r="L223" i="1"/>
  <c r="L247" i="1"/>
  <c r="L271" i="1"/>
  <c r="L290" i="1"/>
  <c r="L411" i="1"/>
  <c r="L435" i="1"/>
  <c r="L575" i="1"/>
  <c r="L599" i="1"/>
  <c r="L623" i="1"/>
  <c r="L647" i="1"/>
  <c r="L847" i="1"/>
  <c r="L1035" i="1"/>
  <c r="K1278" i="1"/>
  <c r="K432" i="1"/>
  <c r="K465" i="1"/>
  <c r="L520" i="1"/>
  <c r="K541" i="1"/>
  <c r="K544" i="1"/>
  <c r="K556" i="1"/>
  <c r="L572" i="1"/>
  <c r="L617" i="1"/>
  <c r="L629" i="1"/>
  <c r="K632" i="1"/>
  <c r="K641" i="1"/>
  <c r="K644" i="1"/>
  <c r="K653" i="1"/>
  <c r="L672" i="1"/>
  <c r="K693" i="1"/>
  <c r="K741" i="1"/>
  <c r="L769" i="1"/>
  <c r="K772" i="1"/>
  <c r="K781" i="1"/>
  <c r="L790" i="1"/>
  <c r="L805" i="1"/>
  <c r="K808" i="1"/>
  <c r="K817" i="1"/>
  <c r="K841" i="1"/>
  <c r="K893" i="1"/>
  <c r="K941" i="1"/>
  <c r="L969" i="1"/>
  <c r="K972" i="1"/>
  <c r="L978" i="1"/>
  <c r="L1005" i="1"/>
  <c r="L1008" i="1"/>
  <c r="L1017" i="1"/>
  <c r="K1020" i="1"/>
  <c r="L1048" i="1"/>
  <c r="K1069" i="1"/>
  <c r="L1096" i="1"/>
  <c r="K1117" i="1"/>
  <c r="L1145" i="1"/>
  <c r="L1148" i="1"/>
  <c r="K1172" i="1"/>
  <c r="L1193" i="1"/>
  <c r="L1196" i="1"/>
  <c r="L1248" i="1"/>
  <c r="L1257" i="1"/>
  <c r="L1269" i="1"/>
  <c r="K1293" i="1"/>
  <c r="L1305" i="1"/>
  <c r="L1369" i="1"/>
  <c r="L1372" i="1"/>
  <c r="L1384" i="1"/>
  <c r="K1396" i="1"/>
  <c r="K1445" i="1"/>
  <c r="K1460" i="1"/>
  <c r="L1472" i="1"/>
  <c r="L1481" i="1"/>
  <c r="L111" i="1"/>
  <c r="L135" i="1"/>
  <c r="L159" i="1"/>
  <c r="L183" i="1"/>
  <c r="K323" i="1"/>
  <c r="L347" i="1"/>
  <c r="L462" i="1"/>
  <c r="K487" i="1"/>
  <c r="L559" i="1"/>
  <c r="L863" i="1"/>
  <c r="L911" i="1"/>
  <c r="K1151" i="1"/>
  <c r="K1299" i="1"/>
  <c r="K1487" i="1"/>
  <c r="L387" i="1"/>
  <c r="L62" i="1"/>
  <c r="L153" i="1"/>
  <c r="K156" i="1"/>
  <c r="K177" i="1"/>
  <c r="K189" i="1"/>
  <c r="L199" i="1"/>
  <c r="K220" i="1"/>
  <c r="K229" i="1"/>
  <c r="L241" i="1"/>
  <c r="L244" i="1"/>
  <c r="L277" i="1"/>
  <c r="K280" i="1"/>
  <c r="K305" i="1"/>
  <c r="K332" i="1"/>
  <c r="K341" i="1"/>
  <c r="K356" i="1"/>
  <c r="K393" i="1"/>
  <c r="K408" i="1"/>
  <c r="L47" i="1"/>
  <c r="L71" i="1"/>
  <c r="K95" i="1"/>
  <c r="L162" i="1"/>
  <c r="L259" i="1"/>
  <c r="L283" i="1"/>
  <c r="L302" i="1"/>
  <c r="L399" i="1"/>
  <c r="L423" i="1"/>
  <c r="L14" i="1"/>
  <c r="L38" i="1"/>
  <c r="L299" i="1"/>
  <c r="L371" i="1"/>
  <c r="L23" i="1"/>
  <c r="K29" i="1"/>
  <c r="L44" i="1"/>
  <c r="K53" i="1"/>
  <c r="K68" i="1"/>
  <c r="K89" i="1"/>
  <c r="L105" i="1"/>
  <c r="K108" i="1"/>
  <c r="L20" i="1"/>
  <c r="K41" i="1"/>
  <c r="L65" i="1"/>
  <c r="L68" i="1"/>
  <c r="L95" i="1"/>
  <c r="L123" i="1"/>
  <c r="L141" i="1"/>
  <c r="K144" i="1"/>
  <c r="L150" i="1"/>
  <c r="K168" i="1"/>
  <c r="L217" i="1"/>
  <c r="L220" i="1"/>
  <c r="K296" i="1"/>
  <c r="L329" i="1"/>
  <c r="L332" i="1"/>
  <c r="K384" i="1"/>
  <c r="L26" i="1"/>
  <c r="L99" i="1"/>
  <c r="L171" i="1"/>
  <c r="L287" i="1"/>
  <c r="L311" i="1"/>
  <c r="L359" i="1"/>
  <c r="J4" i="2"/>
  <c r="K4" i="2" s="1"/>
  <c r="L4" i="2" s="1"/>
  <c r="K475" i="1"/>
  <c r="K511" i="1"/>
  <c r="L138" i="1"/>
  <c r="L202" i="1"/>
  <c r="L274" i="1"/>
  <c r="L326" i="1"/>
  <c r="L86" i="1"/>
  <c r="L74" i="1"/>
  <c r="L126" i="1"/>
  <c r="L824" i="1"/>
  <c r="L823" i="1" s="1"/>
  <c r="K824" i="1"/>
  <c r="K823" i="1" s="1"/>
  <c r="L836" i="1"/>
  <c r="L835" i="1" s="1"/>
  <c r="K836" i="1"/>
  <c r="K835" i="1" s="1"/>
  <c r="L856" i="1"/>
  <c r="K856" i="1"/>
  <c r="L876" i="1"/>
  <c r="L875" i="1" s="1"/>
  <c r="K876" i="1"/>
  <c r="L880" i="1"/>
  <c r="K880" i="1"/>
  <c r="L900" i="1"/>
  <c r="L899" i="1" s="1"/>
  <c r="K900" i="1"/>
  <c r="L904" i="1"/>
  <c r="K904" i="1"/>
  <c r="L924" i="1"/>
  <c r="L923" i="1" s="1"/>
  <c r="K924" i="1"/>
  <c r="L928" i="1"/>
  <c r="K928" i="1"/>
  <c r="L944" i="1"/>
  <c r="K944" i="1"/>
  <c r="L952" i="1"/>
  <c r="L951" i="1" s="1"/>
  <c r="K952" i="1"/>
  <c r="K951" i="1" s="1"/>
  <c r="L956" i="1"/>
  <c r="K956" i="1"/>
  <c r="L964" i="1"/>
  <c r="L963" i="1" s="1"/>
  <c r="K964" i="1"/>
  <c r="K963" i="1" s="1"/>
  <c r="L968" i="1"/>
  <c r="K968" i="1"/>
  <c r="L976" i="1"/>
  <c r="L975" i="1" s="1"/>
  <c r="K976" i="1"/>
  <c r="K975" i="1" s="1"/>
  <c r="L988" i="1"/>
  <c r="L987" i="1" s="1"/>
  <c r="K988" i="1"/>
  <c r="K987" i="1" s="1"/>
  <c r="L992" i="1"/>
  <c r="L990" i="1" s="1"/>
  <c r="K992" i="1"/>
  <c r="L1000" i="1"/>
  <c r="L999" i="1" s="1"/>
  <c r="K1000" i="1"/>
  <c r="K999" i="1" s="1"/>
  <c r="L1012" i="1"/>
  <c r="L1011" i="1" s="1"/>
  <c r="K1012" i="1"/>
  <c r="K1011" i="1" s="1"/>
  <c r="L1016" i="1"/>
  <c r="K1016" i="1"/>
  <c r="L1028" i="1"/>
  <c r="K1028" i="1"/>
  <c r="K1040" i="1"/>
  <c r="K1039" i="1" s="1"/>
  <c r="L1040" i="1"/>
  <c r="L1039" i="1" s="1"/>
  <c r="K1044" i="1"/>
  <c r="L1044" i="1"/>
  <c r="L1042" i="1" s="1"/>
  <c r="K1052" i="1"/>
  <c r="K1051" i="1" s="1"/>
  <c r="L1052" i="1"/>
  <c r="L1051" i="1" s="1"/>
  <c r="K1056" i="1"/>
  <c r="L1056" i="1"/>
  <c r="L1054" i="1" s="1"/>
  <c r="K1064" i="1"/>
  <c r="K1063" i="1" s="1"/>
  <c r="L1064" i="1"/>
  <c r="L1063" i="1" s="1"/>
  <c r="K1068" i="1"/>
  <c r="L1068" i="1"/>
  <c r="L1066" i="1" s="1"/>
  <c r="K1076" i="1"/>
  <c r="K1075" i="1" s="1"/>
  <c r="L1076" i="1"/>
  <c r="L1075" i="1" s="1"/>
  <c r="K1080" i="1"/>
  <c r="L1080" i="1"/>
  <c r="L1078" i="1" s="1"/>
  <c r="K1088" i="1"/>
  <c r="K1087" i="1" s="1"/>
  <c r="L1088" i="1"/>
  <c r="L1087" i="1" s="1"/>
  <c r="K1092" i="1"/>
  <c r="L1092" i="1"/>
  <c r="L1090" i="1" s="1"/>
  <c r="K1100" i="1"/>
  <c r="K1099" i="1" s="1"/>
  <c r="L1100" i="1"/>
  <c r="L1099" i="1" s="1"/>
  <c r="K1104" i="1"/>
  <c r="L1104" i="1"/>
  <c r="L1102" i="1" s="1"/>
  <c r="K1112" i="1"/>
  <c r="K1111" i="1" s="1"/>
  <c r="L1112" i="1"/>
  <c r="L1111" i="1" s="1"/>
  <c r="K1116" i="1"/>
  <c r="L1116" i="1"/>
  <c r="L1114" i="1" s="1"/>
  <c r="K1124" i="1"/>
  <c r="K1123" i="1" s="1"/>
  <c r="L1124" i="1"/>
  <c r="L1123" i="1" s="1"/>
  <c r="K1128" i="1"/>
  <c r="L1128" i="1"/>
  <c r="L1132" i="1"/>
  <c r="K1132" i="1"/>
  <c r="L1140" i="1"/>
  <c r="L1139" i="1" s="1"/>
  <c r="K1140" i="1"/>
  <c r="K1139" i="1" s="1"/>
  <c r="L1144" i="1"/>
  <c r="K1144" i="1"/>
  <c r="K1142" i="1" s="1"/>
  <c r="L1156" i="1"/>
  <c r="K1156" i="1"/>
  <c r="L1164" i="1"/>
  <c r="L1163" i="1" s="1"/>
  <c r="K1164" i="1"/>
  <c r="K1163" i="1" s="1"/>
  <c r="K1176" i="1"/>
  <c r="K1175" i="1" s="1"/>
  <c r="L1176" i="1"/>
  <c r="L1175" i="1" s="1"/>
  <c r="L1180" i="1"/>
  <c r="K1180" i="1"/>
  <c r="L1188" i="1"/>
  <c r="L1187" i="1" s="1"/>
  <c r="K1188" i="1"/>
  <c r="K1187" i="1" s="1"/>
  <c r="K1200" i="1"/>
  <c r="K1199" i="1" s="1"/>
  <c r="L1200" i="1"/>
  <c r="L1199" i="1" s="1"/>
  <c r="L1204" i="1"/>
  <c r="K1204" i="1"/>
  <c r="L1212" i="1"/>
  <c r="L1211" i="1" s="1"/>
  <c r="K1212" i="1"/>
  <c r="K1211" i="1" s="1"/>
  <c r="K1216" i="1"/>
  <c r="K1214" i="1" s="1"/>
  <c r="L1216" i="1"/>
  <c r="K1224" i="1"/>
  <c r="K1223" i="1" s="1"/>
  <c r="L1224" i="1"/>
  <c r="L1223" i="1" s="1"/>
  <c r="L1228" i="1"/>
  <c r="L1227" i="1" s="1"/>
  <c r="K1228" i="1"/>
  <c r="K1227" i="1" s="1"/>
  <c r="L1232" i="1"/>
  <c r="K1232" i="1"/>
  <c r="K1230" i="1" s="1"/>
  <c r="L1240" i="1"/>
  <c r="L1239" i="1" s="1"/>
  <c r="K1240" i="1"/>
  <c r="K1239" i="1" s="1"/>
  <c r="K1244" i="1"/>
  <c r="K1242" i="1" s="1"/>
  <c r="L1244" i="1"/>
  <c r="K1252" i="1"/>
  <c r="K1251" i="1" s="1"/>
  <c r="L1252" i="1"/>
  <c r="L1251" i="1" s="1"/>
  <c r="L1256" i="1"/>
  <c r="K1256" i="1"/>
  <c r="K1254" i="1" s="1"/>
  <c r="K1264" i="1"/>
  <c r="K1263" i="1" s="1"/>
  <c r="L1264" i="1"/>
  <c r="L1263" i="1" s="1"/>
  <c r="L1268" i="1"/>
  <c r="K1268" i="1"/>
  <c r="K1266" i="1" s="1"/>
  <c r="L1276" i="1"/>
  <c r="L1275" i="1" s="1"/>
  <c r="K1276" i="1"/>
  <c r="K1275" i="1" s="1"/>
  <c r="K1288" i="1"/>
  <c r="K1287" i="1" s="1"/>
  <c r="L1288" i="1"/>
  <c r="L1287" i="1" s="1"/>
  <c r="K1292" i="1"/>
  <c r="K1290" i="1" s="1"/>
  <c r="L1292" i="1"/>
  <c r="K1304" i="1"/>
  <c r="L1304" i="1"/>
  <c r="L1302" i="1" s="1"/>
  <c r="K1312" i="1"/>
  <c r="K1311" i="1" s="1"/>
  <c r="L1312" i="1"/>
  <c r="L1311" i="1" s="1"/>
  <c r="K1316" i="1"/>
  <c r="L1316" i="1"/>
  <c r="L1314" i="1" s="1"/>
  <c r="K1328" i="1"/>
  <c r="K1327" i="1" s="1"/>
  <c r="L1328" i="1"/>
  <c r="L1327" i="1" s="1"/>
  <c r="K1332" i="1"/>
  <c r="K1330" i="1" s="1"/>
  <c r="L1332" i="1"/>
  <c r="L1330" i="1" s="1"/>
  <c r="L1340" i="1"/>
  <c r="L1339" i="1" s="1"/>
  <c r="K1340" i="1"/>
  <c r="K1339" i="1" s="1"/>
  <c r="L1344" i="1"/>
  <c r="L1342" i="1" s="1"/>
  <c r="K1344" i="1"/>
  <c r="K1342" i="1" s="1"/>
  <c r="L1352" i="1"/>
  <c r="L1351" i="1" s="1"/>
  <c r="K1352" i="1"/>
  <c r="K1351" i="1" s="1"/>
  <c r="L1356" i="1"/>
  <c r="K1356" i="1"/>
  <c r="K1354" i="1" s="1"/>
  <c r="L1364" i="1"/>
  <c r="L1363" i="1" s="1"/>
  <c r="K1364" i="1"/>
  <c r="K1363" i="1" s="1"/>
  <c r="K1376" i="1"/>
  <c r="K1375" i="1" s="1"/>
  <c r="L1376" i="1"/>
  <c r="L1375" i="1" s="1"/>
  <c r="K1380" i="1"/>
  <c r="K1378" i="1" s="1"/>
  <c r="L1380" i="1"/>
  <c r="L1378" i="1" s="1"/>
  <c r="L1388" i="1"/>
  <c r="L1387" i="1" s="1"/>
  <c r="K1388" i="1"/>
  <c r="K1387" i="1" s="1"/>
  <c r="L1392" i="1"/>
  <c r="L1390" i="1" s="1"/>
  <c r="K1392" i="1"/>
  <c r="K1390" i="1" s="1"/>
  <c r="L1400" i="1"/>
  <c r="L1399" i="1" s="1"/>
  <c r="K1400" i="1"/>
  <c r="K1399" i="1" s="1"/>
  <c r="L1404" i="1"/>
  <c r="K1404" i="1"/>
  <c r="K1402" i="1" s="1"/>
  <c r="L1412" i="1"/>
  <c r="L1411" i="1" s="1"/>
  <c r="K1412" i="1"/>
  <c r="K1411" i="1" s="1"/>
  <c r="K1416" i="1"/>
  <c r="K1415" i="1" s="1"/>
  <c r="L1416" i="1"/>
  <c r="L1415" i="1" s="1"/>
  <c r="K1420" i="1"/>
  <c r="L1420" i="1"/>
  <c r="K1428" i="1"/>
  <c r="K1427" i="1" s="1"/>
  <c r="L1428" i="1"/>
  <c r="L1427" i="1" s="1"/>
  <c r="K1432" i="1"/>
  <c r="L1432" i="1"/>
  <c r="K1440" i="1"/>
  <c r="K1439" i="1" s="1"/>
  <c r="L1440" i="1"/>
  <c r="L1439" i="1" s="1"/>
  <c r="K1444" i="1"/>
  <c r="L1444" i="1"/>
  <c r="L1442" i="1" s="1"/>
  <c r="K1452" i="1"/>
  <c r="K1451" i="1" s="1"/>
  <c r="L1452" i="1"/>
  <c r="L1451" i="1" s="1"/>
  <c r="K1456" i="1"/>
  <c r="L1456" i="1"/>
  <c r="L1454" i="1" s="1"/>
  <c r="K1464" i="1"/>
  <c r="K1463" i="1" s="1"/>
  <c r="L1464" i="1"/>
  <c r="L1463" i="1" s="1"/>
  <c r="K1476" i="1"/>
  <c r="K1475" i="1" s="1"/>
  <c r="L1476" i="1"/>
  <c r="L1475" i="1" s="1"/>
  <c r="K1480" i="1"/>
  <c r="L1480" i="1"/>
  <c r="K1492" i="1"/>
  <c r="L1492" i="1"/>
  <c r="L1490" i="1" s="1"/>
  <c r="K1500" i="1"/>
  <c r="K1499" i="1" s="1"/>
  <c r="L1500" i="1"/>
  <c r="L1499" i="1" s="1"/>
  <c r="K1504" i="1"/>
  <c r="L1504" i="1"/>
  <c r="L1502" i="1" s="1"/>
  <c r="L788" i="1"/>
  <c r="L787" i="1" s="1"/>
  <c r="K788" i="1"/>
  <c r="K787" i="1" s="1"/>
  <c r="L800" i="1"/>
  <c r="L799" i="1" s="1"/>
  <c r="K800" i="1"/>
  <c r="K799" i="1" s="1"/>
  <c r="L812" i="1"/>
  <c r="L811" i="1" s="1"/>
  <c r="K812" i="1"/>
  <c r="K811" i="1" s="1"/>
  <c r="L852" i="1"/>
  <c r="L851" i="1" s="1"/>
  <c r="K852" i="1"/>
  <c r="K11" i="1"/>
  <c r="K23" i="1"/>
  <c r="K35" i="1"/>
  <c r="K50" i="1"/>
  <c r="K62" i="1"/>
  <c r="K72" i="1"/>
  <c r="K71" i="1" s="1"/>
  <c r="K77" i="1"/>
  <c r="K84" i="1"/>
  <c r="K92" i="1"/>
  <c r="K105" i="1"/>
  <c r="K112" i="1"/>
  <c r="K114" i="1"/>
  <c r="K123" i="1"/>
  <c r="K128" i="1"/>
  <c r="L132" i="1"/>
  <c r="K136" i="1"/>
  <c r="K141" i="1"/>
  <c r="K148" i="1"/>
  <c r="K153" i="1"/>
  <c r="K160" i="1"/>
  <c r="K172" i="1"/>
  <c r="K186" i="1"/>
  <c r="K199" i="1"/>
  <c r="K211" i="1"/>
  <c r="K216" i="1"/>
  <c r="K224" i="1"/>
  <c r="K226" i="1"/>
  <c r="K235" i="1"/>
  <c r="K240" i="1"/>
  <c r="K248" i="1"/>
  <c r="K250" i="1"/>
  <c r="L262" i="1"/>
  <c r="K276" i="1"/>
  <c r="K288" i="1"/>
  <c r="K300" i="1"/>
  <c r="L314" i="1"/>
  <c r="K328" i="1"/>
  <c r="K336" i="1"/>
  <c r="K338" i="1"/>
  <c r="L350" i="1"/>
  <c r="L374" i="1"/>
  <c r="L402" i="1"/>
  <c r="L426" i="1"/>
  <c r="L450" i="1"/>
  <c r="L459" i="1"/>
  <c r="K464" i="1"/>
  <c r="K500" i="1"/>
  <c r="K499" i="1" s="1"/>
  <c r="K559" i="1"/>
  <c r="K576" i="1"/>
  <c r="K575" i="1" s="1"/>
  <c r="K588" i="1"/>
  <c r="K587" i="1" s="1"/>
  <c r="K600" i="1"/>
  <c r="K599" i="1" s="1"/>
  <c r="K612" i="1"/>
  <c r="K611" i="1" s="1"/>
  <c r="K624" i="1"/>
  <c r="K623" i="1" s="1"/>
  <c r="K636" i="1"/>
  <c r="K635" i="1" s="1"/>
  <c r="K648" i="1"/>
  <c r="K647" i="1" s="1"/>
  <c r="L660" i="1"/>
  <c r="L659" i="1" s="1"/>
  <c r="L676" i="1"/>
  <c r="L675" i="1" s="1"/>
  <c r="K692" i="1"/>
  <c r="L724" i="1"/>
  <c r="L723" i="1" s="1"/>
  <c r="K740" i="1"/>
  <c r="K756" i="1"/>
  <c r="L764" i="1"/>
  <c r="L763" i="1" s="1"/>
  <c r="L766" i="1"/>
  <c r="L778" i="1"/>
  <c r="K792" i="1"/>
  <c r="L826" i="1"/>
  <c r="K840" i="1"/>
  <c r="K1026" i="1"/>
  <c r="L1280" i="1"/>
  <c r="L1354" i="1"/>
  <c r="L1402" i="1"/>
  <c r="L1468" i="1"/>
  <c r="L1488" i="1"/>
  <c r="L1487" i="1" s="1"/>
  <c r="L966" i="1"/>
  <c r="L776" i="1"/>
  <c r="L775" i="1" s="1"/>
  <c r="K776" i="1"/>
  <c r="K775" i="1" s="1"/>
  <c r="K8" i="1"/>
  <c r="K16" i="1"/>
  <c r="K14" i="1" s="1"/>
  <c r="K20" i="1"/>
  <c r="K28" i="1"/>
  <c r="K26" i="1" s="1"/>
  <c r="K32" i="1"/>
  <c r="K40" i="1"/>
  <c r="K38" i="1" s="1"/>
  <c r="K44" i="1"/>
  <c r="K59" i="1"/>
  <c r="K74" i="1"/>
  <c r="K86" i="1"/>
  <c r="K100" i="1"/>
  <c r="K99" i="1" s="1"/>
  <c r="K102" i="1"/>
  <c r="L114" i="1"/>
  <c r="K120" i="1"/>
  <c r="K129" i="1"/>
  <c r="K138" i="1"/>
  <c r="K150" i="1"/>
  <c r="K162" i="1"/>
  <c r="K174" i="1"/>
  <c r="K183" i="1"/>
  <c r="K192" i="1"/>
  <c r="K196" i="1"/>
  <c r="K204" i="1"/>
  <c r="K202" i="1" s="1"/>
  <c r="K208" i="1"/>
  <c r="K217" i="1"/>
  <c r="L226" i="1"/>
  <c r="K232" i="1"/>
  <c r="K241" i="1"/>
  <c r="L250" i="1"/>
  <c r="K259" i="1"/>
  <c r="K264" i="1"/>
  <c r="K262" i="1" s="1"/>
  <c r="L268" i="1"/>
  <c r="K272" i="1"/>
  <c r="K271" i="1" s="1"/>
  <c r="K277" i="1"/>
  <c r="K284" i="1"/>
  <c r="K283" i="1" s="1"/>
  <c r="K290" i="1"/>
  <c r="K302" i="1"/>
  <c r="K311" i="1"/>
  <c r="K316" i="1"/>
  <c r="K314" i="1" s="1"/>
  <c r="L320" i="1"/>
  <c r="K329" i="1"/>
  <c r="L338" i="1"/>
  <c r="K344" i="1"/>
  <c r="K352" i="1"/>
  <c r="K350" i="1" s="1"/>
  <c r="L356" i="1"/>
  <c r="K360" i="1"/>
  <c r="K359" i="1" s="1"/>
  <c r="K362" i="1"/>
  <c r="K371" i="1"/>
  <c r="K376" i="1"/>
  <c r="K374" i="1" s="1"/>
  <c r="K380" i="1"/>
  <c r="L384" i="1"/>
  <c r="K388" i="1"/>
  <c r="K387" i="1" s="1"/>
  <c r="K390" i="1"/>
  <c r="K399" i="1"/>
  <c r="K404" i="1"/>
  <c r="K402" i="1" s="1"/>
  <c r="L408" i="1"/>
  <c r="K412" i="1"/>
  <c r="K411" i="1" s="1"/>
  <c r="K414" i="1"/>
  <c r="K423" i="1"/>
  <c r="K428" i="1"/>
  <c r="K426" i="1" s="1"/>
  <c r="L432" i="1"/>
  <c r="K436" i="1"/>
  <c r="K435" i="1" s="1"/>
  <c r="K438" i="1"/>
  <c r="K447" i="1"/>
  <c r="K452" i="1"/>
  <c r="K450" i="1" s="1"/>
  <c r="L456" i="1"/>
  <c r="K460" i="1"/>
  <c r="K459" i="1" s="1"/>
  <c r="K484" i="1"/>
  <c r="L487" i="1"/>
  <c r="K492" i="1"/>
  <c r="K490" i="1" s="1"/>
  <c r="L493" i="1"/>
  <c r="L502" i="1"/>
  <c r="K508" i="1"/>
  <c r="K514" i="1"/>
  <c r="K526" i="1"/>
  <c r="K536" i="1"/>
  <c r="K535" i="1" s="1"/>
  <c r="L548" i="1"/>
  <c r="L547" i="1" s="1"/>
  <c r="K553" i="1"/>
  <c r="L564" i="1"/>
  <c r="L562" i="1" s="1"/>
  <c r="L664" i="1"/>
  <c r="L663" i="1" s="1"/>
  <c r="L666" i="1"/>
  <c r="K669" i="1"/>
  <c r="K680" i="1"/>
  <c r="K678" i="1" s="1"/>
  <c r="K702" i="1"/>
  <c r="L712" i="1"/>
  <c r="L711" i="1" s="1"/>
  <c r="L714" i="1"/>
  <c r="K717" i="1"/>
  <c r="K728" i="1"/>
  <c r="K750" i="1"/>
  <c r="K768" i="1"/>
  <c r="K766" i="1" s="1"/>
  <c r="K780" i="1"/>
  <c r="K778" i="1" s="1"/>
  <c r="L814" i="1"/>
  <c r="K828" i="1"/>
  <c r="K848" i="1"/>
  <c r="K847" i="1" s="1"/>
  <c r="L854" i="1"/>
  <c r="L868" i="1"/>
  <c r="L866" i="1" s="1"/>
  <c r="L878" i="1"/>
  <c r="L892" i="1"/>
  <c r="L890" i="1" s="1"/>
  <c r="L902" i="1"/>
  <c r="L916" i="1"/>
  <c r="L914" i="1" s="1"/>
  <c r="L926" i="1"/>
  <c r="L940" i="1"/>
  <c r="L938" i="1" s="1"/>
  <c r="K1024" i="1"/>
  <c r="K1023" i="1" s="1"/>
  <c r="L1126" i="1"/>
  <c r="L1152" i="1"/>
  <c r="L1151" i="1" s="1"/>
  <c r="K1202" i="1"/>
  <c r="K726" i="1"/>
  <c r="L1014" i="1"/>
  <c r="L5" i="1"/>
  <c r="K83" i="1"/>
  <c r="L102" i="1"/>
  <c r="K111" i="1"/>
  <c r="K126" i="1"/>
  <c r="K135" i="1"/>
  <c r="K147" i="1"/>
  <c r="K159" i="1"/>
  <c r="K171" i="1"/>
  <c r="L177" i="1"/>
  <c r="K180" i="1"/>
  <c r="K193" i="1"/>
  <c r="K205" i="1"/>
  <c r="K214" i="1"/>
  <c r="K223" i="1"/>
  <c r="L232" i="1"/>
  <c r="K238" i="1"/>
  <c r="K247" i="1"/>
  <c r="K256" i="1"/>
  <c r="K265" i="1"/>
  <c r="K274" i="1"/>
  <c r="K287" i="1"/>
  <c r="K299" i="1"/>
  <c r="K308" i="1"/>
  <c r="K317" i="1"/>
  <c r="K326" i="1"/>
  <c r="K335" i="1"/>
  <c r="L344" i="1"/>
  <c r="K353" i="1"/>
  <c r="L362" i="1"/>
  <c r="K368" i="1"/>
  <c r="K381" i="1"/>
  <c r="L390" i="1"/>
  <c r="K396" i="1"/>
  <c r="K405" i="1"/>
  <c r="L414" i="1"/>
  <c r="K420" i="1"/>
  <c r="K429" i="1"/>
  <c r="L438" i="1"/>
  <c r="K444" i="1"/>
  <c r="K453" i="1"/>
  <c r="K462" i="1"/>
  <c r="L468" i="1"/>
  <c r="L476" i="1"/>
  <c r="L475" i="1" s="1"/>
  <c r="L478" i="1"/>
  <c r="K504" i="1"/>
  <c r="K502" i="1" s="1"/>
  <c r="L512" i="1"/>
  <c r="L511" i="1" s="1"/>
  <c r="L514" i="1"/>
  <c r="L517" i="1"/>
  <c r="K524" i="1"/>
  <c r="K523" i="1" s="1"/>
  <c r="L532" i="1"/>
  <c r="L552" i="1"/>
  <c r="L550" i="1" s="1"/>
  <c r="L568" i="1"/>
  <c r="L580" i="1"/>
  <c r="L578" i="1" s="1"/>
  <c r="L592" i="1"/>
  <c r="L590" i="1" s="1"/>
  <c r="L604" i="1"/>
  <c r="L602" i="1" s="1"/>
  <c r="L616" i="1"/>
  <c r="L614" i="1" s="1"/>
  <c r="L628" i="1"/>
  <c r="L626" i="1" s="1"/>
  <c r="L640" i="1"/>
  <c r="L638" i="1" s="1"/>
  <c r="L652" i="1"/>
  <c r="L650" i="1" s="1"/>
  <c r="K668" i="1"/>
  <c r="K666" i="1" s="1"/>
  <c r="K690" i="1"/>
  <c r="L700" i="1"/>
  <c r="L699" i="1" s="1"/>
  <c r="K705" i="1"/>
  <c r="K716" i="1"/>
  <c r="K714" i="1" s="1"/>
  <c r="K738" i="1"/>
  <c r="L748" i="1"/>
  <c r="L747" i="1" s="1"/>
  <c r="K753" i="1"/>
  <c r="L802" i="1"/>
  <c r="K816" i="1"/>
  <c r="K851" i="1"/>
  <c r="K875" i="1"/>
  <c r="K899" i="1"/>
  <c r="K923" i="1"/>
  <c r="L954" i="1"/>
  <c r="K1014" i="1"/>
  <c r="K1192" i="1"/>
  <c r="K1190" i="1" s="1"/>
  <c r="K1320" i="1"/>
  <c r="K1368" i="1"/>
  <c r="K1366" i="1" s="1"/>
  <c r="L1430" i="1"/>
  <c r="K468" i="1"/>
  <c r="K478" i="1"/>
  <c r="K496" i="1"/>
  <c r="L508" i="1"/>
  <c r="L526" i="1"/>
  <c r="K532" i="1"/>
  <c r="L535" i="1"/>
  <c r="L541" i="1"/>
  <c r="K550" i="1"/>
  <c r="K565" i="1"/>
  <c r="K578" i="1"/>
  <c r="K590" i="1"/>
  <c r="K602" i="1"/>
  <c r="K614" i="1"/>
  <c r="K626" i="1"/>
  <c r="K638" i="1"/>
  <c r="K650" i="1"/>
  <c r="K659" i="1"/>
  <c r="K675" i="1"/>
  <c r="L681" i="1"/>
  <c r="K684" i="1"/>
  <c r="K699" i="1"/>
  <c r="L705" i="1"/>
  <c r="K708" i="1"/>
  <c r="K723" i="1"/>
  <c r="L729" i="1"/>
  <c r="K732" i="1"/>
  <c r="K747" i="1"/>
  <c r="L753" i="1"/>
  <c r="K857" i="1"/>
  <c r="K866" i="1"/>
  <c r="K881" i="1"/>
  <c r="K890" i="1"/>
  <c r="K905" i="1"/>
  <c r="K914" i="1"/>
  <c r="K929" i="1"/>
  <c r="K938" i="1"/>
  <c r="L945" i="1"/>
  <c r="K948" i="1"/>
  <c r="L957" i="1"/>
  <c r="K960" i="1"/>
  <c r="K981" i="1"/>
  <c r="K1005" i="1"/>
  <c r="L1026" i="1"/>
  <c r="K1042" i="1"/>
  <c r="K1054" i="1"/>
  <c r="K1066" i="1"/>
  <c r="K1078" i="1"/>
  <c r="K1090" i="1"/>
  <c r="K1102" i="1"/>
  <c r="K1114" i="1"/>
  <c r="L1254" i="1"/>
  <c r="L1290" i="1"/>
  <c r="L1478" i="1"/>
  <c r="K790" i="1"/>
  <c r="K802" i="1"/>
  <c r="K814" i="1"/>
  <c r="K826" i="1"/>
  <c r="K838" i="1"/>
  <c r="K863" i="1"/>
  <c r="L869" i="1"/>
  <c r="K872" i="1"/>
  <c r="K887" i="1"/>
  <c r="L893" i="1"/>
  <c r="K896" i="1"/>
  <c r="K911" i="1"/>
  <c r="L917" i="1"/>
  <c r="K920" i="1"/>
  <c r="K935" i="1"/>
  <c r="L941" i="1"/>
  <c r="K1017" i="1"/>
  <c r="L1418" i="1"/>
  <c r="K1442" i="1"/>
  <c r="K538" i="1"/>
  <c r="K562" i="1"/>
  <c r="K663" i="1"/>
  <c r="K687" i="1"/>
  <c r="K711" i="1"/>
  <c r="K735" i="1"/>
  <c r="K854" i="1"/>
  <c r="K878" i="1"/>
  <c r="K902" i="1"/>
  <c r="K926" i="1"/>
  <c r="K954" i="1"/>
  <c r="K966" i="1"/>
  <c r="K1154" i="1"/>
  <c r="L1190" i="1"/>
  <c r="K1302" i="1"/>
  <c r="L1366" i="1"/>
  <c r="L1466" i="1"/>
  <c r="K1490" i="1"/>
  <c r="K978" i="1"/>
  <c r="K990" i="1"/>
  <c r="K1002" i="1"/>
  <c r="L1045" i="1"/>
  <c r="L1057" i="1"/>
  <c r="L1069" i="1"/>
  <c r="L1081" i="1"/>
  <c r="L1093" i="1"/>
  <c r="L1105" i="1"/>
  <c r="L1117" i="1"/>
  <c r="L1136" i="1"/>
  <c r="K1145" i="1"/>
  <c r="L1160" i="1"/>
  <c r="K1169" i="1"/>
  <c r="K1178" i="1"/>
  <c r="K1236" i="1"/>
  <c r="L1266" i="1"/>
  <c r="K1314" i="1"/>
  <c r="L1317" i="1"/>
  <c r="L1345" i="1"/>
  <c r="L1393" i="1"/>
  <c r="K1454" i="1"/>
  <c r="L1457" i="1"/>
  <c r="K1502" i="1"/>
  <c r="K1505" i="1"/>
  <c r="K1029" i="1"/>
  <c r="K1126" i="1"/>
  <c r="K1129" i="1"/>
  <c r="L1142" i="1"/>
  <c r="L1166" i="1"/>
  <c r="L1178" i="1"/>
  <c r="L1184" i="1"/>
  <c r="K1193" i="1"/>
  <c r="L1208" i="1"/>
  <c r="K1217" i="1"/>
  <c r="K1245" i="1"/>
  <c r="L1272" i="1"/>
  <c r="K1284" i="1"/>
  <c r="L1333" i="1"/>
  <c r="L1381" i="1"/>
  <c r="K1418" i="1"/>
  <c r="L1421" i="1"/>
  <c r="K1466" i="1"/>
  <c r="L1469" i="1"/>
  <c r="L1214" i="1"/>
  <c r="L1242" i="1"/>
  <c r="K1430" i="1"/>
  <c r="K1478" i="1"/>
  <c r="K1136" i="1"/>
  <c r="L1154" i="1"/>
  <c r="K1157" i="1"/>
  <c r="L1172" i="1"/>
  <c r="K1184" i="1"/>
  <c r="L1202" i="1"/>
  <c r="K1205" i="1"/>
  <c r="L1220" i="1"/>
  <c r="L1230" i="1"/>
  <c r="K1233" i="1"/>
  <c r="L1260" i="1"/>
  <c r="L1278" i="1"/>
  <c r="K1281" i="1"/>
  <c r="K1321" i="1"/>
  <c r="K1333" i="1"/>
  <c r="K1345" i="1"/>
  <c r="K1357" i="1"/>
  <c r="K1369" i="1"/>
  <c r="K1381" i="1"/>
  <c r="K1393" i="1"/>
  <c r="K1405" i="1"/>
  <c r="K5" i="1"/>
  <c r="C481" i="2"/>
  <c r="C465" i="2"/>
  <c r="C449" i="2"/>
  <c r="C433" i="2"/>
  <c r="C417" i="2"/>
  <c r="C401" i="2"/>
  <c r="C385" i="2"/>
  <c r="C369" i="2"/>
  <c r="C353" i="2"/>
  <c r="C337" i="2"/>
  <c r="C321" i="2"/>
  <c r="C305" i="2"/>
  <c r="C289" i="2"/>
  <c r="C273" i="2"/>
  <c r="C257" i="2"/>
  <c r="C241" i="2"/>
  <c r="C225" i="2"/>
  <c r="C209" i="2"/>
  <c r="C193" i="2"/>
  <c r="C177" i="2"/>
  <c r="C161" i="2"/>
  <c r="C145" i="2"/>
  <c r="C468" i="2"/>
  <c r="C452" i="2"/>
  <c r="C436" i="2"/>
  <c r="C420" i="2"/>
  <c r="C404" i="2"/>
  <c r="C388" i="2"/>
  <c r="C372" i="2"/>
  <c r="C356" i="2"/>
  <c r="C340" i="2"/>
  <c r="C324" i="2"/>
  <c r="C308" i="2"/>
  <c r="C292" i="2"/>
  <c r="C276" i="2"/>
  <c r="C260" i="2"/>
  <c r="C244" i="2"/>
  <c r="C228" i="2"/>
  <c r="C212" i="2"/>
  <c r="C196" i="2"/>
  <c r="C180" i="2"/>
  <c r="C164" i="2"/>
  <c r="C148" i="2"/>
  <c r="C471" i="2"/>
  <c r="C455" i="2"/>
  <c r="C439" i="2"/>
  <c r="C423" i="2"/>
  <c r="C407" i="2"/>
  <c r="C391" i="2"/>
  <c r="C375" i="2"/>
  <c r="C359" i="2"/>
  <c r="C343" i="2"/>
  <c r="C327" i="2"/>
  <c r="C311" i="2"/>
  <c r="C295" i="2"/>
  <c r="C279" i="2"/>
  <c r="C263" i="2"/>
  <c r="C247" i="2"/>
  <c r="C231" i="2"/>
  <c r="C215" i="2"/>
  <c r="C199" i="2"/>
  <c r="C183" i="2"/>
  <c r="C167" i="2"/>
  <c r="C151" i="2"/>
  <c r="C462" i="2"/>
  <c r="C398" i="2"/>
  <c r="C334" i="2"/>
  <c r="C270" i="2"/>
  <c r="C206" i="2"/>
  <c r="C142" i="2"/>
  <c r="C126" i="2"/>
  <c r="C110" i="2"/>
  <c r="C94" i="2"/>
  <c r="C78" i="2"/>
  <c r="C62" i="2"/>
  <c r="C46" i="2"/>
  <c r="C30" i="2"/>
  <c r="C14" i="2"/>
  <c r="C422" i="2"/>
  <c r="C294" i="2"/>
  <c r="C150" i="2"/>
  <c r="C112" i="2"/>
  <c r="C80" i="2"/>
  <c r="C48" i="2"/>
  <c r="C16" i="2"/>
  <c r="C442" i="2"/>
  <c r="C378" i="2"/>
  <c r="C314" i="2"/>
  <c r="C250" i="2"/>
  <c r="C186" i="2"/>
  <c r="C137" i="2"/>
  <c r="C121" i="2"/>
  <c r="C105" i="2"/>
  <c r="C89" i="2"/>
  <c r="C73" i="2"/>
  <c r="C57" i="2"/>
  <c r="C41" i="2"/>
  <c r="C25" i="2"/>
  <c r="C9" i="2"/>
  <c r="C406" i="2"/>
  <c r="C278" i="2"/>
  <c r="C166" i="2"/>
  <c r="C116" i="2"/>
  <c r="C84" i="2"/>
  <c r="C52" i="2"/>
  <c r="C20" i="2"/>
  <c r="C402" i="2"/>
  <c r="C146" i="2"/>
  <c r="C79" i="2"/>
  <c r="C15" i="2"/>
  <c r="C103" i="2"/>
  <c r="C354" i="2"/>
  <c r="C67" i="2"/>
  <c r="C386" i="2"/>
  <c r="C139" i="2"/>
  <c r="C75" i="2"/>
  <c r="C11" i="2"/>
  <c r="C119" i="2"/>
  <c r="C418" i="2"/>
  <c r="C83" i="2"/>
  <c r="C430" i="2"/>
  <c r="C238" i="2"/>
  <c r="C134" i="2"/>
  <c r="C102" i="2"/>
  <c r="C70" i="2"/>
  <c r="C38" i="2"/>
  <c r="C6" i="2"/>
  <c r="C477" i="2"/>
  <c r="C461" i="2"/>
  <c r="C445" i="2"/>
  <c r="C429" i="2"/>
  <c r="C413" i="2"/>
  <c r="C397" i="2"/>
  <c r="C381" i="2"/>
  <c r="C365" i="2"/>
  <c r="C349" i="2"/>
  <c r="C333" i="2"/>
  <c r="C317" i="2"/>
  <c r="C301" i="2"/>
  <c r="C285" i="2"/>
  <c r="C269" i="2"/>
  <c r="C253" i="2"/>
  <c r="C237" i="2"/>
  <c r="C221" i="2"/>
  <c r="C205" i="2"/>
  <c r="C189" i="2"/>
  <c r="C173" i="2"/>
  <c r="C157" i="2"/>
  <c r="C480" i="2"/>
  <c r="C464" i="2"/>
  <c r="C448" i="2"/>
  <c r="C432" i="2"/>
  <c r="C416" i="2"/>
  <c r="C400" i="2"/>
  <c r="C384" i="2"/>
  <c r="C368" i="2"/>
  <c r="C352" i="2"/>
  <c r="C336" i="2"/>
  <c r="C320" i="2"/>
  <c r="C304" i="2"/>
  <c r="C288" i="2"/>
  <c r="C272" i="2"/>
  <c r="C256" i="2"/>
  <c r="C240" i="2"/>
  <c r="C224" i="2"/>
  <c r="C208" i="2"/>
  <c r="C192" i="2"/>
  <c r="C176" i="2"/>
  <c r="C160" i="2"/>
  <c r="C144" i="2"/>
  <c r="C467" i="2"/>
  <c r="C451" i="2"/>
  <c r="C435" i="2"/>
  <c r="C419" i="2"/>
  <c r="C403" i="2"/>
  <c r="C387" i="2"/>
  <c r="C371" i="2"/>
  <c r="C355" i="2"/>
  <c r="C339" i="2"/>
  <c r="C323" i="2"/>
  <c r="C307" i="2"/>
  <c r="C291" i="2"/>
  <c r="C275" i="2"/>
  <c r="C259" i="2"/>
  <c r="C243" i="2"/>
  <c r="C227" i="2"/>
  <c r="C211" i="2"/>
  <c r="C195" i="2"/>
  <c r="C179" i="2"/>
  <c r="C163" i="2"/>
  <c r="C147" i="2"/>
  <c r="C446" i="2"/>
  <c r="C382" i="2"/>
  <c r="C318" i="2"/>
  <c r="C254" i="2"/>
  <c r="C190" i="2"/>
  <c r="C138" i="2"/>
  <c r="C122" i="2"/>
  <c r="C106" i="2"/>
  <c r="C90" i="2"/>
  <c r="C74" i="2"/>
  <c r="C58" i="2"/>
  <c r="C42" i="2"/>
  <c r="C26" i="2"/>
  <c r="C10" i="2"/>
  <c r="C390" i="2"/>
  <c r="C262" i="2"/>
  <c r="C136" i="2"/>
  <c r="C104" i="2"/>
  <c r="C72" i="2"/>
  <c r="C40" i="2"/>
  <c r="C8" i="2"/>
  <c r="C426" i="2"/>
  <c r="C362" i="2"/>
  <c r="C298" i="2"/>
  <c r="C234" i="2"/>
  <c r="C170" i="2"/>
  <c r="C133" i="2"/>
  <c r="C117" i="2"/>
  <c r="C101" i="2"/>
  <c r="C85" i="2"/>
  <c r="C69" i="2"/>
  <c r="C53" i="2"/>
  <c r="C37" i="2"/>
  <c r="C21" i="2"/>
  <c r="C5" i="2"/>
  <c r="C374" i="2"/>
  <c r="C246" i="2"/>
  <c r="C140" i="2"/>
  <c r="C108" i="2"/>
  <c r="C76" i="2"/>
  <c r="C44" i="2"/>
  <c r="C12" i="2"/>
  <c r="C338" i="2"/>
  <c r="C127" i="2"/>
  <c r="C63" i="2"/>
  <c r="C370" i="2"/>
  <c r="C71" i="2"/>
  <c r="C226" i="2"/>
  <c r="C35" i="2"/>
  <c r="C322" i="2"/>
  <c r="C123" i="2"/>
  <c r="C59" i="2"/>
  <c r="C434" i="2"/>
  <c r="C87" i="2"/>
  <c r="C290" i="2"/>
  <c r="C51" i="2"/>
  <c r="C473" i="2"/>
  <c r="C457" i="2"/>
  <c r="C441" i="2"/>
  <c r="C425" i="2"/>
  <c r="C409" i="2"/>
  <c r="C393" i="2"/>
  <c r="C377" i="2"/>
  <c r="C361" i="2"/>
  <c r="C345" i="2"/>
  <c r="C329" i="2"/>
  <c r="C313" i="2"/>
  <c r="C297" i="2"/>
  <c r="C281" i="2"/>
  <c r="C265" i="2"/>
  <c r="C249" i="2"/>
  <c r="C233" i="2"/>
  <c r="C217" i="2"/>
  <c r="C201" i="2"/>
  <c r="C185" i="2"/>
  <c r="C169" i="2"/>
  <c r="C153" i="2"/>
  <c r="C476" i="2"/>
  <c r="C460" i="2"/>
  <c r="C444" i="2"/>
  <c r="C428" i="2"/>
  <c r="C412" i="2"/>
  <c r="C396" i="2"/>
  <c r="C380" i="2"/>
  <c r="C364" i="2"/>
  <c r="C348" i="2"/>
  <c r="C332" i="2"/>
  <c r="C316" i="2"/>
  <c r="C300" i="2"/>
  <c r="C284" i="2"/>
  <c r="C268" i="2"/>
  <c r="C252" i="2"/>
  <c r="C236" i="2"/>
  <c r="C220" i="2"/>
  <c r="C204" i="2"/>
  <c r="C188" i="2"/>
  <c r="C172" i="2"/>
  <c r="C156" i="2"/>
  <c r="C479" i="2"/>
  <c r="C463" i="2"/>
  <c r="C447" i="2"/>
  <c r="C431" i="2"/>
  <c r="C415" i="2"/>
  <c r="C399" i="2"/>
  <c r="C383" i="2"/>
  <c r="C367" i="2"/>
  <c r="C351" i="2"/>
  <c r="C335" i="2"/>
  <c r="C319" i="2"/>
  <c r="C303" i="2"/>
  <c r="C287" i="2"/>
  <c r="C271" i="2"/>
  <c r="C255" i="2"/>
  <c r="C239" i="2"/>
  <c r="C223" i="2"/>
  <c r="C207" i="2"/>
  <c r="C191" i="2"/>
  <c r="C175" i="2"/>
  <c r="C159" i="2"/>
  <c r="C143" i="2"/>
  <c r="C366" i="2"/>
  <c r="C302" i="2"/>
  <c r="C174" i="2"/>
  <c r="C118" i="2"/>
  <c r="C86" i="2"/>
  <c r="C54" i="2"/>
  <c r="C22" i="2"/>
  <c r="C358" i="2"/>
  <c r="C469" i="2"/>
  <c r="C405" i="2"/>
  <c r="C341" i="2"/>
  <c r="C277" i="2"/>
  <c r="C213" i="2"/>
  <c r="C149" i="2"/>
  <c r="C424" i="2"/>
  <c r="C360" i="2"/>
  <c r="C296" i="2"/>
  <c r="C232" i="2"/>
  <c r="C168" i="2"/>
  <c r="C443" i="2"/>
  <c r="C379" i="2"/>
  <c r="C315" i="2"/>
  <c r="C251" i="2"/>
  <c r="C187" i="2"/>
  <c r="C414" i="2"/>
  <c r="C158" i="2"/>
  <c r="C82" i="2"/>
  <c r="C18" i="2"/>
  <c r="C182" i="2"/>
  <c r="C88" i="2"/>
  <c r="C24" i="2"/>
  <c r="C394" i="2"/>
  <c r="C266" i="2"/>
  <c r="C141" i="2"/>
  <c r="C109" i="2"/>
  <c r="C77" i="2"/>
  <c r="C45" i="2"/>
  <c r="C13" i="2"/>
  <c r="C310" i="2"/>
  <c r="C124" i="2"/>
  <c r="C60" i="2"/>
  <c r="C466" i="2"/>
  <c r="C95" i="2"/>
  <c r="C178" i="2"/>
  <c r="C99" i="2"/>
  <c r="C194" i="2"/>
  <c r="C27" i="2"/>
  <c r="C23" i="2"/>
  <c r="C373" i="2"/>
  <c r="C245" i="2"/>
  <c r="C456" i="2"/>
  <c r="C328" i="2"/>
  <c r="C200" i="2"/>
  <c r="C411" i="2"/>
  <c r="C283" i="2"/>
  <c r="C155" i="2"/>
  <c r="C114" i="2"/>
  <c r="C50" i="2"/>
  <c r="C120" i="2"/>
  <c r="C458" i="2"/>
  <c r="C330" i="2"/>
  <c r="C125" i="2"/>
  <c r="C61" i="2"/>
  <c r="C438" i="2"/>
  <c r="C92" i="2"/>
  <c r="C210" i="2"/>
  <c r="C7" i="2"/>
  <c r="C91" i="2"/>
  <c r="C115" i="2"/>
  <c r="C421" i="2"/>
  <c r="C229" i="2"/>
  <c r="C440" i="2"/>
  <c r="C312" i="2"/>
  <c r="C184" i="2"/>
  <c r="C395" i="2"/>
  <c r="C267" i="2"/>
  <c r="C478" i="2"/>
  <c r="C98" i="2"/>
  <c r="C230" i="2"/>
  <c r="C32" i="2"/>
  <c r="C282" i="2"/>
  <c r="C113" i="2"/>
  <c r="C49" i="2"/>
  <c r="C342" i="2"/>
  <c r="C4" i="2"/>
  <c r="C242" i="2"/>
  <c r="C162" i="2"/>
  <c r="C43" i="2"/>
  <c r="C453" i="2"/>
  <c r="C389" i="2"/>
  <c r="C325" i="2"/>
  <c r="C261" i="2"/>
  <c r="C197" i="2"/>
  <c r="C472" i="2"/>
  <c r="C408" i="2"/>
  <c r="C344" i="2"/>
  <c r="C280" i="2"/>
  <c r="C216" i="2"/>
  <c r="C152" i="2"/>
  <c r="C427" i="2"/>
  <c r="C363" i="2"/>
  <c r="C299" i="2"/>
  <c r="C235" i="2"/>
  <c r="C171" i="2"/>
  <c r="C350" i="2"/>
  <c r="C130" i="2"/>
  <c r="C66" i="2"/>
  <c r="C470" i="2"/>
  <c r="C128" i="2"/>
  <c r="C64" i="2"/>
  <c r="C474" i="2"/>
  <c r="C346" i="2"/>
  <c r="C218" i="2"/>
  <c r="C129" i="2"/>
  <c r="C97" i="2"/>
  <c r="C65" i="2"/>
  <c r="C33" i="2"/>
  <c r="C454" i="2"/>
  <c r="C214" i="2"/>
  <c r="C100" i="2"/>
  <c r="C36" i="2"/>
  <c r="C274" i="2"/>
  <c r="C47" i="2"/>
  <c r="C39" i="2"/>
  <c r="C19" i="2"/>
  <c r="C107" i="2"/>
  <c r="C306" i="2"/>
  <c r="C131" i="2"/>
  <c r="C437" i="2"/>
  <c r="C309" i="2"/>
  <c r="C181" i="2"/>
  <c r="C392" i="2"/>
  <c r="C264" i="2"/>
  <c r="C475" i="2"/>
  <c r="C347" i="2"/>
  <c r="C219" i="2"/>
  <c r="C286" i="2"/>
  <c r="C326" i="2"/>
  <c r="C56" i="2"/>
  <c r="C202" i="2"/>
  <c r="C93" i="2"/>
  <c r="C29" i="2"/>
  <c r="C198" i="2"/>
  <c r="C28" i="2"/>
  <c r="C31" i="2"/>
  <c r="C450" i="2"/>
  <c r="C135" i="2"/>
  <c r="C357" i="2"/>
  <c r="C293" i="2"/>
  <c r="C165" i="2"/>
  <c r="C376" i="2"/>
  <c r="C248" i="2"/>
  <c r="C459" i="2"/>
  <c r="C331" i="2"/>
  <c r="C203" i="2"/>
  <c r="C222" i="2"/>
  <c r="C34" i="2"/>
  <c r="C96" i="2"/>
  <c r="C410" i="2"/>
  <c r="C154" i="2"/>
  <c r="C81" i="2"/>
  <c r="C17" i="2"/>
  <c r="C132" i="2"/>
  <c r="C68" i="2"/>
  <c r="C111" i="2"/>
  <c r="C258" i="2"/>
  <c r="C55" i="2"/>
  <c r="C3" i="2"/>
  <c r="J5" i="2" l="1"/>
  <c r="K5" i="2" s="1"/>
  <c r="L5" i="2" s="1"/>
  <c r="J6" i="2" l="1"/>
  <c r="K6" i="2" s="1"/>
  <c r="L6" i="2" s="1"/>
  <c r="J7" i="2" l="1"/>
  <c r="K7" i="2" s="1"/>
  <c r="L7" i="2" s="1"/>
  <c r="J8" i="2" l="1"/>
  <c r="K8" i="2" s="1"/>
  <c r="L8" i="2" s="1"/>
  <c r="J9" i="2" l="1"/>
  <c r="K9" i="2" s="1"/>
  <c r="L9" i="2" s="1"/>
  <c r="J10" i="2" l="1"/>
  <c r="K10" i="2" s="1"/>
  <c r="L10" i="2" s="1"/>
  <c r="J11" i="2" s="1"/>
  <c r="K11" i="2" l="1"/>
  <c r="L11" i="2" s="1"/>
  <c r="J12" i="2" s="1"/>
  <c r="K12" i="2" l="1"/>
  <c r="L12" i="2" s="1"/>
  <c r="J13" i="2" s="1"/>
  <c r="K13" i="2" l="1"/>
  <c r="L13" i="2" s="1"/>
  <c r="J14" i="2" s="1"/>
  <c r="K14" i="2" l="1"/>
  <c r="L14" i="2" s="1"/>
  <c r="J15" i="2" s="1"/>
  <c r="K15" i="2" l="1"/>
  <c r="L15" i="2" s="1"/>
  <c r="J16" i="2" s="1"/>
  <c r="K16" i="2" l="1"/>
  <c r="L16" i="2" s="1"/>
  <c r="D137" i="2" l="1"/>
  <c r="D474" i="2"/>
  <c r="D378" i="2"/>
  <c r="D218" i="2"/>
  <c r="D8" i="2"/>
  <c r="D103" i="2"/>
  <c r="D343" i="2"/>
  <c r="D295" i="2"/>
  <c r="D167" i="2"/>
  <c r="D87" i="2"/>
  <c r="D215" i="2"/>
  <c r="D183" i="2"/>
  <c r="D359" i="2"/>
  <c r="D455" i="2"/>
  <c r="D39" i="2"/>
  <c r="D119" i="2"/>
  <c r="D263" i="2"/>
  <c r="D199" i="2"/>
  <c r="D279" i="2"/>
  <c r="D55" i="2"/>
  <c r="D231" i="2"/>
  <c r="D135" i="2"/>
  <c r="D311" i="2"/>
  <c r="D247" i="2"/>
  <c r="D439" i="2"/>
  <c r="D151" i="2"/>
  <c r="D423" i="2"/>
  <c r="D391" i="2"/>
  <c r="D471" i="2"/>
  <c r="D375" i="2"/>
  <c r="D5" i="2"/>
  <c r="D21" i="2"/>
  <c r="D325" i="2"/>
  <c r="D102" i="2"/>
  <c r="D293" i="2"/>
  <c r="D181" i="2"/>
  <c r="D53" i="2"/>
  <c r="D69" i="2"/>
  <c r="D453" i="2"/>
  <c r="D389" i="2"/>
  <c r="D357" i="2"/>
  <c r="D421" i="2"/>
  <c r="D245" i="2"/>
  <c r="D54" i="2"/>
  <c r="D405" i="2"/>
  <c r="D390" i="2"/>
  <c r="D86" i="2"/>
  <c r="D101" i="2"/>
  <c r="D358" i="2"/>
  <c r="D406" i="2"/>
  <c r="D133" i="2"/>
  <c r="D197" i="2"/>
  <c r="D469" i="2"/>
  <c r="D373" i="2"/>
  <c r="D309" i="2"/>
  <c r="D85" i="2"/>
  <c r="D229" i="2"/>
  <c r="D261" i="2"/>
  <c r="D277" i="2"/>
  <c r="D213" i="2"/>
  <c r="D37" i="2"/>
  <c r="D149" i="2"/>
  <c r="D165" i="2"/>
  <c r="D437" i="2"/>
  <c r="D4" i="2"/>
  <c r="D3" i="2"/>
  <c r="D20" i="2"/>
  <c r="D19" i="2"/>
  <c r="D115" i="2"/>
  <c r="D386" i="2"/>
  <c r="D35" i="2"/>
  <c r="D162" i="2"/>
  <c r="D67" i="2"/>
  <c r="D274" i="2"/>
  <c r="D338" i="2"/>
  <c r="D402" i="2"/>
  <c r="D466" i="2"/>
  <c r="D194" i="2"/>
  <c r="D226" i="2"/>
  <c r="D258" i="2"/>
  <c r="D306" i="2"/>
  <c r="D370" i="2"/>
  <c r="D434" i="2"/>
  <c r="D178" i="2"/>
  <c r="D210" i="2"/>
  <c r="D242" i="2"/>
  <c r="D228" i="2"/>
  <c r="D99" i="2"/>
  <c r="D131" i="2"/>
  <c r="D322" i="2"/>
  <c r="D450" i="2"/>
  <c r="D83" i="2"/>
  <c r="D196" i="2"/>
  <c r="D244" i="2"/>
  <c r="D51" i="2"/>
  <c r="D50" i="2"/>
  <c r="D82" i="2"/>
  <c r="D114" i="2"/>
  <c r="D148" i="2"/>
  <c r="D290" i="2"/>
  <c r="D354" i="2"/>
  <c r="D418" i="2"/>
  <c r="D146" i="2"/>
  <c r="D34" i="2"/>
  <c r="D66" i="2"/>
  <c r="D98" i="2"/>
  <c r="D130" i="2"/>
  <c r="D147" i="2"/>
  <c r="D163" i="2"/>
  <c r="D179" i="2"/>
  <c r="D195" i="2"/>
  <c r="D211" i="2"/>
  <c r="D227" i="2"/>
  <c r="D243" i="2"/>
  <c r="D259" i="2"/>
  <c r="D275" i="2"/>
  <c r="D291" i="2"/>
  <c r="D307" i="2"/>
  <c r="D323" i="2"/>
  <c r="D339" i="2"/>
  <c r="D355" i="2"/>
  <c r="D371" i="2"/>
  <c r="D387" i="2"/>
  <c r="D403" i="2"/>
  <c r="D419" i="2"/>
  <c r="D435" i="2"/>
  <c r="D451" i="2"/>
  <c r="D467" i="2"/>
  <c r="D18" i="2"/>
  <c r="D2" i="2"/>
  <c r="D468" i="2"/>
  <c r="D404" i="2"/>
  <c r="D340" i="2"/>
  <c r="D276" i="2"/>
  <c r="D164" i="2"/>
  <c r="D68" i="2"/>
  <c r="D132" i="2"/>
  <c r="D452" i="2"/>
  <c r="D388" i="2"/>
  <c r="D324" i="2"/>
  <c r="D212" i="2"/>
  <c r="D84" i="2"/>
  <c r="D260" i="2"/>
  <c r="D436" i="2"/>
  <c r="D372" i="2"/>
  <c r="D308" i="2"/>
  <c r="D52" i="2"/>
  <c r="D116" i="2"/>
  <c r="D292" i="2"/>
  <c r="D117" i="2"/>
  <c r="D36" i="2"/>
  <c r="D420" i="2"/>
  <c r="D100" i="2"/>
  <c r="D356" i="2"/>
  <c r="D180" i="2"/>
  <c r="D341" i="2"/>
  <c r="D166" i="2"/>
  <c r="D438" i="2"/>
  <c r="D294" i="2"/>
  <c r="D70" i="2"/>
  <c r="D150" i="2"/>
  <c r="D374" i="2"/>
  <c r="D454" i="2"/>
  <c r="D470" i="2"/>
  <c r="D198" i="2"/>
  <c r="D262" i="2"/>
  <c r="D38" i="2"/>
  <c r="D342" i="2"/>
  <c r="D326" i="2"/>
  <c r="D214" i="2"/>
  <c r="D118" i="2"/>
  <c r="D134" i="2"/>
  <c r="D230" i="2"/>
  <c r="D182" i="2"/>
  <c r="D278" i="2"/>
  <c r="D246" i="2"/>
  <c r="D422" i="2"/>
  <c r="D310" i="2"/>
  <c r="D71" i="2"/>
  <c r="D327" i="2"/>
  <c r="D407" i="2"/>
  <c r="D23" i="2"/>
  <c r="D22" i="2"/>
  <c r="D6" i="2"/>
  <c r="D7" i="2"/>
  <c r="D472" i="2"/>
  <c r="D408" i="2"/>
  <c r="D56" i="2"/>
  <c r="D120" i="2"/>
  <c r="D344" i="2"/>
  <c r="D104" i="2"/>
  <c r="D88" i="2"/>
  <c r="D264" i="2"/>
  <c r="D232" i="2"/>
  <c r="D424" i="2"/>
  <c r="D360" i="2"/>
  <c r="D456" i="2"/>
  <c r="D392" i="2"/>
  <c r="D136" i="2"/>
  <c r="D200" i="2"/>
  <c r="D40" i="2"/>
  <c r="D328" i="2"/>
  <c r="D280" i="2"/>
  <c r="D312" i="2"/>
  <c r="D441" i="2"/>
  <c r="D72" i="2"/>
  <c r="D41" i="2"/>
  <c r="D42" i="2"/>
  <c r="D32" i="2" l="1"/>
  <c r="D29" i="2"/>
  <c r="D26" i="2"/>
  <c r="D33" i="2"/>
  <c r="D31" i="2"/>
  <c r="D27" i="2"/>
  <c r="D28" i="2"/>
  <c r="D30" i="2"/>
  <c r="D24" i="2"/>
  <c r="D25" i="2"/>
  <c r="D74" i="2"/>
  <c r="D443" i="2"/>
  <c r="D95" i="2"/>
  <c r="D363" i="2"/>
  <c r="D345" i="2"/>
  <c r="D395" i="2"/>
  <c r="D47" i="2"/>
  <c r="D123" i="2"/>
  <c r="D301" i="2"/>
  <c r="D126" i="2"/>
  <c r="D237" i="2"/>
  <c r="D346" i="2"/>
  <c r="D90" i="2"/>
  <c r="D268" i="2"/>
  <c r="D141" i="2"/>
  <c r="D383" i="2"/>
  <c r="D296" i="2"/>
  <c r="D249" i="2"/>
  <c r="D184" i="2"/>
  <c r="D333" i="2"/>
  <c r="D426" i="2"/>
  <c r="D415" i="2"/>
  <c r="D161" i="2"/>
  <c r="D76" i="2"/>
  <c r="D124" i="2"/>
  <c r="D475" i="2"/>
  <c r="D139" i="2"/>
  <c r="D299" i="2"/>
  <c r="D221" i="2"/>
  <c r="D203" i="2"/>
  <c r="D368" i="2"/>
  <c r="D129" i="2"/>
  <c r="D318" i="2"/>
  <c r="D251" i="2"/>
  <c r="D222" i="2"/>
  <c r="D321" i="2"/>
  <c r="D170" i="2"/>
  <c r="D394" i="2"/>
  <c r="D444" i="2"/>
  <c r="D94" i="2"/>
  <c r="D289" i="2"/>
  <c r="D155" i="2"/>
  <c r="D122" i="2"/>
  <c r="D128" i="2"/>
  <c r="D286" i="2"/>
  <c r="D125" i="2"/>
  <c r="D217" i="2"/>
  <c r="D93" i="2"/>
  <c r="D417" i="2"/>
  <c r="D112" i="2"/>
  <c r="D81" i="2"/>
  <c r="D44" i="2"/>
  <c r="D300" i="2"/>
  <c r="D205" i="2"/>
  <c r="D49" i="2"/>
  <c r="D458" i="2"/>
  <c r="D425" i="2"/>
  <c r="D204" i="2"/>
  <c r="D127" i="2"/>
  <c r="D57" i="2"/>
  <c r="D416" i="2"/>
  <c r="D61" i="2"/>
  <c r="D236" i="2"/>
  <c r="D320" i="2"/>
  <c r="D449" i="2"/>
  <c r="D206" i="2"/>
  <c r="D168" i="2"/>
  <c r="D255" i="2"/>
  <c r="D272" i="2"/>
  <c r="D429" i="2"/>
  <c r="D330" i="2"/>
  <c r="D173" i="2"/>
  <c r="D269" i="2"/>
  <c r="D393" i="2"/>
  <c r="D223" i="2"/>
  <c r="D463" i="2"/>
  <c r="D332" i="2"/>
  <c r="D253" i="2"/>
  <c r="D430" i="2"/>
  <c r="D270" i="2"/>
  <c r="D108" i="2"/>
  <c r="D187" i="2"/>
  <c r="D192" i="2"/>
  <c r="D60" i="2"/>
  <c r="D111" i="2"/>
  <c r="D398" i="2"/>
  <c r="D478" i="2"/>
  <c r="D59" i="2"/>
  <c r="D431" i="2"/>
  <c r="D285" i="2"/>
  <c r="D380" i="2"/>
  <c r="D185" i="2"/>
  <c r="D43" i="2"/>
  <c r="D282" i="2"/>
  <c r="D366" i="2"/>
  <c r="D171" i="2"/>
  <c r="D427" i="2"/>
  <c r="D250" i="2"/>
  <c r="D347" i="2"/>
  <c r="D252" i="2"/>
  <c r="D208" i="2"/>
  <c r="D317" i="2"/>
  <c r="D481" i="2"/>
  <c r="D362" i="2"/>
  <c r="D271" i="2"/>
  <c r="D447" i="2"/>
  <c r="D233" i="2"/>
  <c r="D401" i="2"/>
  <c r="D107" i="2"/>
  <c r="D172" i="2"/>
  <c r="D113" i="2"/>
  <c r="D64" i="2"/>
  <c r="D414" i="2"/>
  <c r="D284" i="2"/>
  <c r="D384" i="2"/>
  <c r="D234" i="2"/>
  <c r="D331" i="2"/>
  <c r="D176" i="2"/>
  <c r="D78" i="2"/>
  <c r="D480" i="2"/>
  <c r="D376" i="2"/>
  <c r="D175" i="2"/>
  <c r="D273" i="2"/>
  <c r="D169" i="2"/>
  <c r="D152" i="2"/>
  <c r="D440" i="2"/>
  <c r="D410" i="2"/>
  <c r="D361" i="2"/>
  <c r="D96" i="2"/>
  <c r="D457" i="2"/>
  <c r="D288" i="2"/>
  <c r="D464" i="2"/>
  <c r="D397" i="2"/>
  <c r="D265" i="2"/>
  <c r="D476" i="2"/>
  <c r="D465" i="2"/>
  <c r="D409" i="2"/>
  <c r="D266" i="2"/>
  <c r="D479" i="2"/>
  <c r="D377" i="2"/>
  <c r="D381" i="2"/>
  <c r="D240" i="2"/>
  <c r="D334" i="2"/>
  <c r="D144" i="2"/>
  <c r="D254" i="2"/>
  <c r="D446" i="2"/>
  <c r="D77" i="2"/>
  <c r="D154" i="2"/>
  <c r="D364" i="2"/>
  <c r="D202" i="2"/>
  <c r="D62" i="2"/>
  <c r="D287" i="2"/>
  <c r="D156" i="2"/>
  <c r="D313" i="2"/>
  <c r="D353" i="2"/>
  <c r="D477" i="2"/>
  <c r="D400" i="2"/>
  <c r="D97" i="2"/>
  <c r="D105" i="2"/>
  <c r="D297" i="2"/>
  <c r="D248" i="2"/>
  <c r="D207" i="2"/>
  <c r="D316" i="2"/>
  <c r="D48" i="2"/>
  <c r="D157" i="2"/>
  <c r="D314" i="2"/>
  <c r="D336" i="2"/>
  <c r="D177" i="2"/>
  <c r="D140" i="2"/>
  <c r="D335" i="2"/>
  <c r="D462" i="2"/>
  <c r="D319" i="2"/>
  <c r="D304" i="2"/>
  <c r="D432" i="2"/>
  <c r="D89" i="2"/>
  <c r="D396" i="2"/>
  <c r="D448" i="2"/>
  <c r="D298" i="2"/>
  <c r="D188" i="2"/>
  <c r="D460" i="2"/>
  <c r="D281" i="2"/>
  <c r="D337" i="2"/>
  <c r="D174" i="2"/>
  <c r="D283" i="2"/>
  <c r="D412" i="2"/>
  <c r="D305" i="2"/>
  <c r="D75" i="2"/>
  <c r="D220" i="2"/>
  <c r="D153" i="2"/>
  <c r="D65" i="2"/>
  <c r="D379" i="2"/>
  <c r="D91" i="2"/>
  <c r="D235" i="2"/>
  <c r="D348" i="2"/>
  <c r="D352" i="2"/>
  <c r="D350" i="2"/>
  <c r="D190" i="2"/>
  <c r="D351" i="2"/>
  <c r="D315" i="2"/>
  <c r="D45" i="2"/>
  <c r="D92" i="2"/>
  <c r="D138" i="2"/>
  <c r="D73" i="2"/>
  <c r="D459" i="2"/>
  <c r="D329" i="2"/>
  <c r="D191" i="2"/>
  <c r="D367" i="2"/>
  <c r="D106" i="2"/>
  <c r="D46" i="2"/>
  <c r="D302" i="2"/>
  <c r="D160" i="2"/>
  <c r="D186" i="2"/>
  <c r="D433" i="2"/>
  <c r="D224" i="2"/>
  <c r="D189" i="2"/>
  <c r="D411" i="2"/>
  <c r="D256" i="2"/>
  <c r="D241" i="2"/>
  <c r="D461" i="2"/>
  <c r="D79" i="2"/>
  <c r="D225" i="2"/>
  <c r="D121" i="2"/>
  <c r="D109" i="2"/>
  <c r="D267" i="2"/>
  <c r="D365" i="2"/>
  <c r="D216" i="2"/>
  <c r="D193" i="2"/>
  <c r="D209" i="2"/>
  <c r="D142" i="2"/>
  <c r="D413" i="2"/>
  <c r="D110" i="2"/>
  <c r="D58" i="2"/>
  <c r="D257" i="2"/>
  <c r="D63" i="2"/>
  <c r="D442" i="2"/>
  <c r="D303" i="2"/>
  <c r="D428" i="2"/>
  <c r="D158" i="2"/>
  <c r="D145" i="2"/>
  <c r="D473" i="2"/>
  <c r="D385" i="2"/>
  <c r="D143" i="2"/>
  <c r="D349" i="2"/>
  <c r="D239" i="2"/>
  <c r="D219" i="2"/>
  <c r="D369" i="2"/>
  <c r="D445" i="2"/>
  <c r="D159" i="2"/>
  <c r="D382" i="2"/>
  <c r="D399" i="2"/>
  <c r="D201" i="2"/>
  <c r="D80" i="2"/>
  <c r="D238" i="2"/>
  <c r="D16" i="2"/>
  <c r="D10" i="2"/>
  <c r="D12" i="2"/>
  <c r="D15" i="2"/>
  <c r="D11" i="2"/>
  <c r="D17" i="2"/>
  <c r="D14" i="2"/>
  <c r="D13" i="2"/>
  <c r="D9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<sst xmlns="http://schemas.openxmlformats.org/spreadsheetml/2006/main" count="6996" uniqueCount="134">
  <si>
    <t>Erwerbstätige, Arbeitnehmer, Selbständige und mithelfende
Familienangehörige (im Inland): Bundesländer, Jahre,
Wirtschaftszweige</t>
  </si>
  <si>
    <t>Länderberechnung Erwerbstätige</t>
  </si>
  <si>
    <t>Bundesländer
WZ2008 (Abschnitte, Zusammenfassungen)
Erwerbstätige (Inlandskonzept)
Arbeitnehmer (Inlandskonzept)
Selbständige u.mithelf.Familienangehörige (Inland)</t>
  </si>
  <si>
    <t>Einheit</t>
  </si>
  <si>
    <t>2014</t>
  </si>
  <si>
    <t>2015</t>
  </si>
  <si>
    <t>2016</t>
  </si>
  <si>
    <t>2017</t>
  </si>
  <si>
    <t>2018</t>
  </si>
  <si>
    <t>Baden-Württemberg</t>
  </si>
  <si>
    <t>WZ08-A</t>
  </si>
  <si>
    <t>Land- und Forstwirtschaft, Fischerei</t>
  </si>
  <si>
    <t>Erwerbstätige (Inlandskonzept)</t>
  </si>
  <si>
    <t>1000</t>
  </si>
  <si>
    <t>Arbeitnehmer (Inlandskonzept)</t>
  </si>
  <si>
    <t>Selbständige u.mithelf.Familienangehörige (Inland)</t>
  </si>
  <si>
    <t>WZ08-B-F</t>
  </si>
  <si>
    <t>Produzierendes Gewerbe</t>
  </si>
  <si>
    <t>WZ08-B-E</t>
  </si>
  <si>
    <t>Produzierendes Gewerbe ohne Baugewerbe</t>
  </si>
  <si>
    <t>WZ08-B</t>
  </si>
  <si>
    <t>Bergbau und Gewinnung von Steinen und Erden</t>
  </si>
  <si>
    <t>...</t>
  </si>
  <si>
    <t>WZ08-C</t>
  </si>
  <si>
    <t>Verarbeitendes Gewerbe</t>
  </si>
  <si>
    <t>WZ08-D</t>
  </si>
  <si>
    <t>Energieversorgung</t>
  </si>
  <si>
    <t>WZ08-E</t>
  </si>
  <si>
    <t>Wasserversorg.,Entsorg.,Beseitig.v.Umweltverschm.</t>
  </si>
  <si>
    <t>WZ08-F</t>
  </si>
  <si>
    <t>Baugewerbe</t>
  </si>
  <si>
    <t>WZ08-G-T</t>
  </si>
  <si>
    <t>Dienstleistungsbereiche</t>
  </si>
  <si>
    <t>WZ08-G-J</t>
  </si>
  <si>
    <t>Handel, Verkehr, Lagerei, Gastgewerbe, Inf. u.Kom.</t>
  </si>
  <si>
    <t>WZ08-G-I</t>
  </si>
  <si>
    <t>Handel, Verkehr und Lagerei, Gastgewerbe</t>
  </si>
  <si>
    <t>WZ08-G</t>
  </si>
  <si>
    <t>Handel, Instandhaltung und Reparatur von Kfz</t>
  </si>
  <si>
    <t>WZ08-H</t>
  </si>
  <si>
    <t>Verkehr und Lagerei</t>
  </si>
  <si>
    <t>WZ08-I</t>
  </si>
  <si>
    <t>Gastgewerbe</t>
  </si>
  <si>
    <t>WZ08-J</t>
  </si>
  <si>
    <t>Information und Kommunikation</t>
  </si>
  <si>
    <t>WZ08-K-N</t>
  </si>
  <si>
    <t>Finanz-,Vers.-,UnternehmensDL,Grundst.-,Wohnungsw.</t>
  </si>
  <si>
    <t>WZ08-K</t>
  </si>
  <si>
    <t>Erbringung von Finanz- und Versicherungsleistungen</t>
  </si>
  <si>
    <t>WZ08-L</t>
  </si>
  <si>
    <t>Grundstücks- und Wohnungswesen</t>
  </si>
  <si>
    <t>WZ08-M-N</t>
  </si>
  <si>
    <t>Unternehmensdienstleister</t>
  </si>
  <si>
    <t>WZ08-M</t>
  </si>
  <si>
    <t>Freiberufliche, wiss. u. techn. Dienstleistungen</t>
  </si>
  <si>
    <t>WZ08-N</t>
  </si>
  <si>
    <t>Sonstige wirtschaftliche Dienstleistungen</t>
  </si>
  <si>
    <t>WZ08-O-T</t>
  </si>
  <si>
    <t>Öff.u.s.Dienstleister,Erziehung,Gesundheit,Priv.HH</t>
  </si>
  <si>
    <t>WZ08-O-Q</t>
  </si>
  <si>
    <t>Öffentliche Dienstleister, Erziehung, Gesundheit</t>
  </si>
  <si>
    <t>WZ08-O</t>
  </si>
  <si>
    <t>Öff. Verwaltung, Verteidigung, Sozialversicherung</t>
  </si>
  <si>
    <t>WZ08-P</t>
  </si>
  <si>
    <t>Erziehung und Unterricht</t>
  </si>
  <si>
    <t>WZ08-Q</t>
  </si>
  <si>
    <t>Gesundheits- und Sozialwesen</t>
  </si>
  <si>
    <t>WZ08-R-T</t>
  </si>
  <si>
    <t>Kunst,Unterhaltung,Erholung, sonstige DL, priv.HH</t>
  </si>
  <si>
    <t>WZ08-R</t>
  </si>
  <si>
    <t>Kunst, Unterhaltung und Erholung</t>
  </si>
  <si>
    <t>WZ08-S</t>
  </si>
  <si>
    <t>Erbringung von sonstigen Dienstleistungen</t>
  </si>
  <si>
    <t>WZ08-T</t>
  </si>
  <si>
    <t>Private Haushalte</t>
  </si>
  <si>
    <t>Insgesamt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</si>
  <si>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</si>
  <si>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</si>
  <si>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</si>
  <si>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</si>
  <si>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</si>
  <si>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</si>
  <si>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</si>
  <si>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</si>
  <si>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</si>
  <si>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</si>
  <si>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</si>
  <si>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</si>
  <si>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</si>
  <si>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</si>
  <si>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</si>
  <si>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______________</t>
  </si>
  <si>
    <t>Quelle:</t>
  </si>
  <si>
    <t>Arbeitskreis "Erwerbstätigenrechnung des Bundes und der</t>
  </si>
  <si>
    <t>Länder".</t>
  </si>
  <si>
    <t>Berechnungsstand: Februar 2019</t>
  </si>
  <si>
    <t>© Statistisches Bundesamt (Destatis), 2020 | Stand: 22.03.2020 / 10:57:44</t>
  </si>
  <si>
    <t>Berechnet</t>
  </si>
  <si>
    <t>Wachstums-faktor</t>
  </si>
  <si>
    <t>Bundesland</t>
  </si>
  <si>
    <t>Branche</t>
  </si>
  <si>
    <t>Erwerbstätige 2020</t>
  </si>
  <si>
    <t>Anteil zur Bevölkerung</t>
  </si>
  <si>
    <t>Bevölkerung (Zensus): Bundesländer, Stichtag, Geschlecht,
Altersgruppen</t>
  </si>
  <si>
    <t>Zensus</t>
  </si>
  <si>
    <t>Bevölkerung (Zensus) (Anzahl)</t>
  </si>
  <si>
    <t>Stichtag
Geschlecht
Altersgruppen</t>
  </si>
  <si>
    <t>Bundesländer</t>
  </si>
  <si>
    <t>09.05.2011</t>
  </si>
  <si>
    <t>männlich</t>
  </si>
  <si>
    <t>unter 3 Jahre</t>
  </si>
  <si>
    <t>3 bis unter 6 Jahre</t>
  </si>
  <si>
    <t>6 bis unter 15 Jahre</t>
  </si>
  <si>
    <t>15 bis unter 18 Jahre</t>
  </si>
  <si>
    <t>18 bis unter 25 Jahre</t>
  </si>
  <si>
    <t>25 bis unter 30 Jahre</t>
  </si>
  <si>
    <t>30 bis unter 40 Jahre</t>
  </si>
  <si>
    <t>40 bis unter 50 Jahre</t>
  </si>
  <si>
    <t>50 bis unter 65 Jahre</t>
  </si>
  <si>
    <t>65 bis unter 75 Jahre</t>
  </si>
  <si>
    <t>75 Jahre und mehr</t>
  </si>
  <si>
    <t>weiblich</t>
  </si>
  <si>
    <t>Die Einwohnerzahl (Bevölkerung insgesamt) wurde im Rahmen</t>
  </si>
  <si>
    <t>eines eigens entwickelten Verfahrens gesondert ermittelt.</t>
  </si>
  <si>
    <t>Sie wird im Gegensatz zu den anderen Ergebnissen auch keinem</t>
  </si>
  <si>
    <t>Geheimhaltungsverfahren unterzogen. Die Summe aus den</t>
  </si>
  <si>
    <t>Teilbevölkerungsgruppen kann daher in Einzelfällen von der</t>
  </si>
  <si>
    <t>Einwohnerzahl (Bevölkerung insgesamt) abweichen.</t>
  </si>
  <si>
    <t>Bei den ausgewiesenen Ergebnissen sind nicht berücksichtigt:</t>
  </si>
  <si>
    <t>im Ausland tätige Angehörige der Bundeswehr, der</t>
  </si>
  <si>
    <t>Polizeibehörden und des Auswärtigen Dienstes sowie ihre dort</t>
  </si>
  <si>
    <t>ansässigen Familien.</t>
  </si>
  <si>
    <t>© Statistisches Bundesamt (Destatis), 2020 | Stand: 22.03.2020 / 11:07:33</t>
  </si>
  <si>
    <t>GESAMT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</si>
</sst>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78" formatCode="0.000%"/>
  </numFmts>
  <fonts count="8" x14ac:knownFonts="1">
    <font>
      <sz val="10"/>
      <color indexed="8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12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/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/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/>
      <bottom/>
      <diagonal/>
    </border>
  </borders>
  <cellStyleXfs count="3">
    <xf numFmtId="0" fontId="0" fillId="0" borderId="0"/>
    <xf numFmtId="9" fontId="6" fillId="0" borderId="0" applyFont="0" applyFill="0" applyBorder="0" applyAlignment="0" applyProtection="0"/>
    <xf numFmtId="0" fontId="6" fillId="2" borderId="0"/>
  </cellStyleXfs>
  <cellXfs count="53">
    <xf numFmtId="0" fontId="0" fillId="0" borderId="0" xfId="0"/>
    <xf numFmtId="0" fontId="4" fillId="0" borderId="0" xfId="0" applyFont="1"/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right"/>
    </xf>
    <xf numFmtId="49" fontId="1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4" xfId="0" applyNumberFormat="1" applyFont="1" applyFill="1" applyBorder="1" applyAlignment="1">
      <alignment horizontal="center" vertical="center" wrapText="1"/>
    </xf>
    <xf numFmtId="0" fontId="4" fillId="0" borderId="0" xfId="0" applyFont="1"/>
    <xf numFmtId="0" fontId="1" fillId="2" borderId="0" xfId="0" applyNumberFormat="1" applyFont="1" applyFill="1" applyBorder="1" applyAlignment="1">
      <alignment horizontal="center" vertical="center" wrapText="1"/>
    </xf>
    <xf numFmtId="164" fontId="1" fillId="0" borderId="0" xfId="0" applyNumberFormat="1" applyFont="1" applyAlignment="1">
      <alignment horizontal="right"/>
    </xf>
    <xf numFmtId="164" fontId="4" fillId="0" borderId="0" xfId="0" applyNumberFormat="1" applyFont="1"/>
    <xf numFmtId="49" fontId="0" fillId="0" borderId="0" xfId="0" applyNumberFormat="1"/>
    <xf numFmtId="1" fontId="0" fillId="0" borderId="0" xfId="0" applyNumberFormat="1"/>
    <xf numFmtId="49" fontId="2" fillId="0" borderId="0" xfId="0" applyNumberFormat="1" applyFont="1" applyAlignment="1">
      <alignment horizontal="left" vertical="center"/>
    </xf>
    <xf numFmtId="0" fontId="4" fillId="0" borderId="0" xfId="0" applyFo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 vertical="top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left" vertical="center" wrapText="1"/>
    </xf>
    <xf numFmtId="1" fontId="0" fillId="0" borderId="0" xfId="0" applyNumberFormat="1" applyAlignment="1">
      <alignment horizontal="right"/>
    </xf>
    <xf numFmtId="0" fontId="0" fillId="0" borderId="0" xfId="0" applyNumberFormat="1"/>
    <xf numFmtId="0" fontId="7" fillId="0" borderId="0" xfId="0" applyFont="1"/>
    <xf numFmtId="164" fontId="0" fillId="0" borderId="0" xfId="0" applyNumberFormat="1"/>
    <xf numFmtId="0" fontId="6" fillId="2" borderId="0" xfId="2"/>
    <xf numFmtId="49" fontId="1" fillId="2" borderId="0" xfId="2" applyNumberFormat="1" applyFont="1" applyAlignment="1">
      <alignment horizontal="left"/>
    </xf>
    <xf numFmtId="0" fontId="1" fillId="2" borderId="0" xfId="2" applyFont="1" applyAlignment="1">
      <alignment horizontal="right"/>
    </xf>
    <xf numFmtId="49" fontId="3" fillId="2" borderId="0" xfId="2" applyNumberFormat="1" applyFont="1" applyAlignment="1">
      <alignment horizontal="left"/>
    </xf>
    <xf numFmtId="49" fontId="1" fillId="2" borderId="1" xfId="2" applyNumberFormat="1" applyFont="1" applyBorder="1" applyAlignment="1">
      <alignment horizontal="left"/>
    </xf>
    <xf numFmtId="0" fontId="1" fillId="2" borderId="5" xfId="2" applyNumberFormat="1" applyFont="1" applyFill="1" applyBorder="1" applyAlignment="1">
      <alignment horizontal="center" vertical="center" wrapText="1"/>
    </xf>
    <xf numFmtId="0" fontId="1" fillId="2" borderId="10" xfId="2" applyNumberFormat="1" applyFont="1" applyFill="1" applyBorder="1" applyAlignment="1">
      <alignment horizontal="center" vertical="center" wrapText="1"/>
    </xf>
    <xf numFmtId="0" fontId="1" fillId="2" borderId="0" xfId="2" applyFont="1" applyAlignment="1">
      <alignment horizontal="left" vertical="top" wrapText="1"/>
    </xf>
    <xf numFmtId="0" fontId="1" fillId="2" borderId="0" xfId="2" applyFont="1"/>
    <xf numFmtId="0" fontId="6" fillId="2" borderId="0" xfId="2"/>
    <xf numFmtId="0" fontId="1" fillId="2" borderId="7" xfId="2" applyNumberFormat="1" applyFont="1" applyFill="1" applyBorder="1" applyAlignment="1">
      <alignment horizontal="center" vertical="center" wrapText="1"/>
    </xf>
    <xf numFmtId="0" fontId="1" fillId="2" borderId="6" xfId="2" applyNumberFormat="1" applyFont="1" applyFill="1" applyBorder="1" applyAlignment="1">
      <alignment horizontal="left" vertical="center" wrapText="1"/>
    </xf>
    <xf numFmtId="0" fontId="1" fillId="2" borderId="9" xfId="2" applyNumberFormat="1" applyFont="1" applyFill="1" applyBorder="1" applyAlignment="1">
      <alignment horizontal="left" vertical="center" wrapText="1"/>
    </xf>
    <xf numFmtId="0" fontId="1" fillId="2" borderId="5" xfId="2" applyNumberFormat="1" applyFont="1" applyFill="1" applyBorder="1" applyAlignment="1">
      <alignment horizontal="left" vertical="center" wrapText="1"/>
    </xf>
    <xf numFmtId="0" fontId="1" fillId="2" borderId="6" xfId="2" applyNumberFormat="1" applyFont="1" applyFill="1" applyBorder="1" applyAlignment="1">
      <alignment horizontal="center" vertical="center" wrapText="1"/>
    </xf>
    <xf numFmtId="0" fontId="1" fillId="2" borderId="8" xfId="2" applyNumberFormat="1" applyFont="1" applyFill="1" applyBorder="1" applyAlignment="1">
      <alignment horizontal="left" vertical="center" wrapText="1"/>
    </xf>
    <xf numFmtId="49" fontId="2" fillId="2" borderId="0" xfId="2" applyNumberFormat="1" applyFont="1" applyAlignment="1">
      <alignment vertical="center"/>
    </xf>
    <xf numFmtId="0" fontId="1" fillId="2" borderId="0" xfId="2" applyFont="1" applyAlignment="1"/>
    <xf numFmtId="0" fontId="6" fillId="2" borderId="0" xfId="2" applyAlignment="1"/>
    <xf numFmtId="0" fontId="1" fillId="2" borderId="11" xfId="2" applyNumberFormat="1" applyFont="1" applyFill="1" applyBorder="1" applyAlignment="1">
      <alignment horizontal="center" vertical="center" wrapText="1"/>
    </xf>
    <xf numFmtId="10" fontId="0" fillId="0" borderId="0" xfId="1" applyNumberFormat="1" applyFont="1"/>
    <xf numFmtId="178" fontId="0" fillId="0" borderId="0" xfId="1" applyNumberFormat="1" applyFont="1"/>
    <xf numFmtId="0" fontId="7" fillId="0" borderId="0" xfId="1" applyNumberFormat="1" applyFont="1"/>
  </cellXfs>
  <cellStyles count="3">
    <cellStyle name="Prozent" xfId="1" builtinId="5"/>
    <cellStyle name="Standard" xfId="0" builtinId="0"/>
    <cellStyle name="Standard 2" xfId="2" xr:uid="{E22C123E-FF51-401C-B2AD-8FAFFEDC2D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E43C7-61B9-4928-BE08-892FBE3D1115}">
  <dimension ref="A1:D481"/>
  <sheetViews>
    <sheetView tabSelected="1" workbookViewId="0">
      <selection activeCell="A2" sqref="A2"/>
    </sheetView>
  </sheetViews>
  <sheetFormatPr baseColWidth="10" defaultRowHeight="12.75" x14ac:dyDescent="0.2"/>
  <cols>
    <col min="1" max="1" width="44.28515625" bestFit="1" customWidth="1"/>
    <col min="2" max="2" width="22.140625" bestFit="1" customWidth="1"/>
    <col min="3" max="3" width="16.28515625" bestFit="1" customWidth="1"/>
    <col min="4" max="4" width="18.5703125" style="51" bestFit="1" customWidth="1"/>
  </cols>
  <sheetData>
    <row r="1" spans="1:4" x14ac:dyDescent="0.2">
      <c r="A1" s="28" t="s">
        <v>100</v>
      </c>
      <c r="B1" s="28" t="s">
        <v>99</v>
      </c>
      <c r="C1" s="28" t="s">
        <v>101</v>
      </c>
      <c r="D1" s="52" t="s">
        <v>102</v>
      </c>
    </row>
    <row r="2" spans="1:4" x14ac:dyDescent="0.2">
      <c r="A2" s="17" t="s">
        <v>11</v>
      </c>
      <c r="B2" t="s">
        <v>9</v>
      </c>
      <c r="C2" s="29">
        <v>76.210636585984957</v>
      </c>
      <c r="D2" s="50">
        <v>7.267388909908871E-3</v>
      </c>
    </row>
    <row r="3" spans="1:4" x14ac:dyDescent="0.2">
      <c r="A3" s="17" t="s">
        <v>11</v>
      </c>
      <c r="B3" t="s">
        <v>76</v>
      </c>
      <c r="C3" s="29">
        <v>135.00022639412518</v>
      </c>
      <c r="D3" s="50">
        <v>1.0889210326610037E-2</v>
      </c>
    </row>
    <row r="4" spans="1:4" x14ac:dyDescent="0.2">
      <c r="A4" s="17" t="s">
        <v>11</v>
      </c>
      <c r="B4" t="s">
        <v>77</v>
      </c>
      <c r="C4" s="29">
        <v>0.73006922953187503</v>
      </c>
      <c r="D4" s="50">
        <v>2.2174613979065961E-4</v>
      </c>
    </row>
    <row r="5" spans="1:4" x14ac:dyDescent="0.2">
      <c r="A5" s="17" t="s">
        <v>11</v>
      </c>
      <c r="B5" t="s">
        <v>78</v>
      </c>
      <c r="C5" s="29">
        <v>30.653974516104679</v>
      </c>
      <c r="D5" s="50">
        <v>1.2482378110459682E-2</v>
      </c>
    </row>
    <row r="6" spans="1:4" x14ac:dyDescent="0.2">
      <c r="A6" s="17" t="s">
        <v>11</v>
      </c>
      <c r="B6" t="s">
        <v>79</v>
      </c>
      <c r="C6" s="29">
        <v>0.26329931618554525</v>
      </c>
      <c r="D6" s="50">
        <v>4.0453876804418936E-4</v>
      </c>
    </row>
    <row r="7" spans="1:4" x14ac:dyDescent="0.2">
      <c r="A7" s="17" t="s">
        <v>11</v>
      </c>
      <c r="B7" t="s">
        <v>80</v>
      </c>
      <c r="C7" s="29">
        <v>1.5529822128134705</v>
      </c>
      <c r="D7" s="50">
        <v>9.0993487581471485E-4</v>
      </c>
    </row>
    <row r="8" spans="1:4" x14ac:dyDescent="0.2">
      <c r="A8" s="17" t="s">
        <v>11</v>
      </c>
      <c r="B8" t="s">
        <v>81</v>
      </c>
      <c r="C8" s="29">
        <v>23.566763649958233</v>
      </c>
      <c r="D8" s="50">
        <v>3.946331174630671E-3</v>
      </c>
    </row>
    <row r="9" spans="1:4" x14ac:dyDescent="0.2">
      <c r="A9" s="17" t="s">
        <v>11</v>
      </c>
      <c r="B9" t="s">
        <v>82</v>
      </c>
      <c r="C9" s="29">
        <v>22.312266477994644</v>
      </c>
      <c r="D9" s="50">
        <v>1.3858705549499712E-2</v>
      </c>
    </row>
    <row r="10" spans="1:4" x14ac:dyDescent="0.2">
      <c r="A10" s="17" t="s">
        <v>11</v>
      </c>
      <c r="B10" t="s">
        <v>83</v>
      </c>
      <c r="C10" s="29">
        <v>97.443580651357536</v>
      </c>
      <c r="D10" s="50">
        <v>1.2528115309370019E-2</v>
      </c>
    </row>
    <row r="11" spans="1:4" x14ac:dyDescent="0.2">
      <c r="A11" s="17" t="s">
        <v>11</v>
      </c>
      <c r="B11" t="s">
        <v>84</v>
      </c>
      <c r="C11" s="29">
        <v>78.350512379906547</v>
      </c>
      <c r="D11" s="50">
        <v>4.4674074045300497E-3</v>
      </c>
    </row>
    <row r="12" spans="1:4" x14ac:dyDescent="0.2">
      <c r="A12" s="17" t="s">
        <v>11</v>
      </c>
      <c r="B12" t="s">
        <v>85</v>
      </c>
      <c r="C12" s="29">
        <v>42.344053417902032</v>
      </c>
      <c r="D12" s="50">
        <v>1.0613055419684865E-2</v>
      </c>
    </row>
    <row r="13" spans="1:4" x14ac:dyDescent="0.2">
      <c r="A13" s="17" t="s">
        <v>11</v>
      </c>
      <c r="B13" t="s">
        <v>86</v>
      </c>
      <c r="C13" s="29">
        <v>2.2486781734477863</v>
      </c>
      <c r="D13" s="50">
        <v>2.2495262448420919E-3</v>
      </c>
    </row>
    <row r="14" spans="1:4" x14ac:dyDescent="0.2">
      <c r="A14" s="17" t="s">
        <v>11</v>
      </c>
      <c r="B14" t="s">
        <v>87</v>
      </c>
      <c r="C14" s="29">
        <v>27.05270865743892</v>
      </c>
      <c r="D14" s="50">
        <v>6.6684863256569827E-3</v>
      </c>
    </row>
    <row r="15" spans="1:4" x14ac:dyDescent="0.2">
      <c r="A15" s="17" t="s">
        <v>11</v>
      </c>
      <c r="B15" t="s">
        <v>88</v>
      </c>
      <c r="C15" s="29">
        <v>21.492749758163384</v>
      </c>
      <c r="D15" s="50">
        <v>9.3976273953072023E-3</v>
      </c>
    </row>
    <row r="16" spans="1:4" x14ac:dyDescent="0.2">
      <c r="A16" s="17" t="s">
        <v>11</v>
      </c>
      <c r="B16" t="s">
        <v>89</v>
      </c>
      <c r="C16" s="29">
        <v>31.930713341645536</v>
      </c>
      <c r="D16" s="50">
        <v>1.1403341551428898E-2</v>
      </c>
    </row>
    <row r="17" spans="1:4" x14ac:dyDescent="0.2">
      <c r="A17" s="17" t="s">
        <v>11</v>
      </c>
      <c r="B17" t="s">
        <v>90</v>
      </c>
      <c r="C17" s="29">
        <v>17.054231736368177</v>
      </c>
      <c r="D17" s="50">
        <v>7.792340972365381E-3</v>
      </c>
    </row>
    <row r="18" spans="1:4" x14ac:dyDescent="0.2">
      <c r="A18" s="17" t="s">
        <v>17</v>
      </c>
      <c r="B18" t="s">
        <v>9</v>
      </c>
      <c r="C18" s="29">
        <v>2023.8912217324628</v>
      </c>
      <c r="D18" s="50">
        <v>0.19299674269333256</v>
      </c>
    </row>
    <row r="19" spans="1:4" x14ac:dyDescent="0.2">
      <c r="A19" s="17" t="s">
        <v>17</v>
      </c>
      <c r="B19" t="s">
        <v>76</v>
      </c>
      <c r="C19" s="29">
        <v>2164.5605436692435</v>
      </c>
      <c r="D19" s="50">
        <v>0.17459492961058826</v>
      </c>
    </row>
    <row r="20" spans="1:4" x14ac:dyDescent="0.2">
      <c r="A20" s="17" t="s">
        <v>17</v>
      </c>
      <c r="B20" t="s">
        <v>77</v>
      </c>
      <c r="C20" s="29">
        <v>226.03738689398787</v>
      </c>
      <c r="D20" s="50">
        <v>6.8655020598866731E-2</v>
      </c>
    </row>
    <row r="21" spans="1:4" x14ac:dyDescent="0.2">
      <c r="A21" s="17" t="s">
        <v>17</v>
      </c>
      <c r="B21" t="s">
        <v>78</v>
      </c>
      <c r="C21" s="29">
        <v>249.40599062320018</v>
      </c>
      <c r="D21" s="50">
        <v>0.10155876773294031</v>
      </c>
    </row>
    <row r="22" spans="1:4" x14ac:dyDescent="0.2">
      <c r="A22" s="17" t="s">
        <v>17</v>
      </c>
      <c r="B22" t="s">
        <v>79</v>
      </c>
      <c r="C22" s="29">
        <v>83.338167552063041</v>
      </c>
      <c r="D22" s="50">
        <v>0.12804256433698494</v>
      </c>
    </row>
    <row r="23" spans="1:4" x14ac:dyDescent="0.2">
      <c r="A23" s="17" t="s">
        <v>17</v>
      </c>
      <c r="B23" t="s">
        <v>80</v>
      </c>
      <c r="C23" s="29">
        <v>159.97267174543546</v>
      </c>
      <c r="D23" s="50">
        <v>9.3732376325622993E-2</v>
      </c>
    </row>
    <row r="24" spans="1:4" x14ac:dyDescent="0.2">
      <c r="A24" s="17" t="s">
        <v>17</v>
      </c>
      <c r="B24" t="s">
        <v>81</v>
      </c>
      <c r="C24" s="29">
        <v>749.35956573249473</v>
      </c>
      <c r="D24" s="50">
        <v>0.12548269500140238</v>
      </c>
    </row>
    <row r="25" spans="1:4" x14ac:dyDescent="0.2">
      <c r="A25" s="17" t="s">
        <v>17</v>
      </c>
      <c r="B25" t="s">
        <v>82</v>
      </c>
      <c r="C25" s="29">
        <v>145.66453767282997</v>
      </c>
      <c r="D25" s="50">
        <v>9.0475879651343905E-2</v>
      </c>
    </row>
    <row r="26" spans="1:4" x14ac:dyDescent="0.2">
      <c r="A26" s="17" t="s">
        <v>17</v>
      </c>
      <c r="B26" t="s">
        <v>83</v>
      </c>
      <c r="C26" s="29">
        <v>987.50469656227995</v>
      </c>
      <c r="D26" s="50">
        <v>0.12696139267850623</v>
      </c>
    </row>
    <row r="27" spans="1:4" x14ac:dyDescent="0.2">
      <c r="A27" s="17" t="s">
        <v>17</v>
      </c>
      <c r="B27" t="s">
        <v>84</v>
      </c>
      <c r="C27" s="29">
        <v>2159.6414746296887</v>
      </c>
      <c r="D27" s="50">
        <v>0.12313893070806711</v>
      </c>
    </row>
    <row r="28" spans="1:4" x14ac:dyDescent="0.2">
      <c r="A28" s="17" t="s">
        <v>17</v>
      </c>
      <c r="B28" t="s">
        <v>85</v>
      </c>
      <c r="C28" s="29">
        <v>525.99065875059227</v>
      </c>
      <c r="D28" s="50">
        <v>0.13183357664092915</v>
      </c>
    </row>
    <row r="29" spans="1:4" x14ac:dyDescent="0.2">
      <c r="A29" s="17" t="s">
        <v>17</v>
      </c>
      <c r="B29" t="s">
        <v>86</v>
      </c>
      <c r="C29" s="29">
        <v>140.41747234785967</v>
      </c>
      <c r="D29" s="50">
        <v>0.14047042969985651</v>
      </c>
    </row>
    <row r="30" spans="1:4" x14ac:dyDescent="0.2">
      <c r="A30" s="17" t="s">
        <v>17</v>
      </c>
      <c r="B30" t="s">
        <v>87</v>
      </c>
      <c r="C30" s="29">
        <v>561.15109594515468</v>
      </c>
      <c r="D30" s="50">
        <v>0.13832361325891537</v>
      </c>
    </row>
    <row r="31" spans="1:4" x14ac:dyDescent="0.2">
      <c r="A31" s="17" t="s">
        <v>17</v>
      </c>
      <c r="B31" t="s">
        <v>88</v>
      </c>
      <c r="C31" s="29">
        <v>261.60791431983159</v>
      </c>
      <c r="D31" s="50">
        <v>0.11438711798649416</v>
      </c>
    </row>
    <row r="32" spans="1:4" x14ac:dyDescent="0.2">
      <c r="A32" s="17" t="s">
        <v>17</v>
      </c>
      <c r="B32" t="s">
        <v>89</v>
      </c>
      <c r="C32" s="29">
        <v>280.10917803180746</v>
      </c>
      <c r="D32" s="50">
        <v>0.10003474067773814</v>
      </c>
    </row>
    <row r="33" spans="1:4" x14ac:dyDescent="0.2">
      <c r="A33" s="17" t="s">
        <v>17</v>
      </c>
      <c r="B33" t="s">
        <v>90</v>
      </c>
      <c r="C33" s="29">
        <v>312.19934049872415</v>
      </c>
      <c r="D33" s="50">
        <v>0.14264868392316885</v>
      </c>
    </row>
    <row r="34" spans="1:4" x14ac:dyDescent="0.2">
      <c r="A34" s="17" t="s">
        <v>19</v>
      </c>
      <c r="B34" t="s">
        <v>9</v>
      </c>
      <c r="C34" s="29">
        <v>1678.0505285557922</v>
      </c>
      <c r="D34" s="50">
        <v>0.16001763464780897</v>
      </c>
    </row>
    <row r="35" spans="1:4" x14ac:dyDescent="0.2">
      <c r="A35" s="17" t="s">
        <v>19</v>
      </c>
      <c r="B35" t="s">
        <v>76</v>
      </c>
      <c r="C35" s="29">
        <v>1710.3481068304823</v>
      </c>
      <c r="D35" s="50">
        <v>0.13795784469741373</v>
      </c>
    </row>
    <row r="36" spans="1:4" x14ac:dyDescent="0.2">
      <c r="A36" s="17" t="s">
        <v>19</v>
      </c>
      <c r="B36" t="s">
        <v>77</v>
      </c>
      <c r="C36" s="29">
        <v>140.40633600764812</v>
      </c>
      <c r="D36" s="50">
        <v>4.2646041981265176E-2</v>
      </c>
    </row>
    <row r="37" spans="1:4" x14ac:dyDescent="0.2">
      <c r="A37" s="17" t="s">
        <v>19</v>
      </c>
      <c r="B37" t="s">
        <v>78</v>
      </c>
      <c r="C37" s="29">
        <v>153.08967973166287</v>
      </c>
      <c r="D37" s="50">
        <v>6.2338515555816425E-2</v>
      </c>
    </row>
    <row r="38" spans="1:4" x14ac:dyDescent="0.2">
      <c r="A38" s="17" t="s">
        <v>19</v>
      </c>
      <c r="B38" t="s">
        <v>79</v>
      </c>
      <c r="C38" s="29">
        <v>65.088984654388923</v>
      </c>
      <c r="D38" s="50">
        <v>0.10000412476110782</v>
      </c>
    </row>
    <row r="39" spans="1:4" x14ac:dyDescent="0.2">
      <c r="A39" s="17" t="s">
        <v>19</v>
      </c>
      <c r="B39" t="s">
        <v>80</v>
      </c>
      <c r="C39" s="29">
        <v>119.9635815668282</v>
      </c>
      <c r="D39" s="50">
        <v>7.0289952965746805E-2</v>
      </c>
    </row>
    <row r="40" spans="1:4" x14ac:dyDescent="0.2">
      <c r="A40" s="17" t="s">
        <v>19</v>
      </c>
      <c r="B40" t="s">
        <v>81</v>
      </c>
      <c r="C40" s="29">
        <v>554.05704301495598</v>
      </c>
      <c r="D40" s="50">
        <v>9.2778652760727387E-2</v>
      </c>
    </row>
    <row r="41" spans="1:4" x14ac:dyDescent="0.2">
      <c r="A41" s="17" t="s">
        <v>19</v>
      </c>
      <c r="B41" t="s">
        <v>82</v>
      </c>
      <c r="C41" s="29">
        <v>96.01405160251322</v>
      </c>
      <c r="D41" s="50">
        <v>5.9636723641949552E-2</v>
      </c>
    </row>
    <row r="42" spans="1:4" x14ac:dyDescent="0.2">
      <c r="A42" s="17" t="s">
        <v>19</v>
      </c>
      <c r="B42" t="s">
        <v>83</v>
      </c>
      <c r="C42" s="29">
        <v>739.1570273019812</v>
      </c>
      <c r="D42" s="50">
        <v>9.5031857489951285E-2</v>
      </c>
    </row>
    <row r="43" spans="1:4" x14ac:dyDescent="0.2">
      <c r="A43" s="17" t="s">
        <v>19</v>
      </c>
      <c r="B43" t="s">
        <v>84</v>
      </c>
      <c r="C43" s="29">
        <v>1674.5941533956661</v>
      </c>
      <c r="D43" s="50">
        <v>9.5482391795833357E-2</v>
      </c>
    </row>
    <row r="44" spans="1:4" x14ac:dyDescent="0.2">
      <c r="A44" s="17" t="s">
        <v>19</v>
      </c>
      <c r="B44" t="s">
        <v>85</v>
      </c>
      <c r="C44" s="29">
        <v>397.91743008830986</v>
      </c>
      <c r="D44" s="50">
        <v>9.9733478425104632E-2</v>
      </c>
    </row>
    <row r="45" spans="1:4" x14ac:dyDescent="0.2">
      <c r="A45" s="17" t="s">
        <v>19</v>
      </c>
      <c r="B45" t="s">
        <v>86</v>
      </c>
      <c r="C45" s="29">
        <v>113.50996042819821</v>
      </c>
      <c r="D45" s="50">
        <v>0.11355276982242125</v>
      </c>
    </row>
    <row r="46" spans="1:4" x14ac:dyDescent="0.2">
      <c r="A46" s="17" t="s">
        <v>19</v>
      </c>
      <c r="B46" t="s">
        <v>87</v>
      </c>
      <c r="C46" s="29">
        <v>403.5335958363932</v>
      </c>
      <c r="D46" s="50">
        <v>9.947093652813295E-2</v>
      </c>
    </row>
    <row r="47" spans="1:4" x14ac:dyDescent="0.2">
      <c r="A47" s="17" t="s">
        <v>19</v>
      </c>
      <c r="B47" t="s">
        <v>88</v>
      </c>
      <c r="C47" s="29">
        <v>183.2447013448641</v>
      </c>
      <c r="D47" s="50">
        <v>8.012308544881773E-2</v>
      </c>
    </row>
    <row r="48" spans="1:4" x14ac:dyDescent="0.2">
      <c r="A48" s="17" t="s">
        <v>19</v>
      </c>
      <c r="B48" t="s">
        <v>89</v>
      </c>
      <c r="C48" s="29">
        <v>189.39945166925307</v>
      </c>
      <c r="D48" s="50">
        <v>6.7639786619516196E-2</v>
      </c>
    </row>
    <row r="49" spans="1:4" x14ac:dyDescent="0.2">
      <c r="A49" s="17" t="s">
        <v>19</v>
      </c>
      <c r="B49" t="s">
        <v>90</v>
      </c>
      <c r="C49" s="29">
        <v>239.97642187405563</v>
      </c>
      <c r="D49" s="50">
        <v>0.10964892077683641</v>
      </c>
    </row>
    <row r="50" spans="1:4" x14ac:dyDescent="0.2">
      <c r="A50" s="17" t="s">
        <v>21</v>
      </c>
      <c r="B50" t="s">
        <v>9</v>
      </c>
      <c r="C50" s="29">
        <v>5.4333333333333336</v>
      </c>
      <c r="D50" s="50">
        <v>5.1811857477341054E-4</v>
      </c>
    </row>
    <row r="51" spans="1:4" x14ac:dyDescent="0.2">
      <c r="A51" s="17" t="s">
        <v>21</v>
      </c>
      <c r="B51" t="s">
        <v>76</v>
      </c>
      <c r="C51" s="29">
        <v>7.3008933785842984</v>
      </c>
      <c r="D51" s="50">
        <v>5.8889503888282847E-4</v>
      </c>
    </row>
    <row r="52" spans="1:4" x14ac:dyDescent="0.2">
      <c r="A52" s="17" t="s">
        <v>21</v>
      </c>
      <c r="B52" t="s">
        <v>77</v>
      </c>
      <c r="C52" s="29">
        <v>0.1</v>
      </c>
      <c r="D52" s="50">
        <v>3.0373303081523466E-5</v>
      </c>
    </row>
    <row r="53" spans="1:4" x14ac:dyDescent="0.2">
      <c r="A53" s="17" t="s">
        <v>21</v>
      </c>
      <c r="B53" t="s">
        <v>78</v>
      </c>
      <c r="C53" s="29">
        <v>2.9432432432432427</v>
      </c>
      <c r="D53" s="50">
        <v>1.1984962998490265E-3</v>
      </c>
    </row>
    <row r="54" spans="1:4" x14ac:dyDescent="0.2">
      <c r="A54" s="17" t="s">
        <v>21</v>
      </c>
      <c r="B54" t="s">
        <v>79</v>
      </c>
      <c r="C54" s="29">
        <v>0</v>
      </c>
      <c r="D54" s="50">
        <v>0</v>
      </c>
    </row>
    <row r="55" spans="1:4" x14ac:dyDescent="0.2">
      <c r="A55" s="17" t="s">
        <v>21</v>
      </c>
      <c r="B55" t="s">
        <v>80</v>
      </c>
      <c r="C55" s="29">
        <v>0.98946585686374067</v>
      </c>
      <c r="D55" s="50">
        <v>5.7975518596383932E-4</v>
      </c>
    </row>
    <row r="56" spans="1:4" x14ac:dyDescent="0.2">
      <c r="A56" s="17" t="s">
        <v>21</v>
      </c>
      <c r="B56" t="s">
        <v>81</v>
      </c>
      <c r="C56" s="29">
        <v>1.5558823529411765</v>
      </c>
      <c r="D56" s="50">
        <v>2.6053755724241614E-4</v>
      </c>
    </row>
    <row r="57" spans="1:4" x14ac:dyDescent="0.2">
      <c r="A57" s="17" t="s">
        <v>21</v>
      </c>
      <c r="B57" t="s">
        <v>82</v>
      </c>
      <c r="C57" s="29">
        <v>0.6</v>
      </c>
      <c r="D57" s="50">
        <v>3.7267497400592054E-4</v>
      </c>
    </row>
    <row r="58" spans="1:4" x14ac:dyDescent="0.2">
      <c r="A58" s="17" t="s">
        <v>21</v>
      </c>
      <c r="B58" t="s">
        <v>83</v>
      </c>
      <c r="C58" s="29">
        <v>6.6284646970001964</v>
      </c>
      <c r="D58" s="50">
        <v>8.5220770309357425E-4</v>
      </c>
    </row>
    <row r="59" spans="1:4" x14ac:dyDescent="0.2">
      <c r="A59" s="17" t="s">
        <v>21</v>
      </c>
      <c r="B59" t="s">
        <v>84</v>
      </c>
      <c r="C59" s="29">
        <v>9.3249174917491722</v>
      </c>
      <c r="D59" s="50">
        <v>5.3169027468868881E-4</v>
      </c>
    </row>
    <row r="60" spans="1:4" x14ac:dyDescent="0.2">
      <c r="A60" s="17" t="s">
        <v>21</v>
      </c>
      <c r="B60" t="s">
        <v>85</v>
      </c>
      <c r="C60" s="29">
        <v>2.5962911749324324</v>
      </c>
      <c r="D60" s="50">
        <v>6.5073085595407907E-4</v>
      </c>
    </row>
    <row r="61" spans="1:4" x14ac:dyDescent="0.2">
      <c r="A61" s="17" t="s">
        <v>21</v>
      </c>
      <c r="B61" t="s">
        <v>86</v>
      </c>
      <c r="C61" s="29">
        <v>0.2</v>
      </c>
      <c r="D61" s="50">
        <v>2.0007542843652058E-4</v>
      </c>
    </row>
    <row r="62" spans="1:4" x14ac:dyDescent="0.2">
      <c r="A62" s="17" t="s">
        <v>21</v>
      </c>
      <c r="B62" t="s">
        <v>87</v>
      </c>
      <c r="C62" s="29">
        <v>3.302941176470588</v>
      </c>
      <c r="D62" s="50">
        <v>8.1417422368487767E-4</v>
      </c>
    </row>
    <row r="63" spans="1:4" x14ac:dyDescent="0.2">
      <c r="A63" s="17" t="s">
        <v>21</v>
      </c>
      <c r="B63" t="s">
        <v>88</v>
      </c>
      <c r="C63" s="29">
        <v>3.0031249999999998</v>
      </c>
      <c r="D63" s="50">
        <v>1.3131055862599691E-3</v>
      </c>
    </row>
    <row r="64" spans="1:4" x14ac:dyDescent="0.2">
      <c r="A64" s="17" t="s">
        <v>21</v>
      </c>
      <c r="B64" t="s">
        <v>89</v>
      </c>
      <c r="C64" s="29">
        <v>0.9</v>
      </c>
      <c r="D64" s="50">
        <v>3.2141491129484141E-4</v>
      </c>
    </row>
    <row r="65" spans="1:4" x14ac:dyDescent="0.2">
      <c r="A65" s="17" t="s">
        <v>21</v>
      </c>
      <c r="B65" t="s">
        <v>90</v>
      </c>
      <c r="C65" s="29">
        <v>1.1111111111111109</v>
      </c>
      <c r="D65" s="50">
        <v>5.0768376845132231E-4</v>
      </c>
    </row>
    <row r="66" spans="1:4" x14ac:dyDescent="0.2">
      <c r="A66" s="17" t="s">
        <v>24</v>
      </c>
      <c r="B66" t="s">
        <v>9</v>
      </c>
      <c r="C66" s="29">
        <v>1608.9021984002802</v>
      </c>
      <c r="D66" s="50">
        <v>0.15342370196042213</v>
      </c>
    </row>
    <row r="67" spans="1:4" x14ac:dyDescent="0.2">
      <c r="A67" s="17" t="s">
        <v>24</v>
      </c>
      <c r="B67" t="s">
        <v>76</v>
      </c>
      <c r="C67" s="29">
        <v>1633.085357069878</v>
      </c>
      <c r="D67" s="50">
        <v>0.13172577861110032</v>
      </c>
    </row>
    <row r="68" spans="1:4" x14ac:dyDescent="0.2">
      <c r="A68" s="17" t="s">
        <v>24</v>
      </c>
      <c r="B68" t="s">
        <v>77</v>
      </c>
      <c r="C68" s="29">
        <v>119.72758160239356</v>
      </c>
      <c r="D68" s="50">
        <v>3.6365221232273322E-2</v>
      </c>
    </row>
    <row r="69" spans="1:4" x14ac:dyDescent="0.2">
      <c r="A69" s="17" t="s">
        <v>24</v>
      </c>
      <c r="B69" t="s">
        <v>78</v>
      </c>
      <c r="C69" s="29">
        <v>129.92372945918552</v>
      </c>
      <c r="D69" s="50">
        <v>5.2905280383090308E-2</v>
      </c>
    </row>
    <row r="70" spans="1:4" x14ac:dyDescent="0.2">
      <c r="A70" s="17" t="s">
        <v>24</v>
      </c>
      <c r="B70" t="s">
        <v>79</v>
      </c>
      <c r="C70" s="29">
        <v>59.401021568050034</v>
      </c>
      <c r="D70" s="50">
        <v>9.1265015169167754E-2</v>
      </c>
    </row>
    <row r="71" spans="1:4" x14ac:dyDescent="0.2">
      <c r="A71" s="17" t="s">
        <v>24</v>
      </c>
      <c r="B71" t="s">
        <v>80</v>
      </c>
      <c r="C71" s="29">
        <v>105.61700934946727</v>
      </c>
      <c r="D71" s="50">
        <v>6.1883902786124344E-2</v>
      </c>
    </row>
    <row r="72" spans="1:4" x14ac:dyDescent="0.2">
      <c r="A72" s="17" t="s">
        <v>24</v>
      </c>
      <c r="B72" t="s">
        <v>81</v>
      </c>
      <c r="C72" s="29">
        <v>514.08399664554702</v>
      </c>
      <c r="D72" s="50">
        <v>8.6085036217717861E-2</v>
      </c>
    </row>
    <row r="73" spans="1:4" x14ac:dyDescent="0.2">
      <c r="A73" s="17" t="s">
        <v>24</v>
      </c>
      <c r="B73" t="s">
        <v>82</v>
      </c>
      <c r="C73" s="29">
        <v>84.181708858913893</v>
      </c>
      <c r="D73" s="50">
        <v>5.2287360267949515E-2</v>
      </c>
    </row>
    <row r="74" spans="1:4" x14ac:dyDescent="0.2">
      <c r="A74" s="17" t="s">
        <v>24</v>
      </c>
      <c r="B74" t="s">
        <v>83</v>
      </c>
      <c r="C74" s="29">
        <v>683.70471250610501</v>
      </c>
      <c r="D74" s="50">
        <v>8.7902470522739667E-2</v>
      </c>
    </row>
    <row r="75" spans="1:4" x14ac:dyDescent="0.2">
      <c r="A75" s="17" t="s">
        <v>24</v>
      </c>
      <c r="B75" t="s">
        <v>84</v>
      </c>
      <c r="C75" s="29">
        <v>1536.2350112027141</v>
      </c>
      <c r="D75" s="50">
        <v>8.7593398634944503E-2</v>
      </c>
    </row>
    <row r="76" spans="1:4" x14ac:dyDescent="0.2">
      <c r="A76" s="17" t="s">
        <v>24</v>
      </c>
      <c r="B76" t="s">
        <v>85</v>
      </c>
      <c r="C76" s="29">
        <v>372.38890521493681</v>
      </c>
      <c r="D76" s="50">
        <v>9.3335043995835587E-2</v>
      </c>
    </row>
    <row r="77" spans="1:4" x14ac:dyDescent="0.2">
      <c r="A77" s="17" t="s">
        <v>24</v>
      </c>
      <c r="B77" t="s">
        <v>86</v>
      </c>
      <c r="C77" s="29">
        <v>106.95235308813209</v>
      </c>
      <c r="D77" s="50">
        <v>0.10699268933201025</v>
      </c>
    </row>
    <row r="78" spans="1:4" x14ac:dyDescent="0.2">
      <c r="A78" s="17" t="s">
        <v>24</v>
      </c>
      <c r="B78" t="s">
        <v>87</v>
      </c>
      <c r="C78" s="29">
        <v>370.34268735086744</v>
      </c>
      <c r="D78" s="50">
        <v>9.128938538755986E-2</v>
      </c>
    </row>
    <row r="79" spans="1:4" x14ac:dyDescent="0.2">
      <c r="A79" s="17" t="s">
        <v>24</v>
      </c>
      <c r="B79" t="s">
        <v>88</v>
      </c>
      <c r="C79" s="29">
        <v>161.26770318249041</v>
      </c>
      <c r="D79" s="50">
        <v>7.051372218347314E-2</v>
      </c>
    </row>
    <row r="80" spans="1:4" x14ac:dyDescent="0.2">
      <c r="A80" s="17" t="s">
        <v>24</v>
      </c>
      <c r="B80" t="s">
        <v>89</v>
      </c>
      <c r="C80" s="29">
        <v>171.68923972732136</v>
      </c>
      <c r="D80" s="50">
        <v>6.1314979730261947E-2</v>
      </c>
    </row>
    <row r="81" spans="1:4" x14ac:dyDescent="0.2">
      <c r="A81" s="17" t="s">
        <v>24</v>
      </c>
      <c r="B81" t="s">
        <v>90</v>
      </c>
      <c r="C81" s="29">
        <v>223.827868088153</v>
      </c>
      <c r="D81" s="50">
        <v>0.1022703979998771</v>
      </c>
    </row>
    <row r="82" spans="1:4" x14ac:dyDescent="0.2">
      <c r="A82" s="17" t="s">
        <v>26</v>
      </c>
      <c r="B82" t="s">
        <v>9</v>
      </c>
      <c r="C82" s="29">
        <v>41.994750656167987</v>
      </c>
      <c r="D82" s="50">
        <v>4.004587795939602E-3</v>
      </c>
    </row>
    <row r="83" spans="1:4" x14ac:dyDescent="0.2">
      <c r="A83" s="17" t="s">
        <v>26</v>
      </c>
      <c r="B83" t="s">
        <v>76</v>
      </c>
      <c r="C83" s="29">
        <v>36.002459016393438</v>
      </c>
      <c r="D83" s="50">
        <v>2.903982896740731E-3</v>
      </c>
    </row>
    <row r="84" spans="1:4" x14ac:dyDescent="0.2">
      <c r="A84" s="17" t="s">
        <v>26</v>
      </c>
      <c r="B84" t="s">
        <v>77</v>
      </c>
      <c r="C84" s="29">
        <v>5.5838242403662832</v>
      </c>
      <c r="D84" s="50">
        <v>1.6959918600660266E-3</v>
      </c>
    </row>
    <row r="85" spans="1:4" x14ac:dyDescent="0.2">
      <c r="A85" s="17" t="s">
        <v>26</v>
      </c>
      <c r="B85" t="s">
        <v>78</v>
      </c>
      <c r="C85" s="29">
        <v>8.1219178082191767</v>
      </c>
      <c r="D85" s="50">
        <v>3.3072660450932804E-3</v>
      </c>
    </row>
    <row r="86" spans="1:4" x14ac:dyDescent="0.2">
      <c r="A86" s="17" t="s">
        <v>26</v>
      </c>
      <c r="B86" t="s">
        <v>79</v>
      </c>
      <c r="C86" s="29">
        <v>2.5043478260869576</v>
      </c>
      <c r="D86" s="50">
        <v>3.8477342022621617E-3</v>
      </c>
    </row>
    <row r="87" spans="1:4" x14ac:dyDescent="0.2">
      <c r="A87" s="17" t="s">
        <v>26</v>
      </c>
      <c r="B87" t="s">
        <v>80</v>
      </c>
      <c r="C87" s="29">
        <v>4.4592117504009545</v>
      </c>
      <c r="D87" s="50">
        <v>2.6127744779392199E-3</v>
      </c>
    </row>
    <row r="88" spans="1:4" x14ac:dyDescent="0.2">
      <c r="A88" s="17" t="s">
        <v>26</v>
      </c>
      <c r="B88" t="s">
        <v>81</v>
      </c>
      <c r="C88" s="29">
        <v>19.302116402116404</v>
      </c>
      <c r="D88" s="50">
        <v>3.2322021311635197E-3</v>
      </c>
    </row>
    <row r="89" spans="1:4" x14ac:dyDescent="0.2">
      <c r="A89" s="17" t="s">
        <v>26</v>
      </c>
      <c r="B89" t="s">
        <v>82</v>
      </c>
      <c r="C89" s="29">
        <v>4.523076923076923</v>
      </c>
      <c r="D89" s="50">
        <v>2.8093959578907859E-3</v>
      </c>
    </row>
    <row r="90" spans="1:4" x14ac:dyDescent="0.2">
      <c r="A90" s="17" t="s">
        <v>26</v>
      </c>
      <c r="B90" t="s">
        <v>83</v>
      </c>
      <c r="C90" s="29">
        <v>22.312831650702197</v>
      </c>
      <c r="D90" s="50">
        <v>2.8687136282349217E-3</v>
      </c>
    </row>
    <row r="91" spans="1:4" x14ac:dyDescent="0.2">
      <c r="A91" s="17" t="s">
        <v>26</v>
      </c>
      <c r="B91" t="s">
        <v>84</v>
      </c>
      <c r="C91" s="29">
        <v>58.991884057971006</v>
      </c>
      <c r="D91" s="50">
        <v>3.3636127147439621E-3</v>
      </c>
    </row>
    <row r="92" spans="1:4" x14ac:dyDescent="0.2">
      <c r="A92" s="17" t="s">
        <v>26</v>
      </c>
      <c r="B92" t="s">
        <v>85</v>
      </c>
      <c r="C92" s="29">
        <v>11.224509803921569</v>
      </c>
      <c r="D92" s="50">
        <v>2.8132957284966015E-3</v>
      </c>
    </row>
    <row r="93" spans="1:4" x14ac:dyDescent="0.2">
      <c r="A93" s="17" t="s">
        <v>26</v>
      </c>
      <c r="B93" t="s">
        <v>86</v>
      </c>
      <c r="C93" s="29">
        <v>3.4229799452657987</v>
      </c>
      <c r="D93" s="50">
        <v>3.424270895393362E-3</v>
      </c>
    </row>
    <row r="94" spans="1:4" x14ac:dyDescent="0.2">
      <c r="A94" s="17" t="s">
        <v>26</v>
      </c>
      <c r="B94" t="s">
        <v>87</v>
      </c>
      <c r="C94" s="29">
        <v>12.703053435114509</v>
      </c>
      <c r="D94" s="50">
        <v>3.1312996860614756E-3</v>
      </c>
    </row>
    <row r="95" spans="1:4" x14ac:dyDescent="0.2">
      <c r="A95" s="17" t="s">
        <v>26</v>
      </c>
      <c r="B95" t="s">
        <v>88</v>
      </c>
      <c r="C95" s="29">
        <v>7.4013888888888886</v>
      </c>
      <c r="D95" s="50">
        <v>3.2362306251263154E-3</v>
      </c>
    </row>
    <row r="96" spans="1:4" x14ac:dyDescent="0.2">
      <c r="A96" s="17" t="s">
        <v>26</v>
      </c>
      <c r="B96" t="s">
        <v>89</v>
      </c>
      <c r="C96" s="29">
        <v>7.4867053491110376</v>
      </c>
      <c r="D96" s="50">
        <v>2.6737097063057095E-3</v>
      </c>
    </row>
    <row r="97" spans="1:4" x14ac:dyDescent="0.2">
      <c r="A97" s="17" t="s">
        <v>26</v>
      </c>
      <c r="B97" t="s">
        <v>90</v>
      </c>
      <c r="C97" s="29">
        <v>5.3</v>
      </c>
      <c r="D97" s="50">
        <v>2.4216515755128075E-3</v>
      </c>
    </row>
    <row r="98" spans="1:4" x14ac:dyDescent="0.2">
      <c r="A98" s="17" t="s">
        <v>28</v>
      </c>
      <c r="B98" t="s">
        <v>9</v>
      </c>
      <c r="C98" s="29">
        <v>23.429166666666671</v>
      </c>
      <c r="D98" s="50">
        <v>2.2341876886126442E-3</v>
      </c>
    </row>
    <row r="99" spans="1:4" x14ac:dyDescent="0.2">
      <c r="A99" s="17" t="s">
        <v>28</v>
      </c>
      <c r="B99" t="s">
        <v>76</v>
      </c>
      <c r="C99" s="29">
        <v>35.749261353401529</v>
      </c>
      <c r="D99" s="50">
        <v>2.8835598005714268E-3</v>
      </c>
    </row>
    <row r="100" spans="1:4" x14ac:dyDescent="0.2">
      <c r="A100" s="17" t="s">
        <v>28</v>
      </c>
      <c r="B100" t="s">
        <v>77</v>
      </c>
      <c r="C100" s="29">
        <v>14.983711556356001</v>
      </c>
      <c r="D100" s="50">
        <v>4.5510481238732652E-3</v>
      </c>
    </row>
    <row r="101" spans="1:4" x14ac:dyDescent="0.2">
      <c r="A101" s="17" t="s">
        <v>28</v>
      </c>
      <c r="B101" t="s">
        <v>78</v>
      </c>
      <c r="C101" s="29">
        <v>11.225892857142858</v>
      </c>
      <c r="D101" s="50">
        <v>4.571212754050793E-3</v>
      </c>
    </row>
    <row r="102" spans="1:4" x14ac:dyDescent="0.2">
      <c r="A102" s="17" t="s">
        <v>28</v>
      </c>
      <c r="B102" t="s">
        <v>79</v>
      </c>
      <c r="C102" s="29">
        <v>3.3</v>
      </c>
      <c r="D102" s="50">
        <v>5.0701914227725339E-3</v>
      </c>
    </row>
    <row r="103" spans="1:4" x14ac:dyDescent="0.2">
      <c r="A103" s="17" t="s">
        <v>28</v>
      </c>
      <c r="B103" t="s">
        <v>80</v>
      </c>
      <c r="C103" s="29">
        <v>8.6999999999999993</v>
      </c>
      <c r="D103" s="50">
        <v>5.0975686355390765E-3</v>
      </c>
    </row>
    <row r="104" spans="1:4" x14ac:dyDescent="0.2">
      <c r="A104" s="17" t="s">
        <v>28</v>
      </c>
      <c r="B104" t="s">
        <v>81</v>
      </c>
      <c r="C104" s="29">
        <v>20.135976331360954</v>
      </c>
      <c r="D104" s="50">
        <v>3.3718346866951285E-3</v>
      </c>
    </row>
    <row r="105" spans="1:4" x14ac:dyDescent="0.2">
      <c r="A105" s="17" t="s">
        <v>28</v>
      </c>
      <c r="B105" t="s">
        <v>82</v>
      </c>
      <c r="C105" s="29">
        <v>6.5059701492537316</v>
      </c>
      <c r="D105" s="50">
        <v>4.0410204270940496E-3</v>
      </c>
    </row>
    <row r="106" spans="1:4" x14ac:dyDescent="0.2">
      <c r="A106" s="17" t="s">
        <v>28</v>
      </c>
      <c r="B106" t="s">
        <v>83</v>
      </c>
      <c r="C106" s="29">
        <v>26.302002805106987</v>
      </c>
      <c r="D106" s="50">
        <v>3.3815929362111695E-3</v>
      </c>
    </row>
    <row r="107" spans="1:4" x14ac:dyDescent="0.2">
      <c r="A107" s="17" t="s">
        <v>28</v>
      </c>
      <c r="B107" t="s">
        <v>84</v>
      </c>
      <c r="C107" s="29">
        <v>61.128626563747673</v>
      </c>
      <c r="D107" s="50">
        <v>3.4854459868174808E-3</v>
      </c>
    </row>
    <row r="108" spans="1:4" x14ac:dyDescent="0.2">
      <c r="A108" s="17" t="s">
        <v>28</v>
      </c>
      <c r="B108" t="s">
        <v>85</v>
      </c>
      <c r="C108" s="29">
        <v>12.100000000000001</v>
      </c>
      <c r="D108" s="50">
        <v>3.0327273893881613E-3</v>
      </c>
    </row>
    <row r="109" spans="1:4" x14ac:dyDescent="0.2">
      <c r="A109" s="17" t="s">
        <v>28</v>
      </c>
      <c r="B109" t="s">
        <v>86</v>
      </c>
      <c r="C109" s="29">
        <v>3.0890899455023177</v>
      </c>
      <c r="D109" s="50">
        <v>3.0902549716266209E-3</v>
      </c>
    </row>
    <row r="110" spans="1:4" x14ac:dyDescent="0.2">
      <c r="A110" s="17" t="s">
        <v>28</v>
      </c>
      <c r="B110" t="s">
        <v>87</v>
      </c>
      <c r="C110" s="29">
        <v>17.139999999999997</v>
      </c>
      <c r="D110" s="50">
        <v>4.2250059714568052E-3</v>
      </c>
    </row>
    <row r="111" spans="1:4" x14ac:dyDescent="0.2">
      <c r="A111" s="17" t="s">
        <v>28</v>
      </c>
      <c r="B111" t="s">
        <v>88</v>
      </c>
      <c r="C111" s="29">
        <v>11.598973453589094</v>
      </c>
      <c r="D111" s="50">
        <v>5.0716093525207664E-3</v>
      </c>
    </row>
    <row r="112" spans="1:4" x14ac:dyDescent="0.2">
      <c r="A112" s="17" t="s">
        <v>28</v>
      </c>
      <c r="B112" t="s">
        <v>89</v>
      </c>
      <c r="C112" s="29">
        <v>8.9456177740296994</v>
      </c>
      <c r="D112" s="50">
        <v>3.1947277147970137E-3</v>
      </c>
    </row>
    <row r="113" spans="1:4" x14ac:dyDescent="0.2">
      <c r="A113" s="17" t="s">
        <v>28</v>
      </c>
      <c r="B113" t="s">
        <v>90</v>
      </c>
      <c r="C113" s="29">
        <v>10.00873786407767</v>
      </c>
      <c r="D113" s="50">
        <v>4.5731463806487514E-3</v>
      </c>
    </row>
    <row r="114" spans="1:4" x14ac:dyDescent="0.2">
      <c r="A114" s="17" t="s">
        <v>30</v>
      </c>
      <c r="B114" t="s">
        <v>9</v>
      </c>
      <c r="C114" s="29">
        <v>346.01744640679232</v>
      </c>
      <c r="D114" s="50">
        <v>3.2995963100433533E-2</v>
      </c>
    </row>
    <row r="115" spans="1:4" x14ac:dyDescent="0.2">
      <c r="A115" s="17" t="s">
        <v>30</v>
      </c>
      <c r="B115" t="s">
        <v>76</v>
      </c>
      <c r="C115" s="29">
        <v>454.21596642858617</v>
      </c>
      <c r="D115" s="50">
        <v>3.6637369612296862E-2</v>
      </c>
    </row>
    <row r="116" spans="1:4" x14ac:dyDescent="0.2">
      <c r="A116" s="17" t="s">
        <v>30</v>
      </c>
      <c r="B116" t="s">
        <v>77</v>
      </c>
      <c r="C116" s="29">
        <v>85.566307168352239</v>
      </c>
      <c r="D116" s="50">
        <v>2.5989313811910966E-2</v>
      </c>
    </row>
    <row r="117" spans="1:4" x14ac:dyDescent="0.2">
      <c r="A117" s="17" t="s">
        <v>30</v>
      </c>
      <c r="B117" t="s">
        <v>78</v>
      </c>
      <c r="C117" s="29">
        <v>96.177539510160841</v>
      </c>
      <c r="D117" s="50">
        <v>3.916374410987989E-2</v>
      </c>
    </row>
    <row r="118" spans="1:4" x14ac:dyDescent="0.2">
      <c r="A118" s="17" t="s">
        <v>30</v>
      </c>
      <c r="B118" t="s">
        <v>79</v>
      </c>
      <c r="C118" s="29">
        <v>18.244891150944127</v>
      </c>
      <c r="D118" s="50">
        <v>2.8031845643313763E-2</v>
      </c>
    </row>
    <row r="119" spans="1:4" x14ac:dyDescent="0.2">
      <c r="A119" s="17" t="s">
        <v>30</v>
      </c>
      <c r="B119" t="s">
        <v>80</v>
      </c>
      <c r="C119" s="29">
        <v>39.992571371105107</v>
      </c>
      <c r="D119" s="50">
        <v>2.3432744537460162E-2</v>
      </c>
    </row>
    <row r="120" spans="1:4" x14ac:dyDescent="0.2">
      <c r="A120" s="17" t="s">
        <v>30</v>
      </c>
      <c r="B120" t="s">
        <v>81</v>
      </c>
      <c r="C120" s="29">
        <v>196.11829483287181</v>
      </c>
      <c r="D120" s="50">
        <v>3.2840645932974463E-2</v>
      </c>
    </row>
    <row r="121" spans="1:4" x14ac:dyDescent="0.2">
      <c r="A121" s="17" t="s">
        <v>30</v>
      </c>
      <c r="B121" t="s">
        <v>82</v>
      </c>
      <c r="C121" s="29">
        <v>49.58047563603558</v>
      </c>
      <c r="D121" s="50">
        <v>3.0795670781434564E-2</v>
      </c>
    </row>
    <row r="122" spans="1:4" x14ac:dyDescent="0.2">
      <c r="A122" s="17" t="s">
        <v>30</v>
      </c>
      <c r="B122" t="s">
        <v>83</v>
      </c>
      <c r="C122" s="29">
        <v>248.35070237832832</v>
      </c>
      <c r="D122" s="50">
        <v>3.1929925150132363E-2</v>
      </c>
    </row>
    <row r="123" spans="1:4" x14ac:dyDescent="0.2">
      <c r="A123" s="17" t="s">
        <v>30</v>
      </c>
      <c r="B123" t="s">
        <v>84</v>
      </c>
      <c r="C123" s="29">
        <v>485.37688657336025</v>
      </c>
      <c r="D123" s="50">
        <v>2.767533014400126E-2</v>
      </c>
    </row>
    <row r="124" spans="1:4" x14ac:dyDescent="0.2">
      <c r="A124" s="17" t="s">
        <v>30</v>
      </c>
      <c r="B124" t="s">
        <v>85</v>
      </c>
      <c r="C124" s="29">
        <v>128.11930459615209</v>
      </c>
      <c r="D124" s="50">
        <v>3.2111646624637599E-2</v>
      </c>
    </row>
    <row r="125" spans="1:4" x14ac:dyDescent="0.2">
      <c r="A125" s="17" t="s">
        <v>30</v>
      </c>
      <c r="B125" t="s">
        <v>86</v>
      </c>
      <c r="C125" s="29">
        <v>26.784867432502367</v>
      </c>
      <c r="D125" s="50">
        <v>2.6794969135866587E-2</v>
      </c>
    </row>
    <row r="126" spans="1:4" x14ac:dyDescent="0.2">
      <c r="A126" s="17" t="s">
        <v>30</v>
      </c>
      <c r="B126" t="s">
        <v>87</v>
      </c>
      <c r="C126" s="29">
        <v>157.64349543018608</v>
      </c>
      <c r="D126" s="50">
        <v>3.8859084571403732E-2</v>
      </c>
    </row>
    <row r="127" spans="1:4" x14ac:dyDescent="0.2">
      <c r="A127" s="17" t="s">
        <v>30</v>
      </c>
      <c r="B127" t="s">
        <v>88</v>
      </c>
      <c r="C127" s="29">
        <v>78.363953022072991</v>
      </c>
      <c r="D127" s="50">
        <v>3.4264356120606985E-2</v>
      </c>
    </row>
    <row r="128" spans="1:4" x14ac:dyDescent="0.2">
      <c r="A128" s="17" t="s">
        <v>30</v>
      </c>
      <c r="B128" t="s">
        <v>89</v>
      </c>
      <c r="C128" s="29">
        <v>90.776820458277243</v>
      </c>
      <c r="D128" s="50">
        <v>3.2418915216916581E-2</v>
      </c>
    </row>
    <row r="129" spans="1:4" x14ac:dyDescent="0.2">
      <c r="A129" s="17" t="s">
        <v>30</v>
      </c>
      <c r="B129" t="s">
        <v>90</v>
      </c>
      <c r="C129" s="29">
        <v>72.401311596790748</v>
      </c>
      <c r="D129" s="50">
        <v>3.3081273641049437E-2</v>
      </c>
    </row>
    <row r="130" spans="1:4" x14ac:dyDescent="0.2">
      <c r="A130" s="17" t="s">
        <v>32</v>
      </c>
      <c r="B130" t="s">
        <v>9</v>
      </c>
      <c r="C130" s="29">
        <v>4404.4220902452398</v>
      </c>
      <c r="D130" s="50">
        <v>0.42000237351504099</v>
      </c>
    </row>
    <row r="131" spans="1:4" x14ac:dyDescent="0.2">
      <c r="A131" s="17" t="s">
        <v>32</v>
      </c>
      <c r="B131" t="s">
        <v>76</v>
      </c>
      <c r="C131" s="29">
        <v>5610.9362840586127</v>
      </c>
      <c r="D131" s="50">
        <v>0.45258194714391115</v>
      </c>
    </row>
    <row r="132" spans="1:4" x14ac:dyDescent="0.2">
      <c r="A132" s="17" t="s">
        <v>32</v>
      </c>
      <c r="B132" t="s">
        <v>77</v>
      </c>
      <c r="C132" s="29">
        <v>1803.6822645851576</v>
      </c>
      <c r="D132" s="50">
        <v>0.54783788085013585</v>
      </c>
    </row>
    <row r="133" spans="1:4" x14ac:dyDescent="0.2">
      <c r="A133" s="17" t="s">
        <v>32</v>
      </c>
      <c r="B133" t="s">
        <v>78</v>
      </c>
      <c r="C133" s="29">
        <v>863.35437687867591</v>
      </c>
      <c r="D133" s="50">
        <v>0.35156014662497287</v>
      </c>
    </row>
    <row r="134" spans="1:4" x14ac:dyDescent="0.2">
      <c r="A134" s="17" t="s">
        <v>32</v>
      </c>
      <c r="B134" t="s">
        <v>79</v>
      </c>
      <c r="C134" s="29">
        <v>362.71062015602945</v>
      </c>
      <c r="D134" s="50">
        <v>0.55727644704957791</v>
      </c>
    </row>
    <row r="135" spans="1:4" x14ac:dyDescent="0.2">
      <c r="A135" s="17" t="s">
        <v>32</v>
      </c>
      <c r="B135" t="s">
        <v>80</v>
      </c>
      <c r="C135" s="29">
        <v>1106.6978901299281</v>
      </c>
      <c r="D135" s="50">
        <v>0.64844464985558536</v>
      </c>
    </row>
    <row r="136" spans="1:4" x14ac:dyDescent="0.2">
      <c r="A136" s="17" t="s">
        <v>32</v>
      </c>
      <c r="B136" t="s">
        <v>81</v>
      </c>
      <c r="C136" s="29">
        <v>2796.9853229349483</v>
      </c>
      <c r="D136" s="50">
        <v>0.46836428365089422</v>
      </c>
    </row>
    <row r="137" spans="1:4" x14ac:dyDescent="0.2">
      <c r="A137" s="17" t="s">
        <v>32</v>
      </c>
      <c r="B137" t="s">
        <v>82</v>
      </c>
      <c r="C137" s="29">
        <v>602.53525669801797</v>
      </c>
      <c r="D137" s="50">
        <v>0.3742496852126409</v>
      </c>
    </row>
    <row r="138" spans="1:4" x14ac:dyDescent="0.2">
      <c r="A138" s="17" t="s">
        <v>32</v>
      </c>
      <c r="B138" t="s">
        <v>83</v>
      </c>
      <c r="C138" s="29">
        <v>3051.7802277454921</v>
      </c>
      <c r="D138" s="50">
        <v>0.39236093682604611</v>
      </c>
    </row>
    <row r="139" spans="1:4" x14ac:dyDescent="0.2">
      <c r="A139" s="17" t="s">
        <v>32</v>
      </c>
      <c r="B139" t="s">
        <v>84</v>
      </c>
      <c r="C139" s="29">
        <v>7542.7075637122489</v>
      </c>
      <c r="D139" s="50">
        <v>0.43007182208261524</v>
      </c>
    </row>
    <row r="140" spans="1:4" x14ac:dyDescent="0.2">
      <c r="A140" s="17" t="s">
        <v>32</v>
      </c>
      <c r="B140" t="s">
        <v>85</v>
      </c>
      <c r="C140" s="29">
        <v>1513.7345160965301</v>
      </c>
      <c r="D140" s="50">
        <v>0.37940034109323811</v>
      </c>
    </row>
    <row r="141" spans="1:4" x14ac:dyDescent="0.2">
      <c r="A141" s="17" t="s">
        <v>32</v>
      </c>
      <c r="B141" t="s">
        <v>86</v>
      </c>
      <c r="C141" s="29">
        <v>391.622178830167</v>
      </c>
      <c r="D141" s="50">
        <v>0.39176987607344665</v>
      </c>
    </row>
    <row r="142" spans="1:4" x14ac:dyDescent="0.2">
      <c r="A142" s="17" t="s">
        <v>32</v>
      </c>
      <c r="B142" t="s">
        <v>87</v>
      </c>
      <c r="C142" s="29">
        <v>1518.0036166959178</v>
      </c>
      <c r="D142" s="50">
        <v>0.37418753472772937</v>
      </c>
    </row>
    <row r="143" spans="1:4" x14ac:dyDescent="0.2">
      <c r="A143" s="17" t="s">
        <v>32</v>
      </c>
      <c r="B143" t="s">
        <v>88</v>
      </c>
      <c r="C143" s="29">
        <v>731.47610931867212</v>
      </c>
      <c r="D143" s="50">
        <v>0.31983529335677213</v>
      </c>
    </row>
    <row r="144" spans="1:4" x14ac:dyDescent="0.2">
      <c r="A144" s="17" t="s">
        <v>32</v>
      </c>
      <c r="B144" t="s">
        <v>89</v>
      </c>
      <c r="C144" s="29">
        <v>1116.1576310292987</v>
      </c>
      <c r="D144" s="50">
        <v>0.39861078440926928</v>
      </c>
    </row>
    <row r="145" spans="1:4" x14ac:dyDescent="0.2">
      <c r="A145" s="17" t="s">
        <v>32</v>
      </c>
      <c r="B145" t="s">
        <v>90</v>
      </c>
      <c r="C145" s="29">
        <v>722.6900210281226</v>
      </c>
      <c r="D145" s="50">
        <v>0.33020819396795043</v>
      </c>
    </row>
    <row r="146" spans="1:4" x14ac:dyDescent="0.2">
      <c r="A146" s="17" t="s">
        <v>34</v>
      </c>
      <c r="B146" t="s">
        <v>9</v>
      </c>
      <c r="C146" s="29">
        <v>1551.5096601416715</v>
      </c>
      <c r="D146" s="50">
        <v>0.14795079273492909</v>
      </c>
    </row>
    <row r="147" spans="1:4" x14ac:dyDescent="0.2">
      <c r="A147" s="17" t="s">
        <v>34</v>
      </c>
      <c r="B147" t="s">
        <v>76</v>
      </c>
      <c r="C147" s="29">
        <v>1998.6543124675934</v>
      </c>
      <c r="D147" s="50">
        <v>0.16121281985933691</v>
      </c>
    </row>
    <row r="148" spans="1:4" x14ac:dyDescent="0.2">
      <c r="A148" s="17" t="s">
        <v>34</v>
      </c>
      <c r="B148" t="s">
        <v>77</v>
      </c>
      <c r="C148" s="29">
        <v>546.22048451523858</v>
      </c>
      <c r="D148" s="50">
        <v>0.16590520325517938</v>
      </c>
    </row>
    <row r="149" spans="1:4" x14ac:dyDescent="0.2">
      <c r="A149" s="17" t="s">
        <v>34</v>
      </c>
      <c r="B149" t="s">
        <v>78</v>
      </c>
      <c r="C149" s="29">
        <v>288.00944650106999</v>
      </c>
      <c r="D149" s="50">
        <v>0.11727819531923461</v>
      </c>
    </row>
    <row r="150" spans="1:4" x14ac:dyDescent="0.2">
      <c r="A150" s="17" t="s">
        <v>34</v>
      </c>
      <c r="B150" t="s">
        <v>79</v>
      </c>
      <c r="C150" s="29">
        <v>128.49918707890851</v>
      </c>
      <c r="D150" s="50">
        <v>0.19742893216991669</v>
      </c>
    </row>
    <row r="151" spans="1:4" x14ac:dyDescent="0.2">
      <c r="A151" s="17" t="s">
        <v>34</v>
      </c>
      <c r="B151" t="s">
        <v>80</v>
      </c>
      <c r="C151" s="29">
        <v>409.90757159701405</v>
      </c>
      <c r="D151" s="50">
        <v>0.24017608970608362</v>
      </c>
    </row>
    <row r="152" spans="1:4" x14ac:dyDescent="0.2">
      <c r="A152" s="17" t="s">
        <v>34</v>
      </c>
      <c r="B152" t="s">
        <v>81</v>
      </c>
      <c r="C152" s="29">
        <v>984.97533416253054</v>
      </c>
      <c r="D152" s="50">
        <v>0.16493732127087146</v>
      </c>
    </row>
    <row r="153" spans="1:4" x14ac:dyDescent="0.2">
      <c r="A153" s="17" t="s">
        <v>34</v>
      </c>
      <c r="B153" t="s">
        <v>82</v>
      </c>
      <c r="C153" s="29">
        <v>200.73339665562165</v>
      </c>
      <c r="D153" s="50">
        <v>0.12468052230125656</v>
      </c>
    </row>
    <row r="154" spans="1:4" x14ac:dyDescent="0.2">
      <c r="A154" s="17" t="s">
        <v>34</v>
      </c>
      <c r="B154" t="s">
        <v>83</v>
      </c>
      <c r="C154" s="29">
        <v>1038.7809019036181</v>
      </c>
      <c r="D154" s="50">
        <v>0.13355386607541098</v>
      </c>
    </row>
    <row r="155" spans="1:4" x14ac:dyDescent="0.2">
      <c r="A155" s="17" t="s">
        <v>34</v>
      </c>
      <c r="B155" t="s">
        <v>84</v>
      </c>
      <c r="C155" s="29">
        <v>2527.9298972356869</v>
      </c>
      <c r="D155" s="50">
        <v>0.1441380840789476</v>
      </c>
    </row>
    <row r="156" spans="1:4" x14ac:dyDescent="0.2">
      <c r="A156" s="17" t="s">
        <v>34</v>
      </c>
      <c r="B156" t="s">
        <v>85</v>
      </c>
      <c r="C156" s="29">
        <v>517.1499356936888</v>
      </c>
      <c r="D156" s="50">
        <v>0.12961774995029554</v>
      </c>
    </row>
    <row r="157" spans="1:4" x14ac:dyDescent="0.2">
      <c r="A157" s="17" t="s">
        <v>34</v>
      </c>
      <c r="B157" t="s">
        <v>86</v>
      </c>
      <c r="C157" s="29">
        <v>130.07026645871761</v>
      </c>
      <c r="D157" s="50">
        <v>0.13011932144290159</v>
      </c>
    </row>
    <row r="158" spans="1:4" x14ac:dyDescent="0.2">
      <c r="A158" s="17" t="s">
        <v>34</v>
      </c>
      <c r="B158" t="s">
        <v>87</v>
      </c>
      <c r="C158" s="29">
        <v>502.87851374836652</v>
      </c>
      <c r="D158" s="50">
        <v>0.12395943544365065</v>
      </c>
    </row>
    <row r="159" spans="1:4" x14ac:dyDescent="0.2">
      <c r="A159" s="17" t="s">
        <v>34</v>
      </c>
      <c r="B159" t="s">
        <v>88</v>
      </c>
      <c r="C159" s="29">
        <v>238.48955228035044</v>
      </c>
      <c r="D159" s="50">
        <v>0.10427869747811601</v>
      </c>
    </row>
    <row r="160" spans="1:4" x14ac:dyDescent="0.2">
      <c r="A160" s="17" t="s">
        <v>34</v>
      </c>
      <c r="B160" t="s">
        <v>89</v>
      </c>
      <c r="C160" s="29">
        <v>402.41880607301295</v>
      </c>
      <c r="D160" s="50">
        <v>0.14371489428592604</v>
      </c>
    </row>
    <row r="161" spans="1:4" x14ac:dyDescent="0.2">
      <c r="A161" s="17" t="s">
        <v>34</v>
      </c>
      <c r="B161" t="s">
        <v>90</v>
      </c>
      <c r="C161" s="29">
        <v>230.84955572683592</v>
      </c>
      <c r="D161" s="50">
        <v>0.10547871515704224</v>
      </c>
    </row>
    <row r="162" spans="1:4" x14ac:dyDescent="0.2">
      <c r="A162" s="17" t="s">
        <v>36</v>
      </c>
      <c r="B162" t="s">
        <v>9</v>
      </c>
      <c r="C162" s="29">
        <v>1363.22171295731</v>
      </c>
      <c r="D162" s="50">
        <v>0.12999579589281143</v>
      </c>
    </row>
    <row r="163" spans="1:4" x14ac:dyDescent="0.2">
      <c r="A163" s="17" t="s">
        <v>36</v>
      </c>
      <c r="B163" t="s">
        <v>76</v>
      </c>
      <c r="C163" s="29">
        <v>1723.8520396815982</v>
      </c>
      <c r="D163" s="50">
        <v>0.13904708113041736</v>
      </c>
    </row>
    <row r="164" spans="1:4" x14ac:dyDescent="0.2">
      <c r="A164" s="17" t="s">
        <v>36</v>
      </c>
      <c r="B164" t="s">
        <v>77</v>
      </c>
      <c r="C164" s="29">
        <v>420.4112044746596</v>
      </c>
      <c r="D164" s="50">
        <v>0.12769276932377172</v>
      </c>
    </row>
    <row r="165" spans="1:4" x14ac:dyDescent="0.2">
      <c r="A165" s="17" t="s">
        <v>36</v>
      </c>
      <c r="B165" t="s">
        <v>78</v>
      </c>
      <c r="C165" s="29">
        <v>268.7410768198344</v>
      </c>
      <c r="D165" s="50">
        <v>0.10943206509534013</v>
      </c>
    </row>
    <row r="166" spans="1:4" x14ac:dyDescent="0.2">
      <c r="A166" s="17" t="s">
        <v>36</v>
      </c>
      <c r="B166" t="s">
        <v>79</v>
      </c>
      <c r="C166" s="29">
        <v>112.00339909760302</v>
      </c>
      <c r="D166" s="50">
        <v>0.17208444649273813</v>
      </c>
    </row>
    <row r="167" spans="1:4" x14ac:dyDescent="0.2">
      <c r="A167" s="17" t="s">
        <v>36</v>
      </c>
      <c r="B167" t="s">
        <v>80</v>
      </c>
      <c r="C167" s="29">
        <v>334.32733278620384</v>
      </c>
      <c r="D167" s="50">
        <v>0.19589155466832045</v>
      </c>
    </row>
    <row r="168" spans="1:4" x14ac:dyDescent="0.2">
      <c r="A168" s="17" t="s">
        <v>36</v>
      </c>
      <c r="B168" t="s">
        <v>81</v>
      </c>
      <c r="C168" s="29">
        <v>850.40071608825974</v>
      </c>
      <c r="D168" s="50">
        <v>0.14240236405278725</v>
      </c>
    </row>
    <row r="169" spans="1:4" x14ac:dyDescent="0.2">
      <c r="A169" s="17" t="s">
        <v>36</v>
      </c>
      <c r="B169" t="s">
        <v>82</v>
      </c>
      <c r="C169" s="29">
        <v>191.52183224387548</v>
      </c>
      <c r="D169" s="50">
        <v>0.11895898975508762</v>
      </c>
    </row>
    <row r="170" spans="1:4" x14ac:dyDescent="0.2">
      <c r="A170" s="17" t="s">
        <v>36</v>
      </c>
      <c r="B170" t="s">
        <v>83</v>
      </c>
      <c r="C170" s="29">
        <v>953.18346035979221</v>
      </c>
      <c r="D170" s="50">
        <v>0.12254878384546965</v>
      </c>
    </row>
    <row r="171" spans="1:4" x14ac:dyDescent="0.2">
      <c r="A171" s="17" t="s">
        <v>36</v>
      </c>
      <c r="B171" t="s">
        <v>84</v>
      </c>
      <c r="C171" s="29">
        <v>2241.4526449660216</v>
      </c>
      <c r="D171" s="50">
        <v>0.12780365869812341</v>
      </c>
    </row>
    <row r="172" spans="1:4" x14ac:dyDescent="0.2">
      <c r="A172" s="17" t="s">
        <v>36</v>
      </c>
      <c r="B172" t="s">
        <v>85</v>
      </c>
      <c r="C172" s="29">
        <v>470.0574676676523</v>
      </c>
      <c r="D172" s="50">
        <v>0.11781455841174621</v>
      </c>
    </row>
    <row r="173" spans="1:4" x14ac:dyDescent="0.2">
      <c r="A173" s="17" t="s">
        <v>36</v>
      </c>
      <c r="B173" t="s">
        <v>86</v>
      </c>
      <c r="C173" s="29">
        <v>117.92113256042575</v>
      </c>
      <c r="D173" s="50">
        <v>0.11796560559373458</v>
      </c>
    </row>
    <row r="174" spans="1:4" x14ac:dyDescent="0.2">
      <c r="A174" s="17" t="s">
        <v>36</v>
      </c>
      <c r="B174" t="s">
        <v>87</v>
      </c>
      <c r="C174" s="29">
        <v>450.77473207941472</v>
      </c>
      <c r="D174" s="50">
        <v>0.11111586550859796</v>
      </c>
    </row>
    <row r="175" spans="1:4" x14ac:dyDescent="0.2">
      <c r="A175" s="17" t="s">
        <v>36</v>
      </c>
      <c r="B175" t="s">
        <v>88</v>
      </c>
      <c r="C175" s="29">
        <v>219.59599385035978</v>
      </c>
      <c r="D175" s="50">
        <v>9.6017557126399089E-2</v>
      </c>
    </row>
    <row r="176" spans="1:4" x14ac:dyDescent="0.2">
      <c r="A176" s="17" t="s">
        <v>36</v>
      </c>
      <c r="B176" t="s">
        <v>89</v>
      </c>
      <c r="C176" s="29">
        <v>370.49790583737672</v>
      </c>
      <c r="D176" s="50">
        <v>0.13231505726627216</v>
      </c>
    </row>
    <row r="177" spans="1:4" x14ac:dyDescent="0.2">
      <c r="A177" s="17" t="s">
        <v>36</v>
      </c>
      <c r="B177" t="s">
        <v>90</v>
      </c>
      <c r="C177" s="29">
        <v>220.07851290839045</v>
      </c>
      <c r="D177" s="50">
        <v>0.10055725990964519</v>
      </c>
    </row>
    <row r="178" spans="1:4" x14ac:dyDescent="0.2">
      <c r="A178" s="17" t="s">
        <v>38</v>
      </c>
      <c r="B178" t="s">
        <v>9</v>
      </c>
      <c r="C178" s="29">
        <v>828.45751604054567</v>
      </c>
      <c r="D178" s="50">
        <v>7.9001084810659039E-2</v>
      </c>
    </row>
    <row r="179" spans="1:4" x14ac:dyDescent="0.2">
      <c r="A179" s="17" t="s">
        <v>38</v>
      </c>
      <c r="B179" t="s">
        <v>76</v>
      </c>
      <c r="C179" s="29">
        <v>1020.3070399153303</v>
      </c>
      <c r="D179" s="50">
        <v>8.2298661655003158E-2</v>
      </c>
    </row>
    <row r="180" spans="1:4" x14ac:dyDescent="0.2">
      <c r="A180" s="17" t="s">
        <v>38</v>
      </c>
      <c r="B180" t="s">
        <v>77</v>
      </c>
      <c r="C180" s="29">
        <v>214.99072077521109</v>
      </c>
      <c r="D180" s="50">
        <v>6.5299783218206703E-2</v>
      </c>
    </row>
    <row r="181" spans="1:4" x14ac:dyDescent="0.2">
      <c r="A181" s="17" t="s">
        <v>38</v>
      </c>
      <c r="B181" t="s">
        <v>78</v>
      </c>
      <c r="C181" s="29">
        <v>140.92913661107576</v>
      </c>
      <c r="D181" s="50">
        <v>5.7386710784791697E-2</v>
      </c>
    </row>
    <row r="182" spans="1:4" x14ac:dyDescent="0.2">
      <c r="A182" s="17" t="s">
        <v>38</v>
      </c>
      <c r="B182" t="s">
        <v>79</v>
      </c>
      <c r="C182" s="29">
        <v>53.568667519176863</v>
      </c>
      <c r="D182" s="50">
        <v>8.230406017729823E-2</v>
      </c>
    </row>
    <row r="183" spans="1:4" x14ac:dyDescent="0.2">
      <c r="A183" s="17" t="s">
        <v>38</v>
      </c>
      <c r="B183" t="s">
        <v>80</v>
      </c>
      <c r="C183" s="29">
        <v>181.25153019421373</v>
      </c>
      <c r="D183" s="50">
        <v>0.10620024315649286</v>
      </c>
    </row>
    <row r="184" spans="1:4" x14ac:dyDescent="0.2">
      <c r="A184" s="17" t="s">
        <v>38</v>
      </c>
      <c r="B184" t="s">
        <v>81</v>
      </c>
      <c r="C184" s="29">
        <v>477.906220609147</v>
      </c>
      <c r="D184" s="50">
        <v>8.0026950028123267E-2</v>
      </c>
    </row>
    <row r="185" spans="1:4" x14ac:dyDescent="0.2">
      <c r="A185" s="17" t="s">
        <v>38</v>
      </c>
      <c r="B185" t="s">
        <v>82</v>
      </c>
      <c r="C185" s="29">
        <v>94.243227785453115</v>
      </c>
      <c r="D185" s="50">
        <v>5.8536820775296317E-2</v>
      </c>
    </row>
    <row r="186" spans="1:4" x14ac:dyDescent="0.2">
      <c r="A186" s="17" t="s">
        <v>38</v>
      </c>
      <c r="B186" t="s">
        <v>83</v>
      </c>
      <c r="C186" s="29">
        <v>571.82555062972449</v>
      </c>
      <c r="D186" s="50">
        <v>7.3518403031235371E-2</v>
      </c>
    </row>
    <row r="187" spans="1:4" x14ac:dyDescent="0.2">
      <c r="A187" s="17" t="s">
        <v>38</v>
      </c>
      <c r="B187" t="s">
        <v>84</v>
      </c>
      <c r="C187" s="29">
        <v>1362.7028554719323</v>
      </c>
      <c r="D187" s="50">
        <v>7.7698902557155336E-2</v>
      </c>
    </row>
    <row r="188" spans="1:4" x14ac:dyDescent="0.2">
      <c r="A188" s="17" t="s">
        <v>38</v>
      </c>
      <c r="B188" t="s">
        <v>85</v>
      </c>
      <c r="C188" s="29">
        <v>273.60700527634776</v>
      </c>
      <c r="D188" s="50">
        <v>6.8576484200830651E-2</v>
      </c>
    </row>
    <row r="189" spans="1:4" x14ac:dyDescent="0.2">
      <c r="A189" s="17" t="s">
        <v>38</v>
      </c>
      <c r="B189" t="s">
        <v>86</v>
      </c>
      <c r="C189" s="29">
        <v>73.233637318030219</v>
      </c>
      <c r="D189" s="50">
        <v>7.326125681184828E-2</v>
      </c>
    </row>
    <row r="190" spans="1:4" x14ac:dyDescent="0.2">
      <c r="A190" s="17" t="s">
        <v>38</v>
      </c>
      <c r="B190" t="s">
        <v>87</v>
      </c>
      <c r="C190" s="29">
        <v>247.13126277151298</v>
      </c>
      <c r="D190" s="50">
        <v>6.0917798188057377E-2</v>
      </c>
    </row>
    <row r="191" spans="1:4" x14ac:dyDescent="0.2">
      <c r="A191" s="17" t="s">
        <v>38</v>
      </c>
      <c r="B191" t="s">
        <v>88</v>
      </c>
      <c r="C191" s="29">
        <v>121.93991907222421</v>
      </c>
      <c r="D191" s="50">
        <v>5.3317790275738165E-2</v>
      </c>
    </row>
    <row r="192" spans="1:4" x14ac:dyDescent="0.2">
      <c r="A192" s="17" t="s">
        <v>38</v>
      </c>
      <c r="B192" t="s">
        <v>89</v>
      </c>
      <c r="C192" s="29">
        <v>229.1346107021057</v>
      </c>
      <c r="D192" s="50">
        <v>8.1830311748217019E-2</v>
      </c>
    </row>
    <row r="193" spans="1:4" x14ac:dyDescent="0.2">
      <c r="A193" s="17" t="s">
        <v>38</v>
      </c>
      <c r="B193" t="s">
        <v>90</v>
      </c>
      <c r="C193" s="29">
        <v>124.08929835317258</v>
      </c>
      <c r="D193" s="50">
        <v>5.6698310351177214E-2</v>
      </c>
    </row>
    <row r="194" spans="1:4" x14ac:dyDescent="0.2">
      <c r="A194" s="17" t="s">
        <v>40</v>
      </c>
      <c r="B194" t="s">
        <v>9</v>
      </c>
      <c r="C194" s="29">
        <v>275.03115956554331</v>
      </c>
      <c r="D194" s="50">
        <v>2.6226764247676889E-2</v>
      </c>
    </row>
    <row r="195" spans="1:4" x14ac:dyDescent="0.2">
      <c r="A195" s="17" t="s">
        <v>40</v>
      </c>
      <c r="B195" t="s">
        <v>76</v>
      </c>
      <c r="C195" s="29">
        <v>352.8127854129778</v>
      </c>
      <c r="D195" s="50">
        <v>2.8458119877984411E-2</v>
      </c>
    </row>
    <row r="196" spans="1:4" x14ac:dyDescent="0.2">
      <c r="A196" s="17" t="s">
        <v>40</v>
      </c>
      <c r="B196" t="s">
        <v>77</v>
      </c>
      <c r="C196" s="29">
        <v>90.269787670343476</v>
      </c>
      <c r="D196" s="50">
        <v>2.7417916200161124E-2</v>
      </c>
    </row>
    <row r="197" spans="1:4" x14ac:dyDescent="0.2">
      <c r="A197" s="17" t="s">
        <v>40</v>
      </c>
      <c r="B197" t="s">
        <v>78</v>
      </c>
      <c r="C197" s="29">
        <v>79.661340257999683</v>
      </c>
      <c r="D197" s="50">
        <v>3.2438304839195561E-2</v>
      </c>
    </row>
    <row r="198" spans="1:4" x14ac:dyDescent="0.2">
      <c r="A198" s="17" t="s">
        <v>40</v>
      </c>
      <c r="B198" t="s">
        <v>79</v>
      </c>
      <c r="C198" s="29">
        <v>39.645313634042097</v>
      </c>
      <c r="D198" s="50">
        <v>6.0911917921347647E-2</v>
      </c>
    </row>
    <row r="199" spans="1:4" x14ac:dyDescent="0.2">
      <c r="A199" s="17" t="s">
        <v>40</v>
      </c>
      <c r="B199" t="s">
        <v>80</v>
      </c>
      <c r="C199" s="29">
        <v>93.207041143580781</v>
      </c>
      <c r="D199" s="50">
        <v>5.4612562016657207E-2</v>
      </c>
    </row>
    <row r="200" spans="1:4" x14ac:dyDescent="0.2">
      <c r="A200" s="17" t="s">
        <v>40</v>
      </c>
      <c r="B200" t="s">
        <v>81</v>
      </c>
      <c r="C200" s="29">
        <v>220.07865340687505</v>
      </c>
      <c r="D200" s="50">
        <v>3.6852885856978018E-2</v>
      </c>
    </row>
    <row r="201" spans="1:4" x14ac:dyDescent="0.2">
      <c r="A201" s="17" t="s">
        <v>40</v>
      </c>
      <c r="B201" t="s">
        <v>82</v>
      </c>
      <c r="C201" s="29">
        <v>41.705914275849175</v>
      </c>
      <c r="D201" s="50">
        <v>2.5904584197742071E-2</v>
      </c>
    </row>
    <row r="202" spans="1:4" x14ac:dyDescent="0.2">
      <c r="A202" s="17" t="s">
        <v>40</v>
      </c>
      <c r="B202" t="s">
        <v>83</v>
      </c>
      <c r="C202" s="29">
        <v>208.38902490160007</v>
      </c>
      <c r="D202" s="50">
        <v>2.679213669821209E-2</v>
      </c>
    </row>
    <row r="203" spans="1:4" x14ac:dyDescent="0.2">
      <c r="A203" s="17" t="s">
        <v>40</v>
      </c>
      <c r="B203" t="s">
        <v>84</v>
      </c>
      <c r="C203" s="29">
        <v>509.19153388436251</v>
      </c>
      <c r="D203" s="50">
        <v>2.9033199141941947E-2</v>
      </c>
    </row>
    <row r="204" spans="1:4" x14ac:dyDescent="0.2">
      <c r="A204" s="17" t="s">
        <v>40</v>
      </c>
      <c r="B204" t="s">
        <v>85</v>
      </c>
      <c r="C204" s="29">
        <v>99.299448781795007</v>
      </c>
      <c r="D204" s="50">
        <v>2.4888277526586493E-2</v>
      </c>
    </row>
    <row r="205" spans="1:4" x14ac:dyDescent="0.2">
      <c r="A205" s="17" t="s">
        <v>40</v>
      </c>
      <c r="B205" t="s">
        <v>86</v>
      </c>
      <c r="C205" s="29">
        <v>23.456265157232057</v>
      </c>
      <c r="D205" s="50">
        <v>2.3465111504269165E-2</v>
      </c>
    </row>
    <row r="206" spans="1:4" x14ac:dyDescent="0.2">
      <c r="A206" s="17" t="s">
        <v>40</v>
      </c>
      <c r="B206" t="s">
        <v>87</v>
      </c>
      <c r="C206" s="29">
        <v>118.18683505994647</v>
      </c>
      <c r="D206" s="50">
        <v>2.9133027063935502E-2</v>
      </c>
    </row>
    <row r="207" spans="1:4" x14ac:dyDescent="0.2">
      <c r="A207" s="17" t="s">
        <v>40</v>
      </c>
      <c r="B207" t="s">
        <v>88</v>
      </c>
      <c r="C207" s="29">
        <v>57.934265734265715</v>
      </c>
      <c r="D207" s="50">
        <v>2.5331548960344251E-2</v>
      </c>
    </row>
    <row r="208" spans="1:4" x14ac:dyDescent="0.2">
      <c r="A208" s="17" t="s">
        <v>40</v>
      </c>
      <c r="B208" t="s">
        <v>89</v>
      </c>
      <c r="C208" s="29">
        <v>67.55415227985209</v>
      </c>
      <c r="D208" s="50">
        <v>2.4125457625140963E-2</v>
      </c>
    </row>
    <row r="209" spans="1:4" x14ac:dyDescent="0.2">
      <c r="A209" s="17" t="s">
        <v>40</v>
      </c>
      <c r="B209" t="s">
        <v>90</v>
      </c>
      <c r="C209" s="29">
        <v>58.285943976887317</v>
      </c>
      <c r="D209" s="50">
        <v>2.6631744917335928E-2</v>
      </c>
    </row>
    <row r="210" spans="1:4" x14ac:dyDescent="0.2">
      <c r="A210" s="17" t="s">
        <v>42</v>
      </c>
      <c r="B210" t="s">
        <v>9</v>
      </c>
      <c r="C210" s="29">
        <v>260.03502575861745</v>
      </c>
      <c r="D210" s="50">
        <v>2.4796744221574595E-2</v>
      </c>
    </row>
    <row r="211" spans="1:4" x14ac:dyDescent="0.2">
      <c r="A211" s="17" t="s">
        <v>42</v>
      </c>
      <c r="B211" t="s">
        <v>76</v>
      </c>
      <c r="C211" s="29">
        <v>351.48609274058219</v>
      </c>
      <c r="D211" s="50">
        <v>2.8351107942268746E-2</v>
      </c>
    </row>
    <row r="212" spans="1:4" x14ac:dyDescent="0.2">
      <c r="A212" s="17" t="s">
        <v>42</v>
      </c>
      <c r="B212" t="s">
        <v>77</v>
      </c>
      <c r="C212" s="29">
        <v>114.96100207069667</v>
      </c>
      <c r="D212" s="50">
        <v>3.4917453584489166E-2</v>
      </c>
    </row>
    <row r="213" spans="1:4" x14ac:dyDescent="0.2">
      <c r="A213" s="17" t="s">
        <v>42</v>
      </c>
      <c r="B213" t="s">
        <v>78</v>
      </c>
      <c r="C213" s="29">
        <v>48.777971405780193</v>
      </c>
      <c r="D213" s="50">
        <v>1.9862516758740682E-2</v>
      </c>
    </row>
    <row r="214" spans="1:4" x14ac:dyDescent="0.2">
      <c r="A214" s="17" t="s">
        <v>42</v>
      </c>
      <c r="B214" t="s">
        <v>79</v>
      </c>
      <c r="C214" s="29">
        <v>18.823076923076915</v>
      </c>
      <c r="D214" s="50">
        <v>2.8920182777446117E-2</v>
      </c>
    </row>
    <row r="215" spans="1:4" x14ac:dyDescent="0.2">
      <c r="A215" s="17" t="s">
        <v>42</v>
      </c>
      <c r="B215" t="s">
        <v>80</v>
      </c>
      <c r="C215" s="29">
        <v>60.068329554355103</v>
      </c>
      <c r="D215" s="50">
        <v>3.5195681922471904E-2</v>
      </c>
    </row>
    <row r="216" spans="1:4" x14ac:dyDescent="0.2">
      <c r="A216" s="17" t="s">
        <v>42</v>
      </c>
      <c r="B216" t="s">
        <v>81</v>
      </c>
      <c r="C216" s="29">
        <v>152.70038767428701</v>
      </c>
      <c r="D216" s="50">
        <v>2.5570176253636584E-2</v>
      </c>
    </row>
    <row r="217" spans="1:4" x14ac:dyDescent="0.2">
      <c r="A217" s="17" t="s">
        <v>42</v>
      </c>
      <c r="B217" t="s">
        <v>82</v>
      </c>
      <c r="C217" s="29">
        <v>55.894403593671079</v>
      </c>
      <c r="D217" s="50">
        <v>3.4717409010579674E-2</v>
      </c>
    </row>
    <row r="218" spans="1:4" x14ac:dyDescent="0.2">
      <c r="A218" s="17" t="s">
        <v>42</v>
      </c>
      <c r="B218" t="s">
        <v>83</v>
      </c>
      <c r="C218" s="29">
        <v>172.62489474418891</v>
      </c>
      <c r="D218" s="50">
        <v>2.2194018037584622E-2</v>
      </c>
    </row>
    <row r="219" spans="1:4" x14ac:dyDescent="0.2">
      <c r="A219" s="17" t="s">
        <v>42</v>
      </c>
      <c r="B219" t="s">
        <v>84</v>
      </c>
      <c r="C219" s="29">
        <v>371.18043499966711</v>
      </c>
      <c r="D219" s="50">
        <v>2.1164050793871469E-2</v>
      </c>
    </row>
    <row r="220" spans="1:4" x14ac:dyDescent="0.2">
      <c r="A220" s="17" t="s">
        <v>42</v>
      </c>
      <c r="B220" t="s">
        <v>85</v>
      </c>
      <c r="C220" s="29">
        <v>97.128109522012707</v>
      </c>
      <c r="D220" s="50">
        <v>2.4344056035281073E-2</v>
      </c>
    </row>
    <row r="221" spans="1:4" x14ac:dyDescent="0.2">
      <c r="A221" s="17" t="s">
        <v>42</v>
      </c>
      <c r="B221" t="s">
        <v>86</v>
      </c>
      <c r="C221" s="29">
        <v>21.250588179050496</v>
      </c>
      <c r="D221" s="50">
        <v>2.1258602672257935E-2</v>
      </c>
    </row>
    <row r="222" spans="1:4" x14ac:dyDescent="0.2">
      <c r="A222" s="17" t="s">
        <v>42</v>
      </c>
      <c r="B222" t="s">
        <v>87</v>
      </c>
      <c r="C222" s="29">
        <v>85.91239678126054</v>
      </c>
      <c r="D222" s="50">
        <v>2.1177385613943542E-2</v>
      </c>
    </row>
    <row r="223" spans="1:4" x14ac:dyDescent="0.2">
      <c r="A223" s="17" t="s">
        <v>42</v>
      </c>
      <c r="B223" t="s">
        <v>88</v>
      </c>
      <c r="C223" s="29">
        <v>39.899521886773691</v>
      </c>
      <c r="D223" s="50">
        <v>1.7445922190592947E-2</v>
      </c>
    </row>
    <row r="224" spans="1:4" x14ac:dyDescent="0.2">
      <c r="A224" s="17" t="s">
        <v>42</v>
      </c>
      <c r="B224" t="s">
        <v>89</v>
      </c>
      <c r="C224" s="29">
        <v>73.746589746894543</v>
      </c>
      <c r="D224" s="50">
        <v>2.6336948446439076E-2</v>
      </c>
    </row>
    <row r="225" spans="1:4" x14ac:dyDescent="0.2">
      <c r="A225" s="17" t="s">
        <v>42</v>
      </c>
      <c r="B225" t="s">
        <v>90</v>
      </c>
      <c r="C225" s="29">
        <v>38.259726384364818</v>
      </c>
      <c r="D225" s="50">
        <v>1.7481457863657734E-2</v>
      </c>
    </row>
    <row r="226" spans="1:4" x14ac:dyDescent="0.2">
      <c r="A226" s="17" t="s">
        <v>44</v>
      </c>
      <c r="B226" t="s">
        <v>9</v>
      </c>
      <c r="C226" s="29">
        <v>187.43357271960477</v>
      </c>
      <c r="D226" s="50">
        <v>1.7873524336595711E-2</v>
      </c>
    </row>
    <row r="227" spans="1:4" x14ac:dyDescent="0.2">
      <c r="A227" s="17" t="s">
        <v>44</v>
      </c>
      <c r="B227" t="s">
        <v>76</v>
      </c>
      <c r="C227" s="29">
        <v>275.311304699689</v>
      </c>
      <c r="D227" s="50">
        <v>2.2206797590220911E-2</v>
      </c>
    </row>
    <row r="228" spans="1:4" x14ac:dyDescent="0.2">
      <c r="A228" s="17" t="s">
        <v>44</v>
      </c>
      <c r="B228" t="s">
        <v>77</v>
      </c>
      <c r="C228" s="29">
        <v>112.96164587554608</v>
      </c>
      <c r="D228" s="50">
        <v>3.431018306765686E-2</v>
      </c>
    </row>
    <row r="229" spans="1:4" x14ac:dyDescent="0.2">
      <c r="A229" s="17" t="s">
        <v>44</v>
      </c>
      <c r="B229" t="s">
        <v>78</v>
      </c>
      <c r="C229" s="29">
        <v>15.598185117967335</v>
      </c>
      <c r="D229" s="50">
        <v>6.3516215287881383E-3</v>
      </c>
    </row>
    <row r="230" spans="1:4" x14ac:dyDescent="0.2">
      <c r="A230" s="17" t="s">
        <v>44</v>
      </c>
      <c r="B230" t="s">
        <v>79</v>
      </c>
      <c r="C230" s="29">
        <v>13.587445862926756</v>
      </c>
      <c r="D230" s="50">
        <v>2.0876045900484058E-2</v>
      </c>
    </row>
    <row r="231" spans="1:4" x14ac:dyDescent="0.2">
      <c r="A231" s="17" t="s">
        <v>44</v>
      </c>
      <c r="B231" t="s">
        <v>80</v>
      </c>
      <c r="C231" s="29">
        <v>68.698510996204575</v>
      </c>
      <c r="D231" s="50">
        <v>4.0252341949711362E-2</v>
      </c>
    </row>
    <row r="232" spans="1:4" x14ac:dyDescent="0.2">
      <c r="A232" s="17" t="s">
        <v>44</v>
      </c>
      <c r="B232" t="s">
        <v>81</v>
      </c>
      <c r="C232" s="29">
        <v>124.54540129823432</v>
      </c>
      <c r="D232" s="50">
        <v>2.0855532269955124E-2</v>
      </c>
    </row>
    <row r="233" spans="1:4" x14ac:dyDescent="0.2">
      <c r="A233" s="17" t="s">
        <v>44</v>
      </c>
      <c r="B233" t="s">
        <v>82</v>
      </c>
      <c r="C233" s="29">
        <v>10.000450577065195</v>
      </c>
      <c r="D233" s="50">
        <v>6.2115294314254409E-3</v>
      </c>
    </row>
    <row r="234" spans="1:4" x14ac:dyDescent="0.2">
      <c r="A234" s="17" t="s">
        <v>44</v>
      </c>
      <c r="B234" t="s">
        <v>83</v>
      </c>
      <c r="C234" s="29">
        <v>73.74215911544303</v>
      </c>
      <c r="D234" s="50">
        <v>9.4808736130665896E-3</v>
      </c>
    </row>
    <row r="235" spans="1:4" x14ac:dyDescent="0.2">
      <c r="A235" s="17" t="s">
        <v>44</v>
      </c>
      <c r="B235" t="s">
        <v>84</v>
      </c>
      <c r="C235" s="29">
        <v>266.93678210467277</v>
      </c>
      <c r="D235" s="50">
        <v>1.5220262391311013E-2</v>
      </c>
    </row>
    <row r="236" spans="1:4" x14ac:dyDescent="0.2">
      <c r="A236" s="17" t="s">
        <v>44</v>
      </c>
      <c r="B236" t="s">
        <v>85</v>
      </c>
      <c r="C236" s="29">
        <v>44.348235370112235</v>
      </c>
      <c r="D236" s="50">
        <v>1.1115380832890263E-2</v>
      </c>
    </row>
    <row r="237" spans="1:4" x14ac:dyDescent="0.2">
      <c r="A237" s="17" t="s">
        <v>44</v>
      </c>
      <c r="B237" t="s">
        <v>86</v>
      </c>
      <c r="C237" s="29">
        <v>11.17615467471386</v>
      </c>
      <c r="D237" s="50">
        <v>1.1180369674080988E-2</v>
      </c>
    </row>
    <row r="238" spans="1:4" x14ac:dyDescent="0.2">
      <c r="A238" s="17" t="s">
        <v>44</v>
      </c>
      <c r="B238" t="s">
        <v>87</v>
      </c>
      <c r="C238" s="29">
        <v>52.352054628958165</v>
      </c>
      <c r="D238" s="50">
        <v>1.2904769161340793E-2</v>
      </c>
    </row>
    <row r="239" spans="1:4" x14ac:dyDescent="0.2">
      <c r="A239" s="17" t="s">
        <v>44</v>
      </c>
      <c r="B239" t="s">
        <v>88</v>
      </c>
      <c r="C239" s="29">
        <v>15.257902575584207</v>
      </c>
      <c r="D239" s="50">
        <v>6.6714629283196655E-3</v>
      </c>
    </row>
    <row r="240" spans="1:4" x14ac:dyDescent="0.2">
      <c r="A240" s="17" t="s">
        <v>44</v>
      </c>
      <c r="B240" t="s">
        <v>89</v>
      </c>
      <c r="C240" s="29">
        <v>27.856638986496328</v>
      </c>
      <c r="D240" s="50">
        <v>9.9483768320190423E-3</v>
      </c>
    </row>
    <row r="241" spans="1:4" x14ac:dyDescent="0.2">
      <c r="A241" s="17" t="s">
        <v>44</v>
      </c>
      <c r="B241" t="s">
        <v>90</v>
      </c>
      <c r="C241" s="29">
        <v>14.269777562862668</v>
      </c>
      <c r="D241" s="50">
        <v>6.5200810032686211E-3</v>
      </c>
    </row>
    <row r="242" spans="1:4" x14ac:dyDescent="0.2">
      <c r="A242" s="17" t="s">
        <v>46</v>
      </c>
      <c r="B242" t="s">
        <v>9</v>
      </c>
      <c r="C242" s="29">
        <v>1032.7635985249644</v>
      </c>
      <c r="D242" s="50">
        <v>9.8483558971585269E-2</v>
      </c>
    </row>
    <row r="243" spans="1:4" x14ac:dyDescent="0.2">
      <c r="A243" s="17" t="s">
        <v>46</v>
      </c>
      <c r="B243" t="s">
        <v>76</v>
      </c>
      <c r="C243" s="29">
        <v>1316.0771106301283</v>
      </c>
      <c r="D243" s="50">
        <v>0.10615567726420007</v>
      </c>
    </row>
    <row r="244" spans="1:4" x14ac:dyDescent="0.2">
      <c r="A244" s="17" t="s">
        <v>46</v>
      </c>
      <c r="B244" t="s">
        <v>77</v>
      </c>
      <c r="C244" s="29">
        <v>463.64144293217436</v>
      </c>
      <c r="D244" s="50">
        <v>0.14082322067333797</v>
      </c>
    </row>
    <row r="245" spans="1:4" x14ac:dyDescent="0.2">
      <c r="A245" s="17" t="s">
        <v>46</v>
      </c>
      <c r="B245" t="s">
        <v>78</v>
      </c>
      <c r="C245" s="29">
        <v>180.22014961656555</v>
      </c>
      <c r="D245" s="50">
        <v>7.3386113420813567E-2</v>
      </c>
    </row>
    <row r="246" spans="1:4" x14ac:dyDescent="0.2">
      <c r="A246" s="17" t="s">
        <v>46</v>
      </c>
      <c r="B246" t="s">
        <v>79</v>
      </c>
      <c r="C246" s="29">
        <v>90.717164388866507</v>
      </c>
      <c r="D246" s="50">
        <v>0.13937981478262937</v>
      </c>
    </row>
    <row r="247" spans="1:4" x14ac:dyDescent="0.2">
      <c r="A247" s="17" t="s">
        <v>46</v>
      </c>
      <c r="B247" t="s">
        <v>80</v>
      </c>
      <c r="C247" s="29">
        <v>320.96599741282978</v>
      </c>
      <c r="D247" s="50">
        <v>0.18806278178001812</v>
      </c>
    </row>
    <row r="248" spans="1:4" x14ac:dyDescent="0.2">
      <c r="A248" s="17" t="s">
        <v>46</v>
      </c>
      <c r="B248" t="s">
        <v>81</v>
      </c>
      <c r="C248" s="29">
        <v>744.88109805135559</v>
      </c>
      <c r="D248" s="50">
        <v>0.12473276103137733</v>
      </c>
    </row>
    <row r="249" spans="1:4" x14ac:dyDescent="0.2">
      <c r="A249" s="17" t="s">
        <v>46</v>
      </c>
      <c r="B249" t="s">
        <v>82</v>
      </c>
      <c r="C249" s="29">
        <v>116.00244565780518</v>
      </c>
      <c r="D249" s="50">
        <v>7.2052014033576264E-2</v>
      </c>
    </row>
    <row r="250" spans="1:4" x14ac:dyDescent="0.2">
      <c r="A250" s="17" t="s">
        <v>46</v>
      </c>
      <c r="B250" t="s">
        <v>83</v>
      </c>
      <c r="C250" s="29">
        <v>625.49443851791614</v>
      </c>
      <c r="D250" s="50">
        <v>8.0418498568514352E-2</v>
      </c>
    </row>
    <row r="251" spans="1:4" x14ac:dyDescent="0.2">
      <c r="A251" s="17" t="s">
        <v>46</v>
      </c>
      <c r="B251" t="s">
        <v>84</v>
      </c>
      <c r="C251" s="29">
        <v>1786.9398940253859</v>
      </c>
      <c r="D251" s="50">
        <v>0.10188814688678967</v>
      </c>
    </row>
    <row r="252" spans="1:4" x14ac:dyDescent="0.2">
      <c r="A252" s="17" t="s">
        <v>46</v>
      </c>
      <c r="B252" t="s">
        <v>85</v>
      </c>
      <c r="C252" s="29">
        <v>285.46161179730916</v>
      </c>
      <c r="D252" s="50">
        <v>7.1547706505503308E-2</v>
      </c>
    </row>
    <row r="253" spans="1:4" x14ac:dyDescent="0.2">
      <c r="A253" s="17" t="s">
        <v>46</v>
      </c>
      <c r="B253" t="s">
        <v>86</v>
      </c>
      <c r="C253" s="29">
        <v>87.22181228065844</v>
      </c>
      <c r="D253" s="50">
        <v>8.725470730531254E-2</v>
      </c>
    </row>
    <row r="254" spans="1:4" x14ac:dyDescent="0.2">
      <c r="A254" s="17" t="s">
        <v>46</v>
      </c>
      <c r="B254" t="s">
        <v>87</v>
      </c>
      <c r="C254" s="29">
        <v>339.17373268450768</v>
      </c>
      <c r="D254" s="50">
        <v>8.3606245388176167E-2</v>
      </c>
    </row>
    <row r="255" spans="1:4" x14ac:dyDescent="0.2">
      <c r="A255" s="17" t="s">
        <v>46</v>
      </c>
      <c r="B255" t="s">
        <v>88</v>
      </c>
      <c r="C255" s="29">
        <v>154.83299412454878</v>
      </c>
      <c r="D255" s="50">
        <v>6.7700168831567778E-2</v>
      </c>
    </row>
    <row r="256" spans="1:4" x14ac:dyDescent="0.2">
      <c r="A256" s="17" t="s">
        <v>46</v>
      </c>
      <c r="B256" t="s">
        <v>89</v>
      </c>
      <c r="C256" s="29">
        <v>215.74994707179914</v>
      </c>
      <c r="D256" s="50">
        <v>7.7050277888832272E-2</v>
      </c>
    </row>
    <row r="257" spans="1:4" x14ac:dyDescent="0.2">
      <c r="A257" s="17" t="s">
        <v>46</v>
      </c>
      <c r="B257" t="s">
        <v>90</v>
      </c>
      <c r="C257" s="29">
        <v>153.83404578508669</v>
      </c>
      <c r="D257" s="50">
        <v>7.0289143272257465E-2</v>
      </c>
    </row>
    <row r="258" spans="1:4" x14ac:dyDescent="0.2">
      <c r="A258" s="17" t="s">
        <v>48</v>
      </c>
      <c r="B258" t="s">
        <v>9</v>
      </c>
      <c r="C258" s="29">
        <v>150.04084196978937</v>
      </c>
      <c r="D258" s="50">
        <v>1.4307781693102414E-2</v>
      </c>
    </row>
    <row r="259" spans="1:4" x14ac:dyDescent="0.2">
      <c r="A259" s="17" t="s">
        <v>48</v>
      </c>
      <c r="B259" t="s">
        <v>76</v>
      </c>
      <c r="C259" s="29">
        <v>205.61878814891813</v>
      </c>
      <c r="D259" s="50">
        <v>1.6585351677259684E-2</v>
      </c>
    </row>
    <row r="260" spans="1:4" x14ac:dyDescent="0.2">
      <c r="A260" s="17" t="s">
        <v>48</v>
      </c>
      <c r="B260" t="s">
        <v>77</v>
      </c>
      <c r="C260" s="29">
        <v>38.353667694877572</v>
      </c>
      <c r="D260" s="50">
        <v>1.1649275731845521E-2</v>
      </c>
    </row>
    <row r="261" spans="1:4" x14ac:dyDescent="0.2">
      <c r="A261" s="17" t="s">
        <v>48</v>
      </c>
      <c r="B261" t="s">
        <v>78</v>
      </c>
      <c r="C261" s="29">
        <v>19.035894886363636</v>
      </c>
      <c r="D261" s="50">
        <v>7.7514658830854693E-3</v>
      </c>
    </row>
    <row r="262" spans="1:4" x14ac:dyDescent="0.2">
      <c r="A262" s="17" t="s">
        <v>48</v>
      </c>
      <c r="B262" t="s">
        <v>79</v>
      </c>
      <c r="C262" s="29">
        <v>8.2818074538452517</v>
      </c>
      <c r="D262" s="50">
        <v>1.2724348217436314E-2</v>
      </c>
    </row>
    <row r="263" spans="1:4" x14ac:dyDescent="0.2">
      <c r="A263" s="17" t="s">
        <v>48</v>
      </c>
      <c r="B263" t="s">
        <v>80</v>
      </c>
      <c r="C263" s="29">
        <v>50.226783226751138</v>
      </c>
      <c r="D263" s="50">
        <v>2.9429249981690435E-2</v>
      </c>
    </row>
    <row r="264" spans="1:4" x14ac:dyDescent="0.2">
      <c r="A264" s="17" t="s">
        <v>48</v>
      </c>
      <c r="B264" t="s">
        <v>81</v>
      </c>
      <c r="C264" s="29">
        <v>155.5616205958342</v>
      </c>
      <c r="D264" s="50">
        <v>2.6049299006505593E-2</v>
      </c>
    </row>
    <row r="265" spans="1:4" x14ac:dyDescent="0.2">
      <c r="A265" s="17" t="s">
        <v>48</v>
      </c>
      <c r="B265" t="s">
        <v>82</v>
      </c>
      <c r="C265" s="29">
        <v>9.964694869206955</v>
      </c>
      <c r="D265" s="50">
        <v>6.1893206689310537E-3</v>
      </c>
    </row>
    <row r="266" spans="1:4" x14ac:dyDescent="0.2">
      <c r="A266" s="17" t="s">
        <v>48</v>
      </c>
      <c r="B266" t="s">
        <v>83</v>
      </c>
      <c r="C266" s="29">
        <v>96.042407753806202</v>
      </c>
      <c r="D266" s="50">
        <v>1.2347969469987395E-2</v>
      </c>
    </row>
    <row r="267" spans="1:4" x14ac:dyDescent="0.2">
      <c r="A267" s="17" t="s">
        <v>48</v>
      </c>
      <c r="B267" t="s">
        <v>84</v>
      </c>
      <c r="C267" s="29">
        <v>238.98083000315486</v>
      </c>
      <c r="D267" s="50">
        <v>1.3626263531246923E-2</v>
      </c>
    </row>
    <row r="268" spans="1:4" x14ac:dyDescent="0.2">
      <c r="A268" s="17" t="s">
        <v>48</v>
      </c>
      <c r="B268" t="s">
        <v>85</v>
      </c>
      <c r="C268" s="29">
        <v>42.115885236868849</v>
      </c>
      <c r="D268" s="50">
        <v>1.055586766001493E-2</v>
      </c>
    </row>
    <row r="269" spans="1:4" x14ac:dyDescent="0.2">
      <c r="A269" s="17" t="s">
        <v>48</v>
      </c>
      <c r="B269" t="s">
        <v>86</v>
      </c>
      <c r="C269" s="29">
        <v>17.396322318464222</v>
      </c>
      <c r="D269" s="50">
        <v>1.7402883205432668E-2</v>
      </c>
    </row>
    <row r="270" spans="1:4" x14ac:dyDescent="0.2">
      <c r="A270" s="17" t="s">
        <v>48</v>
      </c>
      <c r="B270" t="s">
        <v>87</v>
      </c>
      <c r="C270" s="29">
        <v>32.421464201877932</v>
      </c>
      <c r="D270" s="50">
        <v>7.9918833055021791E-3</v>
      </c>
    </row>
    <row r="271" spans="1:4" x14ac:dyDescent="0.2">
      <c r="A271" s="17" t="s">
        <v>48</v>
      </c>
      <c r="B271" t="s">
        <v>88</v>
      </c>
      <c r="C271" s="29">
        <v>14.267640616256521</v>
      </c>
      <c r="D271" s="50">
        <v>6.2384744544286596E-3</v>
      </c>
    </row>
    <row r="272" spans="1:4" x14ac:dyDescent="0.2">
      <c r="A272" s="17" t="s">
        <v>48</v>
      </c>
      <c r="B272" t="s">
        <v>89</v>
      </c>
      <c r="C272" s="29">
        <v>31.078396265853915</v>
      </c>
      <c r="D272" s="50">
        <v>1.1098955532194851E-2</v>
      </c>
    </row>
    <row r="273" spans="1:4" x14ac:dyDescent="0.2">
      <c r="A273" s="17" t="s">
        <v>48</v>
      </c>
      <c r="B273" t="s">
        <v>90</v>
      </c>
      <c r="C273" s="29">
        <v>15.522463768115941</v>
      </c>
      <c r="D273" s="50">
        <v>7.0924526113015926E-3</v>
      </c>
    </row>
    <row r="274" spans="1:4" x14ac:dyDescent="0.2">
      <c r="A274" s="17" t="s">
        <v>50</v>
      </c>
      <c r="B274" t="s">
        <v>9</v>
      </c>
      <c r="C274" s="29">
        <v>51.969594761551754</v>
      </c>
      <c r="D274" s="50">
        <v>4.955781417682251E-3</v>
      </c>
    </row>
    <row r="275" spans="1:4" x14ac:dyDescent="0.2">
      <c r="A275" s="17" t="s">
        <v>50</v>
      </c>
      <c r="B275" t="s">
        <v>76</v>
      </c>
      <c r="C275" s="29">
        <v>71.187346042280566</v>
      </c>
      <c r="D275" s="50">
        <v>5.7420198791703443E-3</v>
      </c>
    </row>
    <row r="276" spans="1:4" x14ac:dyDescent="0.2">
      <c r="A276" s="17" t="s">
        <v>50</v>
      </c>
      <c r="B276" t="s">
        <v>77</v>
      </c>
      <c r="C276" s="29">
        <v>43.140587007162502</v>
      </c>
      <c r="D276" s="50">
        <v>1.31032212428338E-2</v>
      </c>
    </row>
    <row r="277" spans="1:4" x14ac:dyDescent="0.2">
      <c r="A277" s="17" t="s">
        <v>50</v>
      </c>
      <c r="B277" t="s">
        <v>78</v>
      </c>
      <c r="C277" s="29">
        <v>12.20948595654478</v>
      </c>
      <c r="D277" s="50">
        <v>4.9717344210575779E-3</v>
      </c>
    </row>
    <row r="278" spans="1:4" x14ac:dyDescent="0.2">
      <c r="A278" s="17" t="s">
        <v>50</v>
      </c>
      <c r="B278" t="s">
        <v>79</v>
      </c>
      <c r="C278" s="29">
        <v>6.401754385964912</v>
      </c>
      <c r="D278" s="50">
        <v>9.8357939934593172E-3</v>
      </c>
    </row>
    <row r="279" spans="1:4" x14ac:dyDescent="0.2">
      <c r="A279" s="17" t="s">
        <v>50</v>
      </c>
      <c r="B279" t="s">
        <v>80</v>
      </c>
      <c r="C279" s="29">
        <v>21.444966513472682</v>
      </c>
      <c r="D279" s="50">
        <v>1.2565194102214268E-2</v>
      </c>
    </row>
    <row r="280" spans="1:4" x14ac:dyDescent="0.2">
      <c r="A280" s="17" t="s">
        <v>50</v>
      </c>
      <c r="B280" t="s">
        <v>81</v>
      </c>
      <c r="C280" s="29">
        <v>40.901104972375684</v>
      </c>
      <c r="D280" s="50">
        <v>6.8490229726394262E-3</v>
      </c>
    </row>
    <row r="281" spans="1:4" x14ac:dyDescent="0.2">
      <c r="A281" s="17" t="s">
        <v>50</v>
      </c>
      <c r="B281" t="s">
        <v>82</v>
      </c>
      <c r="C281" s="29">
        <v>10.201136363636362</v>
      </c>
      <c r="D281" s="50">
        <v>6.3361803819150537E-3</v>
      </c>
    </row>
    <row r="282" spans="1:4" x14ac:dyDescent="0.2">
      <c r="A282" s="17" t="s">
        <v>50</v>
      </c>
      <c r="B282" t="s">
        <v>83</v>
      </c>
      <c r="C282" s="29">
        <v>34.488115724745029</v>
      </c>
      <c r="D282" s="50">
        <v>4.4340641806709276E-3</v>
      </c>
    </row>
    <row r="283" spans="1:4" x14ac:dyDescent="0.2">
      <c r="A283" s="17" t="s">
        <v>50</v>
      </c>
      <c r="B283" t="s">
        <v>84</v>
      </c>
      <c r="C283" s="29">
        <v>103.04499317319848</v>
      </c>
      <c r="D283" s="50">
        <v>5.8754429488549614E-3</v>
      </c>
    </row>
    <row r="284" spans="1:4" x14ac:dyDescent="0.2">
      <c r="A284" s="17" t="s">
        <v>50</v>
      </c>
      <c r="B284" t="s">
        <v>85</v>
      </c>
      <c r="C284" s="29">
        <v>17.22571428571429</v>
      </c>
      <c r="D284" s="50">
        <v>4.3174293814926155E-3</v>
      </c>
    </row>
    <row r="285" spans="1:4" x14ac:dyDescent="0.2">
      <c r="A285" s="17" t="s">
        <v>50</v>
      </c>
      <c r="B285" t="s">
        <v>86</v>
      </c>
      <c r="C285" s="29">
        <v>3.7890720475181321</v>
      </c>
      <c r="D285" s="50">
        <v>3.7905010664201723E-3</v>
      </c>
    </row>
    <row r="286" spans="1:4" x14ac:dyDescent="0.2">
      <c r="A286" s="17" t="s">
        <v>50</v>
      </c>
      <c r="B286" t="s">
        <v>87</v>
      </c>
      <c r="C286" s="29">
        <v>24.607261680891074</v>
      </c>
      <c r="D286" s="50">
        <v>6.0656842207097456E-3</v>
      </c>
    </row>
    <row r="287" spans="1:4" x14ac:dyDescent="0.2">
      <c r="A287" s="17" t="s">
        <v>50</v>
      </c>
      <c r="B287" t="s">
        <v>88</v>
      </c>
      <c r="C287" s="29">
        <v>9.9260416666666664</v>
      </c>
      <c r="D287" s="50">
        <v>4.340125956112122E-3</v>
      </c>
    </row>
    <row r="288" spans="1:4" x14ac:dyDescent="0.2">
      <c r="A288" s="17" t="s">
        <v>50</v>
      </c>
      <c r="B288" t="s">
        <v>89</v>
      </c>
      <c r="C288" s="29">
        <v>17.004166666666666</v>
      </c>
      <c r="D288" s="50">
        <v>6.0726585786770723E-3</v>
      </c>
    </row>
    <row r="289" spans="1:4" x14ac:dyDescent="0.2">
      <c r="A289" s="17" t="s">
        <v>50</v>
      </c>
      <c r="B289" t="s">
        <v>90</v>
      </c>
      <c r="C289" s="29">
        <v>10.027845528455286</v>
      </c>
      <c r="D289" s="50">
        <v>4.5818769666005291E-3</v>
      </c>
    </row>
    <row r="290" spans="1:4" x14ac:dyDescent="0.2">
      <c r="A290" s="17" t="s">
        <v>52</v>
      </c>
      <c r="B290" t="s">
        <v>9</v>
      </c>
      <c r="C290" s="29">
        <v>857.4488944853249</v>
      </c>
      <c r="D290" s="50">
        <v>8.1765680825479692E-2</v>
      </c>
    </row>
    <row r="291" spans="1:4" x14ac:dyDescent="0.2">
      <c r="A291" s="17" t="s">
        <v>52</v>
      </c>
      <c r="B291" t="s">
        <v>76</v>
      </c>
      <c r="C291" s="29">
        <v>1067.5724802344346</v>
      </c>
      <c r="D291" s="50">
        <v>8.6111124304598816E-2</v>
      </c>
    </row>
    <row r="292" spans="1:4" x14ac:dyDescent="0.2">
      <c r="A292" s="17" t="s">
        <v>52</v>
      </c>
      <c r="B292" t="s">
        <v>77</v>
      </c>
      <c r="C292" s="29">
        <v>369.76620568451796</v>
      </c>
      <c r="D292" s="50">
        <v>0.11231021034560809</v>
      </c>
    </row>
    <row r="293" spans="1:4" x14ac:dyDescent="0.2">
      <c r="A293" s="17" t="s">
        <v>52</v>
      </c>
      <c r="B293" t="s">
        <v>78</v>
      </c>
      <c r="C293" s="29">
        <v>156.31779971843508</v>
      </c>
      <c r="D293" s="50">
        <v>6.3653014406190728E-2</v>
      </c>
    </row>
    <row r="294" spans="1:4" x14ac:dyDescent="0.2">
      <c r="A294" s="17" t="s">
        <v>52</v>
      </c>
      <c r="B294" t="s">
        <v>79</v>
      </c>
      <c r="C294" s="29">
        <v>76.021711039653155</v>
      </c>
      <c r="D294" s="50">
        <v>0.1168014021993156</v>
      </c>
    </row>
    <row r="295" spans="1:4" x14ac:dyDescent="0.2">
      <c r="A295" s="17" t="s">
        <v>52</v>
      </c>
      <c r="B295" t="s">
        <v>80</v>
      </c>
      <c r="C295" s="29">
        <v>248.30755019021535</v>
      </c>
      <c r="D295" s="50">
        <v>0.14549020457668815</v>
      </c>
    </row>
    <row r="296" spans="1:4" x14ac:dyDescent="0.2">
      <c r="A296" s="17" t="s">
        <v>52</v>
      </c>
      <c r="B296" t="s">
        <v>81</v>
      </c>
      <c r="C296" s="29">
        <v>556.10998362139298</v>
      </c>
      <c r="D296" s="50">
        <v>9.3122424338156595E-2</v>
      </c>
    </row>
    <row r="297" spans="1:4" x14ac:dyDescent="0.2">
      <c r="A297" s="17" t="s">
        <v>52</v>
      </c>
      <c r="B297" t="s">
        <v>82</v>
      </c>
      <c r="C297" s="29">
        <v>96.90976410454914</v>
      </c>
      <c r="D297" s="50">
        <v>6.0193073030971239E-2</v>
      </c>
    </row>
    <row r="298" spans="1:4" x14ac:dyDescent="0.2">
      <c r="A298" s="17" t="s">
        <v>52</v>
      </c>
      <c r="B298" t="s">
        <v>83</v>
      </c>
      <c r="C298" s="29">
        <v>494.49547535153738</v>
      </c>
      <c r="D298" s="50">
        <v>6.3576238616796898E-2</v>
      </c>
    </row>
    <row r="299" spans="1:4" x14ac:dyDescent="0.2">
      <c r="A299" s="17" t="s">
        <v>52</v>
      </c>
      <c r="B299" t="s">
        <v>84</v>
      </c>
      <c r="C299" s="29">
        <v>1483.3796561019869</v>
      </c>
      <c r="D299" s="50">
        <v>8.4579679929428928E-2</v>
      </c>
    </row>
    <row r="300" spans="1:4" x14ac:dyDescent="0.2">
      <c r="A300" s="17" t="s">
        <v>52</v>
      </c>
      <c r="B300" t="s">
        <v>85</v>
      </c>
      <c r="C300" s="29">
        <v>233.35121622796544</v>
      </c>
      <c r="D300" s="50">
        <v>5.8486828495999163E-2</v>
      </c>
    </row>
    <row r="301" spans="1:4" x14ac:dyDescent="0.2">
      <c r="A301" s="17" t="s">
        <v>52</v>
      </c>
      <c r="B301" t="s">
        <v>86</v>
      </c>
      <c r="C301" s="29">
        <v>67.744247432279067</v>
      </c>
      <c r="D301" s="50">
        <v>6.7769796645614458E-2</v>
      </c>
    </row>
    <row r="302" spans="1:4" x14ac:dyDescent="0.2">
      <c r="A302" s="17" t="s">
        <v>52</v>
      </c>
      <c r="B302" t="s">
        <v>87</v>
      </c>
      <c r="C302" s="29">
        <v>286.78588292871484</v>
      </c>
      <c r="D302" s="50">
        <v>7.0692652736483827E-2</v>
      </c>
    </row>
    <row r="303" spans="1:4" x14ac:dyDescent="0.2">
      <c r="A303" s="17" t="s">
        <v>52</v>
      </c>
      <c r="B303" t="s">
        <v>88</v>
      </c>
      <c r="C303" s="29">
        <v>137.64225631000855</v>
      </c>
      <c r="D303" s="50">
        <v>6.018358065884661E-2</v>
      </c>
    </row>
    <row r="304" spans="1:4" x14ac:dyDescent="0.2">
      <c r="A304" s="17" t="s">
        <v>52</v>
      </c>
      <c r="B304" t="s">
        <v>89</v>
      </c>
      <c r="C304" s="29">
        <v>167.43709694976192</v>
      </c>
      <c r="D304" s="50">
        <v>5.9796421848414986E-2</v>
      </c>
    </row>
    <row r="305" spans="1:4" x14ac:dyDescent="0.2">
      <c r="A305" s="17" t="s">
        <v>52</v>
      </c>
      <c r="B305" t="s">
        <v>90</v>
      </c>
      <c r="C305" s="29">
        <v>131.54542215923908</v>
      </c>
      <c r="D305" s="50">
        <v>6.0105128079890324E-2</v>
      </c>
    </row>
    <row r="306" spans="1:4" x14ac:dyDescent="0.2">
      <c r="A306" s="17" t="s">
        <v>54</v>
      </c>
      <c r="B306" t="s">
        <v>9</v>
      </c>
      <c r="C306" s="29">
        <v>446.63573568506058</v>
      </c>
      <c r="D306" s="50">
        <v>4.2590847389451035E-2</v>
      </c>
    </row>
    <row r="307" spans="1:4" x14ac:dyDescent="0.2">
      <c r="A307" s="17" t="s">
        <v>54</v>
      </c>
      <c r="B307" t="s">
        <v>76</v>
      </c>
      <c r="C307" s="29">
        <v>541.30135031251382</v>
      </c>
      <c r="D307" s="50">
        <v>4.3661736065706988E-2</v>
      </c>
    </row>
    <row r="308" spans="1:4" x14ac:dyDescent="0.2">
      <c r="A308" s="17" t="s">
        <v>54</v>
      </c>
      <c r="B308" t="s">
        <v>77</v>
      </c>
      <c r="C308" s="29">
        <v>180.69624250860824</v>
      </c>
      <c r="D308" s="50">
        <v>5.4883417394064223E-2</v>
      </c>
    </row>
    <row r="309" spans="1:4" x14ac:dyDescent="0.2">
      <c r="A309" s="17" t="s">
        <v>54</v>
      </c>
      <c r="B309" t="s">
        <v>78</v>
      </c>
      <c r="C309" s="29">
        <v>49.42203503631815</v>
      </c>
      <c r="D309" s="50">
        <v>2.0124781143391567E-2</v>
      </c>
    </row>
    <row r="310" spans="1:4" x14ac:dyDescent="0.2">
      <c r="A310" s="17" t="s">
        <v>54</v>
      </c>
      <c r="B310" t="s">
        <v>79</v>
      </c>
      <c r="C310" s="29">
        <v>31.676843210436317</v>
      </c>
      <c r="D310" s="50">
        <v>4.8668987498807451E-2</v>
      </c>
    </row>
    <row r="311" spans="1:4" x14ac:dyDescent="0.2">
      <c r="A311" s="17" t="s">
        <v>54</v>
      </c>
      <c r="B311" t="s">
        <v>80</v>
      </c>
      <c r="C311" s="29">
        <v>130.5712423523521</v>
      </c>
      <c r="D311" s="50">
        <v>7.650527238146225E-2</v>
      </c>
    </row>
    <row r="312" spans="1:4" x14ac:dyDescent="0.2">
      <c r="A312" s="17" t="s">
        <v>54</v>
      </c>
      <c r="B312" t="s">
        <v>81</v>
      </c>
      <c r="C312" s="29">
        <v>259.55339802908298</v>
      </c>
      <c r="D312" s="50">
        <v>4.3463060152737959E-2</v>
      </c>
    </row>
    <row r="313" spans="1:4" x14ac:dyDescent="0.2">
      <c r="A313" s="17" t="s">
        <v>54</v>
      </c>
      <c r="B313" t="s">
        <v>82</v>
      </c>
      <c r="C313" s="29">
        <v>31.855921654916848</v>
      </c>
      <c r="D313" s="50">
        <v>1.9786507957801298E-2</v>
      </c>
    </row>
    <row r="314" spans="1:4" x14ac:dyDescent="0.2">
      <c r="A314" s="17" t="s">
        <v>54</v>
      </c>
      <c r="B314" t="s">
        <v>83</v>
      </c>
      <c r="C314" s="29">
        <v>214.28490876984949</v>
      </c>
      <c r="D314" s="50">
        <v>2.7550158031770858E-2</v>
      </c>
    </row>
    <row r="315" spans="1:4" x14ac:dyDescent="0.2">
      <c r="A315" s="17" t="s">
        <v>54</v>
      </c>
      <c r="B315" t="s">
        <v>84</v>
      </c>
      <c r="C315" s="29">
        <v>635.56791656419205</v>
      </c>
      <c r="D315" s="50">
        <v>3.6238956584906445E-2</v>
      </c>
    </row>
    <row r="316" spans="1:4" x14ac:dyDescent="0.2">
      <c r="A316" s="17" t="s">
        <v>54</v>
      </c>
      <c r="B316" t="s">
        <v>85</v>
      </c>
      <c r="C316" s="29">
        <v>102.87849779086889</v>
      </c>
      <c r="D316" s="50">
        <v>2.5785325456981614E-2</v>
      </c>
    </row>
    <row r="317" spans="1:4" x14ac:dyDescent="0.2">
      <c r="A317" s="17" t="s">
        <v>54</v>
      </c>
      <c r="B317" t="s">
        <v>86</v>
      </c>
      <c r="C317" s="29">
        <v>26.140620712875961</v>
      </c>
      <c r="D317" s="50">
        <v>2.6150479443626206E-2</v>
      </c>
    </row>
    <row r="318" spans="1:4" x14ac:dyDescent="0.2">
      <c r="A318" s="17" t="s">
        <v>54</v>
      </c>
      <c r="B318" t="s">
        <v>87</v>
      </c>
      <c r="C318" s="29">
        <v>106.67207835592812</v>
      </c>
      <c r="D318" s="50">
        <v>2.6294642242794902E-2</v>
      </c>
    </row>
    <row r="319" spans="1:4" x14ac:dyDescent="0.2">
      <c r="A319" s="17" t="s">
        <v>54</v>
      </c>
      <c r="B319" t="s">
        <v>88</v>
      </c>
      <c r="C319" s="29">
        <v>43.021959459459438</v>
      </c>
      <c r="D319" s="50">
        <v>1.8811196769387261E-2</v>
      </c>
    </row>
    <row r="320" spans="1:4" x14ac:dyDescent="0.2">
      <c r="A320" s="17" t="s">
        <v>54</v>
      </c>
      <c r="B320" t="s">
        <v>89</v>
      </c>
      <c r="C320" s="29">
        <v>69.842928211152795</v>
      </c>
      <c r="D320" s="50">
        <v>2.4942842861732945E-2</v>
      </c>
    </row>
    <row r="321" spans="1:4" x14ac:dyDescent="0.2">
      <c r="A321" s="17" t="s">
        <v>54</v>
      </c>
      <c r="B321" t="s">
        <v>90</v>
      </c>
      <c r="C321" s="29">
        <v>42.537028493894162</v>
      </c>
      <c r="D321" s="50">
        <v>1.9435823032051318E-2</v>
      </c>
    </row>
    <row r="322" spans="1:4" x14ac:dyDescent="0.2">
      <c r="A322" s="17" t="s">
        <v>56</v>
      </c>
      <c r="B322" t="s">
        <v>9</v>
      </c>
      <c r="C322" s="29">
        <v>411.06961268952244</v>
      </c>
      <c r="D322" s="50">
        <v>3.9199288685770536E-2</v>
      </c>
    </row>
    <row r="323" spans="1:4" x14ac:dyDescent="0.2">
      <c r="A323" s="17" t="s">
        <v>56</v>
      </c>
      <c r="B323" t="s">
        <v>76</v>
      </c>
      <c r="C323" s="29">
        <v>526.09883486597096</v>
      </c>
      <c r="D323" s="50">
        <v>4.2435490802179433E-2</v>
      </c>
    </row>
    <row r="324" spans="1:4" x14ac:dyDescent="0.2">
      <c r="A324" s="17" t="s">
        <v>56</v>
      </c>
      <c r="B324" t="s">
        <v>77</v>
      </c>
      <c r="C324" s="29">
        <v>189.09427017969765</v>
      </c>
      <c r="D324" s="50">
        <v>5.7434175791474411E-2</v>
      </c>
    </row>
    <row r="325" spans="1:4" x14ac:dyDescent="0.2">
      <c r="A325" s="17" t="s">
        <v>56</v>
      </c>
      <c r="B325" t="s">
        <v>78</v>
      </c>
      <c r="C325" s="29">
        <v>107.38399865730219</v>
      </c>
      <c r="D325" s="50">
        <v>4.3727043406698557E-2</v>
      </c>
    </row>
    <row r="326" spans="1:4" x14ac:dyDescent="0.2">
      <c r="A326" s="17" t="s">
        <v>56</v>
      </c>
      <c r="B326" t="s">
        <v>79</v>
      </c>
      <c r="C326" s="29">
        <v>44.229893703884422</v>
      </c>
      <c r="D326" s="50">
        <v>6.795576596593203E-2</v>
      </c>
    </row>
    <row r="327" spans="1:4" x14ac:dyDescent="0.2">
      <c r="A327" s="17" t="s">
        <v>56</v>
      </c>
      <c r="B327" t="s">
        <v>80</v>
      </c>
      <c r="C327" s="29">
        <v>117.82829003468646</v>
      </c>
      <c r="D327" s="50">
        <v>6.9038827087358534E-2</v>
      </c>
    </row>
    <row r="328" spans="1:4" x14ac:dyDescent="0.2">
      <c r="A328" s="17" t="s">
        <v>56</v>
      </c>
      <c r="B328" t="s">
        <v>81</v>
      </c>
      <c r="C328" s="29">
        <v>296.85358501609602</v>
      </c>
      <c r="D328" s="50">
        <v>4.9709097704299002E-2</v>
      </c>
    </row>
    <row r="329" spans="1:4" x14ac:dyDescent="0.2">
      <c r="A329" s="17" t="s">
        <v>56</v>
      </c>
      <c r="B329" t="s">
        <v>82</v>
      </c>
      <c r="C329" s="29">
        <v>65.171267035388027</v>
      </c>
      <c r="D329" s="50">
        <v>4.0479500413910234E-2</v>
      </c>
    </row>
    <row r="330" spans="1:4" x14ac:dyDescent="0.2">
      <c r="A330" s="17" t="s">
        <v>56</v>
      </c>
      <c r="B330" t="s">
        <v>83</v>
      </c>
      <c r="C330" s="29">
        <v>280.23539907900329</v>
      </c>
      <c r="D330" s="50">
        <v>3.6029273246745853E-2</v>
      </c>
    </row>
    <row r="331" spans="1:4" x14ac:dyDescent="0.2">
      <c r="A331" s="17" t="s">
        <v>56</v>
      </c>
      <c r="B331" t="s">
        <v>84</v>
      </c>
      <c r="C331" s="29">
        <v>849.24210101274673</v>
      </c>
      <c r="D331" s="50">
        <v>4.8422280021693541E-2</v>
      </c>
    </row>
    <row r="332" spans="1:4" x14ac:dyDescent="0.2">
      <c r="A332" s="17" t="s">
        <v>56</v>
      </c>
      <c r="B332" t="s">
        <v>85</v>
      </c>
      <c r="C332" s="29">
        <v>130.49767744473166</v>
      </c>
      <c r="D332" s="50">
        <v>3.2707758730428048E-2</v>
      </c>
    </row>
    <row r="333" spans="1:4" x14ac:dyDescent="0.2">
      <c r="A333" s="17" t="s">
        <v>56</v>
      </c>
      <c r="B333" t="s">
        <v>86</v>
      </c>
      <c r="C333" s="29">
        <v>41.512165500333111</v>
      </c>
      <c r="D333" s="50">
        <v>4.1527821489034472E-2</v>
      </c>
    </row>
    <row r="334" spans="1:4" x14ac:dyDescent="0.2">
      <c r="A334" s="17" t="s">
        <v>56</v>
      </c>
      <c r="B334" t="s">
        <v>87</v>
      </c>
      <c r="C334" s="29">
        <v>180.34132352941171</v>
      </c>
      <c r="D334" s="50">
        <v>4.4454093863021488E-2</v>
      </c>
    </row>
    <row r="335" spans="1:4" x14ac:dyDescent="0.2">
      <c r="A335" s="17" t="s">
        <v>56</v>
      </c>
      <c r="B335" t="s">
        <v>88</v>
      </c>
      <c r="C335" s="29">
        <v>94.858547478931925</v>
      </c>
      <c r="D335" s="50">
        <v>4.147655811832409E-2</v>
      </c>
    </row>
    <row r="336" spans="1:4" x14ac:dyDescent="0.2">
      <c r="A336" s="17" t="s">
        <v>56</v>
      </c>
      <c r="B336" t="s">
        <v>89</v>
      </c>
      <c r="C336" s="29">
        <v>97.615252256741229</v>
      </c>
      <c r="D336" s="50">
        <v>3.4861108494582273E-2</v>
      </c>
    </row>
    <row r="337" spans="1:4" x14ac:dyDescent="0.2">
      <c r="A337" s="17" t="s">
        <v>56</v>
      </c>
      <c r="B337" t="s">
        <v>90</v>
      </c>
      <c r="C337" s="29">
        <v>89.667466523475525</v>
      </c>
      <c r="D337" s="50">
        <v>4.097044558090876E-2</v>
      </c>
    </row>
    <row r="338" spans="1:4" x14ac:dyDescent="0.2">
      <c r="A338" s="17" t="s">
        <v>58</v>
      </c>
      <c r="B338" t="s">
        <v>9</v>
      </c>
      <c r="C338" s="29">
        <v>1820.3209660967768</v>
      </c>
      <c r="D338" s="50">
        <v>0.17358443642654353</v>
      </c>
    </row>
    <row r="339" spans="1:4" x14ac:dyDescent="0.2">
      <c r="A339" s="17" t="s">
        <v>58</v>
      </c>
      <c r="B339" t="s">
        <v>76</v>
      </c>
      <c r="C339" s="29">
        <v>2296.4164893043903</v>
      </c>
      <c r="D339" s="50">
        <v>0.18523052010688432</v>
      </c>
    </row>
    <row r="340" spans="1:4" x14ac:dyDescent="0.2">
      <c r="A340" s="17" t="s">
        <v>58</v>
      </c>
      <c r="B340" t="s">
        <v>77</v>
      </c>
      <c r="C340" s="29">
        <v>793.88486568328392</v>
      </c>
      <c r="D340" s="50">
        <v>0.24112905637232931</v>
      </c>
    </row>
    <row r="341" spans="1:4" x14ac:dyDescent="0.2">
      <c r="A341" s="17" t="s">
        <v>58</v>
      </c>
      <c r="B341" t="s">
        <v>78</v>
      </c>
      <c r="C341" s="29">
        <v>395.31999449200521</v>
      </c>
      <c r="D341" s="50">
        <v>0.16097532942364756</v>
      </c>
    </row>
    <row r="342" spans="1:4" x14ac:dyDescent="0.2">
      <c r="A342" s="17" t="s">
        <v>58</v>
      </c>
      <c r="B342" t="s">
        <v>79</v>
      </c>
      <c r="C342" s="29">
        <v>143.62222564576334</v>
      </c>
      <c r="D342" s="50">
        <v>0.22066429593595477</v>
      </c>
    </row>
    <row r="343" spans="1:4" x14ac:dyDescent="0.2">
      <c r="A343" s="17" t="s">
        <v>58</v>
      </c>
      <c r="B343" t="s">
        <v>80</v>
      </c>
      <c r="C343" s="29">
        <v>376.1114753041295</v>
      </c>
      <c r="D343" s="50">
        <v>0.22037402988237478</v>
      </c>
    </row>
    <row r="344" spans="1:4" x14ac:dyDescent="0.2">
      <c r="A344" s="17" t="s">
        <v>58</v>
      </c>
      <c r="B344" t="s">
        <v>81</v>
      </c>
      <c r="C344" s="29">
        <v>1067.2724022388049</v>
      </c>
      <c r="D344" s="50">
        <v>0.17871823281876148</v>
      </c>
    </row>
    <row r="345" spans="1:4" x14ac:dyDescent="0.2">
      <c r="A345" s="17" t="s">
        <v>58</v>
      </c>
      <c r="B345" t="s">
        <v>82</v>
      </c>
      <c r="C345" s="29">
        <v>285.85044142001851</v>
      </c>
      <c r="D345" s="50">
        <v>0.17754884304297719</v>
      </c>
    </row>
    <row r="346" spans="1:4" x14ac:dyDescent="0.2">
      <c r="A346" s="17" t="s">
        <v>58</v>
      </c>
      <c r="B346" t="s">
        <v>83</v>
      </c>
      <c r="C346" s="29">
        <v>1387.880441633605</v>
      </c>
      <c r="D346" s="50">
        <v>0.17843685640633275</v>
      </c>
    </row>
    <row r="347" spans="1:4" x14ac:dyDescent="0.2">
      <c r="A347" s="17" t="s">
        <v>58</v>
      </c>
      <c r="B347" t="s">
        <v>84</v>
      </c>
      <c r="C347" s="29">
        <v>3228.8960009472498</v>
      </c>
      <c r="D347" s="50">
        <v>0.1841059294308908</v>
      </c>
    </row>
    <row r="348" spans="1:4" x14ac:dyDescent="0.2">
      <c r="A348" s="17" t="s">
        <v>58</v>
      </c>
      <c r="B348" t="s">
        <v>85</v>
      </c>
      <c r="C348" s="29">
        <v>711.17211193161484</v>
      </c>
      <c r="D348" s="50">
        <v>0.17824720185322573</v>
      </c>
    </row>
    <row r="349" spans="1:4" x14ac:dyDescent="0.2">
      <c r="A349" s="17" t="s">
        <v>58</v>
      </c>
      <c r="B349" t="s">
        <v>86</v>
      </c>
      <c r="C349" s="29">
        <v>174.71246917699835</v>
      </c>
      <c r="D349" s="50">
        <v>0.17477836061895169</v>
      </c>
    </row>
    <row r="350" spans="1:4" x14ac:dyDescent="0.2">
      <c r="A350" s="17" t="s">
        <v>58</v>
      </c>
      <c r="B350" t="s">
        <v>87</v>
      </c>
      <c r="C350" s="29">
        <v>676.27769473402122</v>
      </c>
      <c r="D350" s="50">
        <v>0.16670229280130006</v>
      </c>
    </row>
    <row r="351" spans="1:4" x14ac:dyDescent="0.2">
      <c r="A351" s="17" t="s">
        <v>58</v>
      </c>
      <c r="B351" t="s">
        <v>88</v>
      </c>
      <c r="C351" s="29">
        <v>338.22226767772486</v>
      </c>
      <c r="D351" s="50">
        <v>0.14788646795758922</v>
      </c>
    </row>
    <row r="352" spans="1:4" x14ac:dyDescent="0.2">
      <c r="A352" s="17" t="s">
        <v>58</v>
      </c>
      <c r="B352" t="s">
        <v>89</v>
      </c>
      <c r="C352" s="29">
        <v>498.02588891486135</v>
      </c>
      <c r="D352" s="50">
        <v>0.17785882989789409</v>
      </c>
    </row>
    <row r="353" spans="1:4" x14ac:dyDescent="0.2">
      <c r="A353" s="17" t="s">
        <v>58</v>
      </c>
      <c r="B353" t="s">
        <v>90</v>
      </c>
      <c r="C353" s="29">
        <v>338.03033314507525</v>
      </c>
      <c r="D353" s="50">
        <v>0.15445126204375295</v>
      </c>
    </row>
    <row r="354" spans="1:4" x14ac:dyDescent="0.2">
      <c r="A354" s="17" t="s">
        <v>62</v>
      </c>
      <c r="B354" t="s">
        <v>9</v>
      </c>
      <c r="C354" s="29">
        <v>323.37345369441647</v>
      </c>
      <c r="D354" s="50">
        <v>3.0836649008780342E-2</v>
      </c>
    </row>
    <row r="355" spans="1:4" x14ac:dyDescent="0.2">
      <c r="A355" s="17" t="s">
        <v>62</v>
      </c>
      <c r="B355" t="s">
        <v>76</v>
      </c>
      <c r="C355" s="29">
        <v>434.36494053518328</v>
      </c>
      <c r="D355" s="50">
        <v>3.503617232599622E-2</v>
      </c>
    </row>
    <row r="356" spans="1:4" x14ac:dyDescent="0.2">
      <c r="A356" s="17" t="s">
        <v>62</v>
      </c>
      <c r="B356" t="s">
        <v>77</v>
      </c>
      <c r="C356" s="29">
        <v>154.68638705842193</v>
      </c>
      <c r="D356" s="50">
        <v>4.6983365167112982E-2</v>
      </c>
    </row>
    <row r="357" spans="1:4" x14ac:dyDescent="0.2">
      <c r="A357" s="17" t="s">
        <v>62</v>
      </c>
      <c r="B357" t="s">
        <v>78</v>
      </c>
      <c r="C357" s="29">
        <v>84.104220398593213</v>
      </c>
      <c r="D357" s="50">
        <v>3.4247457182073802E-2</v>
      </c>
    </row>
    <row r="358" spans="1:4" x14ac:dyDescent="0.2">
      <c r="A358" s="17" t="s">
        <v>62</v>
      </c>
      <c r="B358" t="s">
        <v>79</v>
      </c>
      <c r="C358" s="29">
        <v>25.102272727272727</v>
      </c>
      <c r="D358" s="50">
        <v>3.8567675113307602E-2</v>
      </c>
    </row>
    <row r="359" spans="1:4" x14ac:dyDescent="0.2">
      <c r="A359" s="17" t="s">
        <v>62</v>
      </c>
      <c r="B359" t="s">
        <v>80</v>
      </c>
      <c r="C359" s="29">
        <v>67.180176741774446</v>
      </c>
      <c r="D359" s="50">
        <v>3.9362708263085196E-2</v>
      </c>
    </row>
    <row r="360" spans="1:4" x14ac:dyDescent="0.2">
      <c r="A360" s="17" t="s">
        <v>62</v>
      </c>
      <c r="B360" t="s">
        <v>81</v>
      </c>
      <c r="C360" s="29">
        <v>186.59904548006736</v>
      </c>
      <c r="D360" s="50">
        <v>3.1246616687464479E-2</v>
      </c>
    </row>
    <row r="361" spans="1:4" x14ac:dyDescent="0.2">
      <c r="A361" s="17" t="s">
        <v>62</v>
      </c>
      <c r="B361" t="s">
        <v>82</v>
      </c>
      <c r="C361" s="29">
        <v>62.124041297935122</v>
      </c>
      <c r="D361" s="50">
        <v>3.8586792459751176E-2</v>
      </c>
    </row>
    <row r="362" spans="1:4" x14ac:dyDescent="0.2">
      <c r="A362" s="17" t="s">
        <v>62</v>
      </c>
      <c r="B362" t="s">
        <v>83</v>
      </c>
      <c r="C362" s="29">
        <v>262.32394309175004</v>
      </c>
      <c r="D362" s="50">
        <v>3.372643518941007E-2</v>
      </c>
    </row>
    <row r="363" spans="1:4" x14ac:dyDescent="0.2">
      <c r="A363" s="17" t="s">
        <v>62</v>
      </c>
      <c r="B363" t="s">
        <v>84</v>
      </c>
      <c r="C363" s="29">
        <v>512.8105947955388</v>
      </c>
      <c r="D363" s="50">
        <v>2.9239551583310035E-2</v>
      </c>
    </row>
    <row r="364" spans="1:4" x14ac:dyDescent="0.2">
      <c r="A364" s="17" t="s">
        <v>62</v>
      </c>
      <c r="B364" t="s">
        <v>85</v>
      </c>
      <c r="C364" s="29">
        <v>140.43237885462557</v>
      </c>
      <c r="D364" s="50">
        <v>3.5197778653665933E-2</v>
      </c>
    </row>
    <row r="365" spans="1:4" x14ac:dyDescent="0.2">
      <c r="A365" s="17" t="s">
        <v>62</v>
      </c>
      <c r="B365" t="s">
        <v>86</v>
      </c>
      <c r="C365" s="29">
        <v>30.83351495429336</v>
      </c>
      <c r="D365" s="50">
        <v>3.0845143573420539E-2</v>
      </c>
    </row>
    <row r="366" spans="1:4" x14ac:dyDescent="0.2">
      <c r="A366" s="17" t="s">
        <v>62</v>
      </c>
      <c r="B366" t="s">
        <v>87</v>
      </c>
      <c r="C366" s="29">
        <v>118.22108731466223</v>
      </c>
      <c r="D366" s="50">
        <v>2.9141470236672368E-2</v>
      </c>
    </row>
    <row r="367" spans="1:4" x14ac:dyDescent="0.2">
      <c r="A367" s="17" t="s">
        <v>62</v>
      </c>
      <c r="B367" t="s">
        <v>88</v>
      </c>
      <c r="C367" s="29">
        <v>69.619205298013242</v>
      </c>
      <c r="D367" s="50">
        <v>3.0440746684803607E-2</v>
      </c>
    </row>
    <row r="368" spans="1:4" x14ac:dyDescent="0.2">
      <c r="A368" s="17" t="s">
        <v>62</v>
      </c>
      <c r="B368" t="s">
        <v>89</v>
      </c>
      <c r="C368" s="29">
        <v>98.450629298200724</v>
      </c>
      <c r="D368" s="50">
        <v>3.5159444758669445E-2</v>
      </c>
    </row>
    <row r="369" spans="1:4" x14ac:dyDescent="0.2">
      <c r="A369" s="17" t="s">
        <v>62</v>
      </c>
      <c r="B369" t="s">
        <v>90</v>
      </c>
      <c r="C369" s="29">
        <v>69.365671641791053</v>
      </c>
      <c r="D369" s="50">
        <v>3.1694243022235356E-2</v>
      </c>
    </row>
    <row r="370" spans="1:4" x14ac:dyDescent="0.2">
      <c r="A370" s="17" t="s">
        <v>64</v>
      </c>
      <c r="B370" t="s">
        <v>9</v>
      </c>
      <c r="C370" s="29">
        <v>332.62502353768019</v>
      </c>
      <c r="D370" s="50">
        <v>3.1718871741591714E-2</v>
      </c>
    </row>
    <row r="371" spans="1:4" x14ac:dyDescent="0.2">
      <c r="A371" s="17" t="s">
        <v>64</v>
      </c>
      <c r="B371" t="s">
        <v>76</v>
      </c>
      <c r="C371" s="29">
        <v>396.40283904354783</v>
      </c>
      <c r="D371" s="50">
        <v>3.197412333079154E-2</v>
      </c>
    </row>
    <row r="372" spans="1:4" x14ac:dyDescent="0.2">
      <c r="A372" s="17" t="s">
        <v>64</v>
      </c>
      <c r="B372" t="s">
        <v>77</v>
      </c>
      <c r="C372" s="29">
        <v>151.52864447975642</v>
      </c>
      <c r="D372" s="50">
        <v>4.6024254443160592E-2</v>
      </c>
    </row>
    <row r="373" spans="1:4" x14ac:dyDescent="0.2">
      <c r="A373" s="17" t="s">
        <v>64</v>
      </c>
      <c r="B373" t="s">
        <v>78</v>
      </c>
      <c r="C373" s="29">
        <v>56.042742914979748</v>
      </c>
      <c r="D373" s="50">
        <v>2.28207506026516E-2</v>
      </c>
    </row>
    <row r="374" spans="1:4" x14ac:dyDescent="0.2">
      <c r="A374" s="17" t="s">
        <v>64</v>
      </c>
      <c r="B374" t="s">
        <v>79</v>
      </c>
      <c r="C374" s="29">
        <v>27.412022544889588</v>
      </c>
      <c r="D374" s="50">
        <v>4.2116424723620156E-2</v>
      </c>
    </row>
    <row r="375" spans="1:4" x14ac:dyDescent="0.2">
      <c r="A375" s="17" t="s">
        <v>64</v>
      </c>
      <c r="B375" t="s">
        <v>80</v>
      </c>
      <c r="C375" s="29">
        <v>69.11075961753312</v>
      </c>
      <c r="D375" s="50">
        <v>4.049388972466867E-2</v>
      </c>
    </row>
    <row r="376" spans="1:4" x14ac:dyDescent="0.2">
      <c r="A376" s="17" t="s">
        <v>64</v>
      </c>
      <c r="B376" t="s">
        <v>81</v>
      </c>
      <c r="C376" s="29">
        <v>196.19455899198169</v>
      </c>
      <c r="D376" s="50">
        <v>3.2853416614306553E-2</v>
      </c>
    </row>
    <row r="377" spans="1:4" x14ac:dyDescent="0.2">
      <c r="A377" s="17" t="s">
        <v>64</v>
      </c>
      <c r="B377" t="s">
        <v>82</v>
      </c>
      <c r="C377" s="29">
        <v>37.321526275891053</v>
      </c>
      <c r="D377" s="50">
        <v>2.3181331391214966E-2</v>
      </c>
    </row>
    <row r="378" spans="1:4" x14ac:dyDescent="0.2">
      <c r="A378" s="17" t="s">
        <v>64</v>
      </c>
      <c r="B378" t="s">
        <v>83</v>
      </c>
      <c r="C378" s="29">
        <v>241.02235871579057</v>
      </c>
      <c r="D378" s="50">
        <v>3.0987735486972805E-2</v>
      </c>
    </row>
    <row r="379" spans="1:4" x14ac:dyDescent="0.2">
      <c r="A379" s="17" t="s">
        <v>64</v>
      </c>
      <c r="B379" t="s">
        <v>84</v>
      </c>
      <c r="C379" s="29">
        <v>540.33988996795529</v>
      </c>
      <c r="D379" s="50">
        <v>3.0809223221172698E-2</v>
      </c>
    </row>
    <row r="380" spans="1:4" x14ac:dyDescent="0.2">
      <c r="A380" s="17" t="s">
        <v>64</v>
      </c>
      <c r="B380" t="s">
        <v>85</v>
      </c>
      <c r="C380" s="29">
        <v>123.9941295427208</v>
      </c>
      <c r="D380" s="50">
        <v>3.107771841219447E-2</v>
      </c>
    </row>
    <row r="381" spans="1:4" x14ac:dyDescent="0.2">
      <c r="A381" s="17" t="s">
        <v>64</v>
      </c>
      <c r="B381" t="s">
        <v>86</v>
      </c>
      <c r="C381" s="29">
        <v>30.047318450394169</v>
      </c>
      <c r="D381" s="50">
        <v>3.0058650561655912E-2</v>
      </c>
    </row>
    <row r="382" spans="1:4" x14ac:dyDescent="0.2">
      <c r="A382" s="17" t="s">
        <v>64</v>
      </c>
      <c r="B382" t="s">
        <v>87</v>
      </c>
      <c r="C382" s="29">
        <v>111.3128018913676</v>
      </c>
      <c r="D382" s="50">
        <v>2.7438579503536557E-2</v>
      </c>
    </row>
    <row r="383" spans="1:4" x14ac:dyDescent="0.2">
      <c r="A383" s="17" t="s">
        <v>64</v>
      </c>
      <c r="B383" t="s">
        <v>88</v>
      </c>
      <c r="C383" s="29">
        <v>51.841196026021329</v>
      </c>
      <c r="D383" s="50">
        <v>2.2667376183198078E-2</v>
      </c>
    </row>
    <row r="384" spans="1:4" x14ac:dyDescent="0.2">
      <c r="A384" s="17" t="s">
        <v>64</v>
      </c>
      <c r="B384" t="s">
        <v>89</v>
      </c>
      <c r="C384" s="29">
        <v>76.242383498120205</v>
      </c>
      <c r="D384" s="50">
        <v>2.7228265476617317E-2</v>
      </c>
    </row>
    <row r="385" spans="1:4" x14ac:dyDescent="0.2">
      <c r="A385" s="17" t="s">
        <v>64</v>
      </c>
      <c r="B385" t="s">
        <v>90</v>
      </c>
      <c r="C385" s="29">
        <v>58.476047988708544</v>
      </c>
      <c r="D385" s="50">
        <v>2.6718606366343132E-2</v>
      </c>
    </row>
    <row r="386" spans="1:4" x14ac:dyDescent="0.2">
      <c r="A386" s="17" t="s">
        <v>66</v>
      </c>
      <c r="B386" t="s">
        <v>9</v>
      </c>
      <c r="C386" s="29">
        <v>784.63369977901573</v>
      </c>
      <c r="D386" s="50">
        <v>7.4822078696078237E-2</v>
      </c>
    </row>
    <row r="387" spans="1:4" x14ac:dyDescent="0.2">
      <c r="A387" s="17" t="s">
        <v>66</v>
      </c>
      <c r="B387" t="s">
        <v>76</v>
      </c>
      <c r="C387" s="29">
        <v>990.07473268767831</v>
      </c>
      <c r="D387" s="50">
        <v>7.9860103136593724E-2</v>
      </c>
    </row>
    <row r="388" spans="1:4" x14ac:dyDescent="0.2">
      <c r="A388" s="17" t="s">
        <v>66</v>
      </c>
      <c r="B388" t="s">
        <v>77</v>
      </c>
      <c r="C388" s="29">
        <v>279.19651007364581</v>
      </c>
      <c r="D388" s="50">
        <v>8.4801202197704637E-2</v>
      </c>
    </row>
    <row r="389" spans="1:4" x14ac:dyDescent="0.2">
      <c r="A389" s="17" t="s">
        <v>66</v>
      </c>
      <c r="B389" t="s">
        <v>78</v>
      </c>
      <c r="C389" s="29">
        <v>189.55224129709106</v>
      </c>
      <c r="D389" s="50">
        <v>7.7186165412655466E-2</v>
      </c>
    </row>
    <row r="390" spans="1:4" x14ac:dyDescent="0.2">
      <c r="A390" s="17" t="s">
        <v>66</v>
      </c>
      <c r="B390" t="s">
        <v>79</v>
      </c>
      <c r="C390" s="29">
        <v>62.011826153560612</v>
      </c>
      <c r="D390" s="50">
        <v>9.5276311840680153E-2</v>
      </c>
    </row>
    <row r="391" spans="1:4" x14ac:dyDescent="0.2">
      <c r="A391" s="17" t="s">
        <v>66</v>
      </c>
      <c r="B391" t="s">
        <v>80</v>
      </c>
      <c r="C391" s="29">
        <v>149.42904272053903</v>
      </c>
      <c r="D391" s="50">
        <v>8.7554574874810179E-2</v>
      </c>
    </row>
    <row r="392" spans="1:4" x14ac:dyDescent="0.2">
      <c r="A392" s="17" t="s">
        <v>66</v>
      </c>
      <c r="B392" t="s">
        <v>81</v>
      </c>
      <c r="C392" s="29">
        <v>458.74275195273168</v>
      </c>
      <c r="D392" s="50">
        <v>7.6817964912638245E-2</v>
      </c>
    </row>
    <row r="393" spans="1:4" x14ac:dyDescent="0.2">
      <c r="A393" s="17" t="s">
        <v>66</v>
      </c>
      <c r="B393" t="s">
        <v>82</v>
      </c>
      <c r="C393" s="29">
        <v>140.33180705761012</v>
      </c>
      <c r="D393" s="50">
        <v>8.716358757899785E-2</v>
      </c>
    </row>
    <row r="394" spans="1:4" x14ac:dyDescent="0.2">
      <c r="A394" s="17" t="s">
        <v>66</v>
      </c>
      <c r="B394" t="s">
        <v>83</v>
      </c>
      <c r="C394" s="29">
        <v>575.74072126311341</v>
      </c>
      <c r="D394" s="50">
        <v>7.4021768248554817E-2</v>
      </c>
    </row>
    <row r="395" spans="1:4" x14ac:dyDescent="0.2">
      <c r="A395" s="17" t="s">
        <v>66</v>
      </c>
      <c r="B395" t="s">
        <v>84</v>
      </c>
      <c r="C395" s="29">
        <v>1487.8523645366272</v>
      </c>
      <c r="D395" s="50">
        <v>8.4834705840201918E-2</v>
      </c>
    </row>
    <row r="396" spans="1:4" x14ac:dyDescent="0.2">
      <c r="A396" s="17" t="s">
        <v>66</v>
      </c>
      <c r="B396" t="s">
        <v>85</v>
      </c>
      <c r="C396" s="29">
        <v>295.43659272702263</v>
      </c>
      <c r="D396" s="50">
        <v>7.4047822032293945E-2</v>
      </c>
    </row>
    <row r="397" spans="1:4" x14ac:dyDescent="0.2">
      <c r="A397" s="17" t="s">
        <v>66</v>
      </c>
      <c r="B397" t="s">
        <v>86</v>
      </c>
      <c r="C397" s="29">
        <v>78.847627620670906</v>
      </c>
      <c r="D397" s="50">
        <v>7.8877364387044818E-2</v>
      </c>
    </row>
    <row r="398" spans="1:4" x14ac:dyDescent="0.2">
      <c r="A398" s="17" t="s">
        <v>66</v>
      </c>
      <c r="B398" t="s">
        <v>87</v>
      </c>
      <c r="C398" s="29">
        <v>320.28133681997645</v>
      </c>
      <c r="D398" s="50">
        <v>7.8949274247991197E-2</v>
      </c>
    </row>
    <row r="399" spans="1:4" x14ac:dyDescent="0.2">
      <c r="A399" s="17" t="s">
        <v>66</v>
      </c>
      <c r="B399" t="s">
        <v>88</v>
      </c>
      <c r="C399" s="29">
        <v>165.64767242184863</v>
      </c>
      <c r="D399" s="50">
        <v>7.2428847952746178E-2</v>
      </c>
    </row>
    <row r="400" spans="1:4" x14ac:dyDescent="0.2">
      <c r="A400" s="17" t="s">
        <v>66</v>
      </c>
      <c r="B400" t="s">
        <v>89</v>
      </c>
      <c r="C400" s="29">
        <v>207.44187613159488</v>
      </c>
      <c r="D400" s="50">
        <v>7.408323579519116E-2</v>
      </c>
    </row>
    <row r="401" spans="1:4" x14ac:dyDescent="0.2">
      <c r="A401" s="17" t="s">
        <v>66</v>
      </c>
      <c r="B401" t="s">
        <v>90</v>
      </c>
      <c r="C401" s="29">
        <v>164.25415687233209</v>
      </c>
      <c r="D401" s="50">
        <v>7.5050252410266194E-2</v>
      </c>
    </row>
    <row r="402" spans="1:4" x14ac:dyDescent="0.2">
      <c r="A402" s="17" t="s">
        <v>68</v>
      </c>
      <c r="B402" t="s">
        <v>9</v>
      </c>
      <c r="C402" s="29">
        <v>381.78426810606857</v>
      </c>
      <c r="D402" s="50">
        <v>3.6406660281354461E-2</v>
      </c>
    </row>
    <row r="403" spans="1:4" x14ac:dyDescent="0.2">
      <c r="A403" s="17" t="s">
        <v>68</v>
      </c>
      <c r="B403" t="s">
        <v>76</v>
      </c>
      <c r="C403" s="29">
        <v>492.95257645771403</v>
      </c>
      <c r="D403" s="50">
        <v>3.9761890994324721E-2</v>
      </c>
    </row>
    <row r="404" spans="1:4" x14ac:dyDescent="0.2">
      <c r="A404" s="17" t="s">
        <v>68</v>
      </c>
      <c r="B404" t="s">
        <v>77</v>
      </c>
      <c r="C404" s="29">
        <v>187.348094920379</v>
      </c>
      <c r="D404" s="50">
        <v>5.6903804687626985E-2</v>
      </c>
    </row>
    <row r="405" spans="1:4" x14ac:dyDescent="0.2">
      <c r="A405" s="17" t="s">
        <v>68</v>
      </c>
      <c r="B405" t="s">
        <v>78</v>
      </c>
      <c r="C405" s="29">
        <v>72.74471251502716</v>
      </c>
      <c r="D405" s="50">
        <v>2.9621836041920348E-2</v>
      </c>
    </row>
    <row r="406" spans="1:4" x14ac:dyDescent="0.2">
      <c r="A406" s="17" t="s">
        <v>68</v>
      </c>
      <c r="B406" t="s">
        <v>79</v>
      </c>
      <c r="C406" s="29">
        <v>31.27878046178558</v>
      </c>
      <c r="D406" s="50">
        <v>4.8057395276403139E-2</v>
      </c>
    </row>
    <row r="407" spans="1:4" x14ac:dyDescent="0.2">
      <c r="A407" s="17" t="s">
        <v>68</v>
      </c>
      <c r="B407" t="s">
        <v>80</v>
      </c>
      <c r="C407" s="29">
        <v>82.343282016098797</v>
      </c>
      <c r="D407" s="50">
        <v>4.8247187557771742E-2</v>
      </c>
    </row>
    <row r="408" spans="1:4" x14ac:dyDescent="0.2">
      <c r="A408" s="17" t="s">
        <v>68</v>
      </c>
      <c r="B408" t="s">
        <v>81</v>
      </c>
      <c r="C408" s="29">
        <v>234.39446572194564</v>
      </c>
      <c r="D408" s="50">
        <v>3.9250115161275169E-2</v>
      </c>
    </row>
    <row r="409" spans="1:4" x14ac:dyDescent="0.2">
      <c r="A409" s="17" t="s">
        <v>68</v>
      </c>
      <c r="B409" t="s">
        <v>82</v>
      </c>
      <c r="C409" s="29">
        <v>45.547471281192074</v>
      </c>
      <c r="D409" s="50">
        <v>2.8290671126256117E-2</v>
      </c>
    </row>
    <row r="410" spans="1:4" x14ac:dyDescent="0.2">
      <c r="A410" s="17" t="s">
        <v>68</v>
      </c>
      <c r="B410" t="s">
        <v>83</v>
      </c>
      <c r="C410" s="29">
        <v>283.35810870336292</v>
      </c>
      <c r="D410" s="50">
        <v>3.6430753426252294E-2</v>
      </c>
    </row>
    <row r="411" spans="1:4" x14ac:dyDescent="0.2">
      <c r="A411" s="17" t="s">
        <v>68</v>
      </c>
      <c r="B411" t="s">
        <v>84</v>
      </c>
      <c r="C411" s="29">
        <v>710.20020365983214</v>
      </c>
      <c r="D411" s="50">
        <v>4.0494357371201502E-2</v>
      </c>
    </row>
    <row r="412" spans="1:4" x14ac:dyDescent="0.2">
      <c r="A412" s="17" t="s">
        <v>68</v>
      </c>
      <c r="B412" t="s">
        <v>85</v>
      </c>
      <c r="C412" s="29">
        <v>154.52712143489302</v>
      </c>
      <c r="D412" s="50">
        <v>3.8730465585033923E-2</v>
      </c>
    </row>
    <row r="413" spans="1:4" x14ac:dyDescent="0.2">
      <c r="A413" s="17" t="s">
        <v>68</v>
      </c>
      <c r="B413" t="s">
        <v>86</v>
      </c>
      <c r="C413" s="29">
        <v>37.182856351686205</v>
      </c>
      <c r="D413" s="50">
        <v>3.7196879575286085E-2</v>
      </c>
    </row>
    <row r="414" spans="1:4" x14ac:dyDescent="0.2">
      <c r="A414" s="17" t="s">
        <v>68</v>
      </c>
      <c r="B414" t="s">
        <v>87</v>
      </c>
      <c r="C414" s="29">
        <v>126.29026278302591</v>
      </c>
      <c r="D414" s="50">
        <v>3.1130520093064978E-2</v>
      </c>
    </row>
    <row r="415" spans="1:4" x14ac:dyDescent="0.2">
      <c r="A415" s="17" t="s">
        <v>68</v>
      </c>
      <c r="B415" t="s">
        <v>88</v>
      </c>
      <c r="C415" s="29">
        <v>52.934106103289132</v>
      </c>
      <c r="D415" s="50">
        <v>2.3145247176826436E-2</v>
      </c>
    </row>
    <row r="416" spans="1:4" x14ac:dyDescent="0.2">
      <c r="A416" s="17" t="s">
        <v>68</v>
      </c>
      <c r="B416" t="s">
        <v>89</v>
      </c>
      <c r="C416" s="29">
        <v>106.27811678477929</v>
      </c>
      <c r="D416" s="50">
        <v>3.7954857198847364E-2</v>
      </c>
    </row>
    <row r="417" spans="1:4" x14ac:dyDescent="0.2">
      <c r="A417" s="17" t="s">
        <v>68</v>
      </c>
      <c r="B417" t="s">
        <v>90</v>
      </c>
      <c r="C417" s="29">
        <v>52.864122628363162</v>
      </c>
      <c r="D417" s="50">
        <v>2.4154431292656212E-2</v>
      </c>
    </row>
    <row r="418" spans="1:4" x14ac:dyDescent="0.2">
      <c r="A418" s="17" t="s">
        <v>70</v>
      </c>
      <c r="B418" t="s">
        <v>9</v>
      </c>
      <c r="C418" s="29">
        <v>82.516313832612511</v>
      </c>
      <c r="D418" s="50">
        <v>7.8686935432838011E-3</v>
      </c>
    </row>
    <row r="419" spans="1:4" x14ac:dyDescent="0.2">
      <c r="A419" s="17" t="s">
        <v>70</v>
      </c>
      <c r="B419" t="s">
        <v>76</v>
      </c>
      <c r="C419" s="29">
        <v>98.738245797448698</v>
      </c>
      <c r="D419" s="50">
        <v>7.9642942422185996E-3</v>
      </c>
    </row>
    <row r="420" spans="1:4" x14ac:dyDescent="0.2">
      <c r="A420" s="17" t="s">
        <v>70</v>
      </c>
      <c r="B420" t="s">
        <v>77</v>
      </c>
      <c r="C420" s="29">
        <v>74.219088278673013</v>
      </c>
      <c r="D420" s="50">
        <v>2.2542788627224811E-2</v>
      </c>
    </row>
    <row r="421" spans="1:4" x14ac:dyDescent="0.2">
      <c r="A421" s="17" t="s">
        <v>70</v>
      </c>
      <c r="B421" t="s">
        <v>78</v>
      </c>
      <c r="C421" s="29">
        <v>19.103053435114507</v>
      </c>
      <c r="D421" s="50">
        <v>7.7788130187209379E-3</v>
      </c>
    </row>
    <row r="422" spans="1:4" x14ac:dyDescent="0.2">
      <c r="A422" s="17" t="s">
        <v>70</v>
      </c>
      <c r="B422" t="s">
        <v>79</v>
      </c>
      <c r="C422" s="29">
        <v>9.1295437418050902</v>
      </c>
      <c r="D422" s="50">
        <v>1.4026828598038435E-2</v>
      </c>
    </row>
    <row r="423" spans="1:4" x14ac:dyDescent="0.2">
      <c r="A423" s="17" t="s">
        <v>70</v>
      </c>
      <c r="B423" t="s">
        <v>80</v>
      </c>
      <c r="C423" s="29">
        <v>28.092154384735593</v>
      </c>
      <c r="D423" s="50">
        <v>1.6459963804178128E-2</v>
      </c>
    </row>
    <row r="424" spans="1:4" x14ac:dyDescent="0.2">
      <c r="A424" s="17" t="s">
        <v>70</v>
      </c>
      <c r="B424" t="s">
        <v>81</v>
      </c>
      <c r="C424" s="29">
        <v>54.290796061415229</v>
      </c>
      <c r="D424" s="50">
        <v>9.0911702673718061E-3</v>
      </c>
    </row>
    <row r="425" spans="1:4" x14ac:dyDescent="0.2">
      <c r="A425" s="17" t="s">
        <v>70</v>
      </c>
      <c r="B425" t="s">
        <v>82</v>
      </c>
      <c r="C425" s="29">
        <v>11.178488377433272</v>
      </c>
      <c r="D425" s="50">
        <v>6.9432381091423826E-3</v>
      </c>
    </row>
    <row r="426" spans="1:4" x14ac:dyDescent="0.2">
      <c r="A426" s="17" t="s">
        <v>70</v>
      </c>
      <c r="B426" t="s">
        <v>83</v>
      </c>
      <c r="C426" s="29">
        <v>56.663448812921153</v>
      </c>
      <c r="D426" s="50">
        <v>7.2850999091952206E-3</v>
      </c>
    </row>
    <row r="427" spans="1:4" x14ac:dyDescent="0.2">
      <c r="A427" s="17" t="s">
        <v>70</v>
      </c>
      <c r="B427" t="s">
        <v>84</v>
      </c>
      <c r="C427" s="29">
        <v>136.71962273283788</v>
      </c>
      <c r="D427" s="50">
        <v>7.7955106659630923E-3</v>
      </c>
    </row>
    <row r="428" spans="1:4" x14ac:dyDescent="0.2">
      <c r="A428" s="17" t="s">
        <v>70</v>
      </c>
      <c r="B428" t="s">
        <v>85</v>
      </c>
      <c r="C428" s="29">
        <v>26.721611071110772</v>
      </c>
      <c r="D428" s="50">
        <v>6.6974679160277314E-3</v>
      </c>
    </row>
    <row r="429" spans="1:4" x14ac:dyDescent="0.2">
      <c r="A429" s="17" t="s">
        <v>70</v>
      </c>
      <c r="B429" t="s">
        <v>86</v>
      </c>
      <c r="C429" s="29">
        <v>6.7351664003620764</v>
      </c>
      <c r="D429" s="50">
        <v>6.7377065157185022E-3</v>
      </c>
    </row>
    <row r="430" spans="1:4" x14ac:dyDescent="0.2">
      <c r="A430" s="17" t="s">
        <v>70</v>
      </c>
      <c r="B430" t="s">
        <v>87</v>
      </c>
      <c r="C430" s="29">
        <v>39.66282051282051</v>
      </c>
      <c r="D430" s="50">
        <v>9.776875934159053E-3</v>
      </c>
    </row>
    <row r="431" spans="1:4" x14ac:dyDescent="0.2">
      <c r="A431" s="17" t="s">
        <v>70</v>
      </c>
      <c r="B431" t="s">
        <v>88</v>
      </c>
      <c r="C431" s="29">
        <v>12.337100744396727</v>
      </c>
      <c r="D431" s="50">
        <v>5.3943528510199765E-3</v>
      </c>
    </row>
    <row r="432" spans="1:4" x14ac:dyDescent="0.2">
      <c r="A432" s="17" t="s">
        <v>70</v>
      </c>
      <c r="B432" t="s">
        <v>89</v>
      </c>
      <c r="C432" s="29">
        <v>21.481742001690346</v>
      </c>
      <c r="D432" s="50">
        <v>7.6717246665910788E-3</v>
      </c>
    </row>
    <row r="433" spans="1:4" x14ac:dyDescent="0.2">
      <c r="A433" s="17" t="s">
        <v>70</v>
      </c>
      <c r="B433" t="s">
        <v>90</v>
      </c>
      <c r="C433" s="29">
        <v>14.911598440545802</v>
      </c>
      <c r="D433" s="50">
        <v>6.8133388409362394E-3</v>
      </c>
    </row>
    <row r="434" spans="1:4" x14ac:dyDescent="0.2">
      <c r="A434" s="17" t="s">
        <v>72</v>
      </c>
      <c r="B434" t="s">
        <v>9</v>
      </c>
      <c r="C434" s="29">
        <v>183.4263032493638</v>
      </c>
      <c r="D434" s="50">
        <v>1.7491394137824988E-2</v>
      </c>
    </row>
    <row r="435" spans="1:4" x14ac:dyDescent="0.2">
      <c r="A435" s="17" t="s">
        <v>72</v>
      </c>
      <c r="B435" t="s">
        <v>76</v>
      </c>
      <c r="C435" s="29">
        <v>229.93602656861174</v>
      </c>
      <c r="D435" s="50">
        <v>1.8546796711739189E-2</v>
      </c>
    </row>
    <row r="436" spans="1:4" x14ac:dyDescent="0.2">
      <c r="A436" s="17" t="s">
        <v>72</v>
      </c>
      <c r="B436" t="s">
        <v>77</v>
      </c>
      <c r="C436" s="29">
        <v>86.27247902177875</v>
      </c>
      <c r="D436" s="50">
        <v>2.6203801529228611E-2</v>
      </c>
    </row>
    <row r="437" spans="1:4" x14ac:dyDescent="0.2">
      <c r="A437" s="17" t="s">
        <v>72</v>
      </c>
      <c r="B437" t="s">
        <v>78</v>
      </c>
      <c r="C437" s="29">
        <v>40.706135420848391</v>
      </c>
      <c r="D437" s="50">
        <v>1.6575644162281796E-2</v>
      </c>
    </row>
    <row r="438" spans="1:4" x14ac:dyDescent="0.2">
      <c r="A438" s="17" t="s">
        <v>72</v>
      </c>
      <c r="B438" t="s">
        <v>79</v>
      </c>
      <c r="C438" s="29">
        <v>16.17120738955613</v>
      </c>
      <c r="D438" s="50">
        <v>2.4845793031031307E-2</v>
      </c>
    </row>
    <row r="439" spans="1:4" x14ac:dyDescent="0.2">
      <c r="A439" s="17" t="s">
        <v>72</v>
      </c>
      <c r="B439" t="s">
        <v>80</v>
      </c>
      <c r="C439" s="29">
        <v>34.786674575049616</v>
      </c>
      <c r="D439" s="50">
        <v>2.0382466810169836E-2</v>
      </c>
    </row>
    <row r="440" spans="1:4" x14ac:dyDescent="0.2">
      <c r="A440" s="17" t="s">
        <v>72</v>
      </c>
      <c r="B440" t="s">
        <v>81</v>
      </c>
      <c r="C440" s="29">
        <v>113.55283842965815</v>
      </c>
      <c r="D440" s="50">
        <v>1.9014791887368626E-2</v>
      </c>
    </row>
    <row r="441" spans="1:4" x14ac:dyDescent="0.2">
      <c r="A441" s="17" t="s">
        <v>72</v>
      </c>
      <c r="B441" t="s">
        <v>82</v>
      </c>
      <c r="C441" s="29">
        <v>26.55908506596181</v>
      </c>
      <c r="D441" s="50">
        <v>1.6496510560963917E-2</v>
      </c>
    </row>
    <row r="442" spans="1:4" x14ac:dyDescent="0.2">
      <c r="A442" s="17" t="s">
        <v>72</v>
      </c>
      <c r="B442" t="s">
        <v>83</v>
      </c>
      <c r="C442" s="29">
        <v>135.65939677502013</v>
      </c>
      <c r="D442" s="50">
        <v>1.744144205535569E-2</v>
      </c>
    </row>
    <row r="443" spans="1:4" x14ac:dyDescent="0.2">
      <c r="A443" s="17" t="s">
        <v>72</v>
      </c>
      <c r="B443" t="s">
        <v>84</v>
      </c>
      <c r="C443" s="29">
        <v>334.40521367653724</v>
      </c>
      <c r="D443" s="50">
        <v>1.906719282763927E-2</v>
      </c>
    </row>
    <row r="444" spans="1:4" x14ac:dyDescent="0.2">
      <c r="A444" s="17" t="s">
        <v>72</v>
      </c>
      <c r="B444" t="s">
        <v>85</v>
      </c>
      <c r="C444" s="29">
        <v>71.572228258035807</v>
      </c>
      <c r="D444" s="50">
        <v>1.7938765037825332E-2</v>
      </c>
    </row>
    <row r="445" spans="1:4" x14ac:dyDescent="0.2">
      <c r="A445" s="17" t="s">
        <v>72</v>
      </c>
      <c r="B445" t="s">
        <v>86</v>
      </c>
      <c r="C445" s="29">
        <v>19.574980030980019</v>
      </c>
      <c r="D445" s="50">
        <v>1.9582362581673309E-2</v>
      </c>
    </row>
    <row r="446" spans="1:4" x14ac:dyDescent="0.2">
      <c r="A446" s="17" t="s">
        <v>72</v>
      </c>
      <c r="B446" t="s">
        <v>87</v>
      </c>
      <c r="C446" s="29">
        <v>69.732527028078096</v>
      </c>
      <c r="D446" s="50">
        <v>1.7189051522660623E-2</v>
      </c>
    </row>
    <row r="447" spans="1:4" x14ac:dyDescent="0.2">
      <c r="A447" s="17" t="s">
        <v>72</v>
      </c>
      <c r="B447" t="s">
        <v>88</v>
      </c>
      <c r="C447" s="29">
        <v>31.702505113274334</v>
      </c>
      <c r="D447" s="50">
        <v>1.3861806139496613E-2</v>
      </c>
    </row>
    <row r="448" spans="1:4" x14ac:dyDescent="0.2">
      <c r="A448" s="17" t="s">
        <v>72</v>
      </c>
      <c r="B448" t="s">
        <v>89</v>
      </c>
      <c r="C448" s="29">
        <v>51.439874504005097</v>
      </c>
      <c r="D448" s="50">
        <v>1.8370603000802857E-2</v>
      </c>
    </row>
    <row r="449" spans="1:4" x14ac:dyDescent="0.2">
      <c r="A449" s="17" t="s">
        <v>72</v>
      </c>
      <c r="B449" t="s">
        <v>90</v>
      </c>
      <c r="C449" s="29">
        <v>30.427917791779183</v>
      </c>
      <c r="D449" s="50">
        <v>1.3902983973591746E-2</v>
      </c>
    </row>
    <row r="450" spans="1:4" x14ac:dyDescent="0.2">
      <c r="A450" s="17" t="s">
        <v>74</v>
      </c>
      <c r="B450" t="s">
        <v>9</v>
      </c>
      <c r="C450" s="29">
        <v>116.21099221789888</v>
      </c>
      <c r="D450" s="50">
        <v>1.1081792698332822E-2</v>
      </c>
    </row>
    <row r="451" spans="1:4" x14ac:dyDescent="0.2">
      <c r="A451" s="17" t="s">
        <v>74</v>
      </c>
      <c r="B451" t="s">
        <v>76</v>
      </c>
      <c r="C451" s="29">
        <v>164.46601941747576</v>
      </c>
      <c r="D451" s="50">
        <v>1.3265941286563348E-2</v>
      </c>
    </row>
    <row r="452" spans="1:4" x14ac:dyDescent="0.2">
      <c r="A452" s="17" t="s">
        <v>74</v>
      </c>
      <c r="B452" t="s">
        <v>77</v>
      </c>
      <c r="C452" s="29">
        <v>26.919899672046007</v>
      </c>
      <c r="D452" s="50">
        <v>8.1764627166325751E-3</v>
      </c>
    </row>
    <row r="453" spans="1:4" x14ac:dyDescent="0.2">
      <c r="A453" s="17" t="s">
        <v>74</v>
      </c>
      <c r="B453" t="s">
        <v>78</v>
      </c>
      <c r="C453" s="29">
        <v>12.857142857142858</v>
      </c>
      <c r="D453" s="50">
        <v>5.2354619946179447E-3</v>
      </c>
    </row>
    <row r="454" spans="1:4" x14ac:dyDescent="0.2">
      <c r="A454" s="17" t="s">
        <v>74</v>
      </c>
      <c r="B454" t="s">
        <v>79</v>
      </c>
      <c r="C454" s="29">
        <v>5.8</v>
      </c>
      <c r="D454" s="50">
        <v>8.9112455309335436E-3</v>
      </c>
    </row>
    <row r="455" spans="1:4" x14ac:dyDescent="0.2">
      <c r="A455" s="17" t="s">
        <v>74</v>
      </c>
      <c r="B455" t="s">
        <v>80</v>
      </c>
      <c r="C455" s="29">
        <v>19.390997541479454</v>
      </c>
      <c r="D455" s="50">
        <v>1.1361717342443794E-2</v>
      </c>
    </row>
    <row r="456" spans="1:4" x14ac:dyDescent="0.2">
      <c r="A456" s="17" t="s">
        <v>74</v>
      </c>
      <c r="B456" t="s">
        <v>81</v>
      </c>
      <c r="C456" s="29">
        <v>67.61499148211243</v>
      </c>
      <c r="D456" s="50">
        <v>1.132235009955304E-2</v>
      </c>
    </row>
    <row r="457" spans="1:4" x14ac:dyDescent="0.2">
      <c r="A457" s="17" t="s">
        <v>74</v>
      </c>
      <c r="B457" t="s">
        <v>82</v>
      </c>
      <c r="C457" s="29">
        <v>8.0015873015873034</v>
      </c>
      <c r="D457" s="50">
        <v>4.9699855660419205E-3</v>
      </c>
    </row>
    <row r="458" spans="1:4" x14ac:dyDescent="0.2">
      <c r="A458" s="17" t="s">
        <v>74</v>
      </c>
      <c r="B458" t="s">
        <v>83</v>
      </c>
      <c r="C458" s="29">
        <v>91.044021156679676</v>
      </c>
      <c r="D458" s="50">
        <v>1.1705337464564076E-2</v>
      </c>
    </row>
    <row r="459" spans="1:4" x14ac:dyDescent="0.2">
      <c r="A459" s="17" t="s">
        <v>74</v>
      </c>
      <c r="B459" t="s">
        <v>84</v>
      </c>
      <c r="C459" s="29">
        <v>240.10892614408706</v>
      </c>
      <c r="D459" s="50">
        <v>1.3690585574587058E-2</v>
      </c>
    </row>
    <row r="460" spans="1:4" x14ac:dyDescent="0.2">
      <c r="A460" s="17" t="s">
        <v>74</v>
      </c>
      <c r="B460" t="s">
        <v>85</v>
      </c>
      <c r="C460" s="29">
        <v>56.376481835564043</v>
      </c>
      <c r="D460" s="50">
        <v>1.4130124014880927E-2</v>
      </c>
    </row>
    <row r="461" spans="1:4" x14ac:dyDescent="0.2">
      <c r="A461" s="17" t="s">
        <v>74</v>
      </c>
      <c r="B461" t="s">
        <v>86</v>
      </c>
      <c r="C461" s="29">
        <v>11.180629908252556</v>
      </c>
      <c r="D461" s="50">
        <v>1.1184846595419028E-2</v>
      </c>
    </row>
    <row r="462" spans="1:4" x14ac:dyDescent="0.2">
      <c r="A462" s="17" t="s">
        <v>74</v>
      </c>
      <c r="B462" t="s">
        <v>87</v>
      </c>
      <c r="C462" s="29">
        <v>17.36535947712418</v>
      </c>
      <c r="D462" s="50">
        <v>4.280557029599983E-3</v>
      </c>
    </row>
    <row r="463" spans="1:4" x14ac:dyDescent="0.2">
      <c r="A463" s="17" t="s">
        <v>74</v>
      </c>
      <c r="B463" t="s">
        <v>88</v>
      </c>
      <c r="C463" s="29">
        <v>8.8109756097560972</v>
      </c>
      <c r="D463" s="50">
        <v>3.8525673402109704E-3</v>
      </c>
    </row>
    <row r="464" spans="1:4" x14ac:dyDescent="0.2">
      <c r="A464" s="17" t="s">
        <v>74</v>
      </c>
      <c r="B464" t="s">
        <v>89</v>
      </c>
      <c r="C464" s="29">
        <v>33.359311575403353</v>
      </c>
      <c r="D464" s="50">
        <v>1.1913533523183605E-2</v>
      </c>
    </row>
    <row r="465" spans="1:4" x14ac:dyDescent="0.2">
      <c r="A465" s="17" t="s">
        <v>74</v>
      </c>
      <c r="B465" t="s">
        <v>90</v>
      </c>
      <c r="C465" s="29">
        <v>8.0121621621621646</v>
      </c>
      <c r="D465" s="50">
        <v>3.6608802119366245E-3</v>
      </c>
    </row>
    <row r="466" spans="1:4" x14ac:dyDescent="0.2">
      <c r="A466" s="17" t="s">
        <v>75</v>
      </c>
      <c r="B466" t="s">
        <v>9</v>
      </c>
      <c r="C466" s="29">
        <v>6504.3034799756251</v>
      </c>
      <c r="D466" s="50">
        <v>0.62024548139976177</v>
      </c>
    </row>
    <row r="467" spans="1:4" x14ac:dyDescent="0.2">
      <c r="A467" s="17" t="s">
        <v>75</v>
      </c>
      <c r="B467" t="s">
        <v>76</v>
      </c>
      <c r="C467" s="29">
        <v>7910.2298588292597</v>
      </c>
      <c r="D467" s="50">
        <v>0.6380445349265802</v>
      </c>
    </row>
    <row r="468" spans="1:4" x14ac:dyDescent="0.2">
      <c r="A468" s="17" t="s">
        <v>75</v>
      </c>
      <c r="B468" t="s">
        <v>77</v>
      </c>
      <c r="C468" s="29">
        <v>2029.9043970648715</v>
      </c>
      <c r="D468" s="50">
        <v>0.61654901478568491</v>
      </c>
    </row>
    <row r="469" spans="1:4" x14ac:dyDescent="0.2">
      <c r="A469" s="17" t="s">
        <v>75</v>
      </c>
      <c r="B469" t="s">
        <v>78</v>
      </c>
      <c r="C469" s="29">
        <v>1142.8939476546936</v>
      </c>
      <c r="D469" s="50">
        <v>0.46538938653083484</v>
      </c>
    </row>
    <row r="470" spans="1:4" x14ac:dyDescent="0.2">
      <c r="A470" s="17" t="s">
        <v>75</v>
      </c>
      <c r="B470" t="s">
        <v>79</v>
      </c>
      <c r="C470" s="29">
        <v>446.36777673785326</v>
      </c>
      <c r="D470" s="50">
        <v>0.68580911303585124</v>
      </c>
    </row>
    <row r="471" spans="1:4" x14ac:dyDescent="0.2">
      <c r="A471" s="17" t="s">
        <v>75</v>
      </c>
      <c r="B471" t="s">
        <v>80</v>
      </c>
      <c r="C471" s="29">
        <v>1267.9639220212503</v>
      </c>
      <c r="D471" s="50">
        <v>0.74293484136674037</v>
      </c>
    </row>
    <row r="472" spans="1:4" x14ac:dyDescent="0.2">
      <c r="A472" s="17" t="s">
        <v>75</v>
      </c>
      <c r="B472" t="s">
        <v>81</v>
      </c>
      <c r="C472" s="29">
        <v>3568.8130185353866</v>
      </c>
      <c r="D472" s="50">
        <v>0.59760934002912791</v>
      </c>
    </row>
    <row r="473" spans="1:4" x14ac:dyDescent="0.2">
      <c r="A473" s="17" t="s">
        <v>75</v>
      </c>
      <c r="B473" t="s">
        <v>82</v>
      </c>
      <c r="C473" s="29">
        <v>770.27660486504772</v>
      </c>
      <c r="D473" s="50">
        <v>0.47843802282575065</v>
      </c>
    </row>
    <row r="474" spans="1:4" x14ac:dyDescent="0.2">
      <c r="A474" s="17" t="s">
        <v>75</v>
      </c>
      <c r="B474" t="s">
        <v>83</v>
      </c>
      <c r="C474" s="29">
        <v>4135.8807725859469</v>
      </c>
      <c r="D474" s="50">
        <v>0.53174145365358394</v>
      </c>
    </row>
    <row r="475" spans="1:4" x14ac:dyDescent="0.2">
      <c r="A475" s="17" t="s">
        <v>75</v>
      </c>
      <c r="B475" t="s">
        <v>84</v>
      </c>
      <c r="C475" s="29">
        <v>9778.89525136062</v>
      </c>
      <c r="D475" s="50">
        <v>0.55757528224226116</v>
      </c>
    </row>
    <row r="476" spans="1:4" x14ac:dyDescent="0.2">
      <c r="A476" s="17" t="s">
        <v>75</v>
      </c>
      <c r="B476" t="s">
        <v>85</v>
      </c>
      <c r="C476" s="29">
        <v>2081.9161506707933</v>
      </c>
      <c r="D476" s="50">
        <v>0.52180860599577561</v>
      </c>
    </row>
    <row r="477" spans="1:4" x14ac:dyDescent="0.2">
      <c r="A477" s="17" t="s">
        <v>75</v>
      </c>
      <c r="B477" t="s">
        <v>86</v>
      </c>
      <c r="C477" s="29">
        <v>533.99944854067735</v>
      </c>
      <c r="D477" s="50">
        <v>0.53420084225820863</v>
      </c>
    </row>
    <row r="478" spans="1:4" x14ac:dyDescent="0.2">
      <c r="A478" s="17" t="s">
        <v>75</v>
      </c>
      <c r="B478" t="s">
        <v>87</v>
      </c>
      <c r="C478" s="29">
        <v>2106.11824008235</v>
      </c>
      <c r="D478" s="50">
        <v>0.51915765116347889</v>
      </c>
    </row>
    <row r="479" spans="1:4" x14ac:dyDescent="0.2">
      <c r="A479" s="17" t="s">
        <v>75</v>
      </c>
      <c r="B479" t="s">
        <v>88</v>
      </c>
      <c r="C479" s="29">
        <v>1014.477153674944</v>
      </c>
      <c r="D479" s="50">
        <v>0.44357648037417102</v>
      </c>
    </row>
    <row r="480" spans="1:4" x14ac:dyDescent="0.2">
      <c r="A480" s="17" t="s">
        <v>75</v>
      </c>
      <c r="B480" t="s">
        <v>89</v>
      </c>
      <c r="C480" s="29">
        <v>1428.0206441655423</v>
      </c>
      <c r="D480" s="50">
        <v>0.50998569852407782</v>
      </c>
    </row>
    <row r="481" spans="1:4" x14ac:dyDescent="0.2">
      <c r="A481" s="17" t="s">
        <v>75</v>
      </c>
      <c r="B481" t="s">
        <v>90</v>
      </c>
      <c r="C481" s="29">
        <v>1051.411734846896</v>
      </c>
      <c r="D481" s="50">
        <v>0.48040620456691324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4AA28-889E-4AD5-9551-A6C1F32949F7}">
  <dimension ref="A1:M481"/>
  <sheetViews>
    <sheetView topLeftCell="A440" workbookViewId="0">
      <selection sqref="A1:D481"/>
    </sheetView>
  </sheetViews>
  <sheetFormatPr baseColWidth="10" defaultRowHeight="12.75" x14ac:dyDescent="0.2"/>
  <cols>
    <col min="1" max="1" width="41" bestFit="1" customWidth="1"/>
    <col min="2" max="2" width="22.140625" bestFit="1" customWidth="1"/>
    <col min="3" max="3" width="16.28515625" bestFit="1" customWidth="1"/>
    <col min="4" max="4" width="18.5703125" bestFit="1" customWidth="1"/>
    <col min="9" max="9" width="22.140625" style="27" bestFit="1" customWidth="1"/>
    <col min="10" max="10" width="16.85546875" customWidth="1"/>
  </cols>
  <sheetData>
    <row r="1" spans="1:13" x14ac:dyDescent="0.2">
      <c r="A1" s="28" t="s">
        <v>100</v>
      </c>
      <c r="B1" s="28" t="s">
        <v>99</v>
      </c>
      <c r="C1" s="28" t="s">
        <v>101</v>
      </c>
      <c r="D1" s="28" t="s">
        <v>102</v>
      </c>
      <c r="I1" s="27" t="str" cm="1">
        <f t="array" aca="1" ref="I1" ca="1">INDIRECT("'Erwerbstätige'!A"&amp;J1)</f>
        <v>Baden-Württemberg</v>
      </c>
      <c r="J1" s="26">
        <v>4</v>
      </c>
      <c r="K1">
        <v>5</v>
      </c>
      <c r="L1">
        <v>97</v>
      </c>
      <c r="M1">
        <f>L1-K1</f>
        <v>92</v>
      </c>
    </row>
    <row r="2" spans="1:13" x14ac:dyDescent="0.2">
      <c r="A2" s="4" t="s">
        <v>11</v>
      </c>
      <c r="B2" t="s">
        <v>9</v>
      </c>
      <c r="C2" s="29">
        <f ca="1">VLOOKUP(A2,INDIRECT("'Erwerbstätige'!B"&amp;VLOOKUP(B2,$I$1:$L$16,3,FALSE)&amp;":L"&amp;VLOOKUP(B2,$I$1:$L$16,4,FALSE)),11,FALSE)</f>
        <v>76.210636585984957</v>
      </c>
      <c r="D2" s="50">
        <f ca="1">C2/(HLOOKUP(B2,Einwohnerzahl!$C$5:$R$6,2,FALSE)/1000)</f>
        <v>7.267388909908871E-3</v>
      </c>
      <c r="I2" s="27" t="str" cm="1">
        <f t="array" aca="1" ref="I2" ca="1">INDIRECT("'Erwerbstätige'!A"&amp;J2)</f>
        <v>Bayern</v>
      </c>
      <c r="J2" s="18">
        <f>L1+1</f>
        <v>98</v>
      </c>
      <c r="K2" s="18">
        <f>J2+1</f>
        <v>99</v>
      </c>
      <c r="L2">
        <f>K2+92</f>
        <v>191</v>
      </c>
    </row>
    <row r="3" spans="1:13" x14ac:dyDescent="0.2">
      <c r="A3" s="4" t="s">
        <v>11</v>
      </c>
      <c r="B3" t="s">
        <v>76</v>
      </c>
      <c r="C3" s="29">
        <f t="shared" ref="C3:C66" ca="1" si="0">VLOOKUP(A3,INDIRECT("'Erwerbstätige'!B"&amp;VLOOKUP(B3,$I$1:$L$16,3,FALSE)&amp;":L"&amp;VLOOKUP(B3,$I$1:$L$16,4,FALSE)),11,FALSE)</f>
        <v>135.00022639412518</v>
      </c>
      <c r="D3" s="50">
        <f ca="1">C3/(HLOOKUP(B3,Einwohnerzahl!$C$5:$R$6,2,FALSE)/1000)</f>
        <v>1.0889210326610037E-2</v>
      </c>
      <c r="I3" s="27" t="str" cm="1">
        <f t="array" aca="1" ref="I3" ca="1">INDIRECT("'Erwerbstätige'!A"&amp;J3)</f>
        <v>Berlin</v>
      </c>
      <c r="J3" s="18">
        <f t="shared" ref="J3:J10" si="1">L2+1</f>
        <v>192</v>
      </c>
      <c r="K3" s="18">
        <f t="shared" ref="K3:K16" si="2">J3+1</f>
        <v>193</v>
      </c>
      <c r="L3">
        <f t="shared" ref="L3:L10" si="3">K3+92</f>
        <v>285</v>
      </c>
    </row>
    <row r="4" spans="1:13" x14ac:dyDescent="0.2">
      <c r="A4" s="4" t="s">
        <v>11</v>
      </c>
      <c r="B4" t="s">
        <v>77</v>
      </c>
      <c r="C4" s="29">
        <f t="shared" ca="1" si="0"/>
        <v>0.73006922953187503</v>
      </c>
      <c r="D4" s="50">
        <f ca="1">C4/(HLOOKUP(B4,Einwohnerzahl!$C$5:$R$6,2,FALSE)/1000)</f>
        <v>2.2174613979065961E-4</v>
      </c>
      <c r="I4" s="27" t="str" cm="1">
        <f t="array" aca="1" ref="I4" ca="1">INDIRECT("'Erwerbstätige'!A"&amp;J4)</f>
        <v>Brandenburg</v>
      </c>
      <c r="J4" s="18">
        <f t="shared" si="1"/>
        <v>286</v>
      </c>
      <c r="K4" s="18">
        <f t="shared" si="2"/>
        <v>287</v>
      </c>
      <c r="L4">
        <f t="shared" si="3"/>
        <v>379</v>
      </c>
    </row>
    <row r="5" spans="1:13" x14ac:dyDescent="0.2">
      <c r="A5" s="4" t="s">
        <v>11</v>
      </c>
      <c r="B5" t="s">
        <v>78</v>
      </c>
      <c r="C5" s="29">
        <f t="shared" ca="1" si="0"/>
        <v>30.653974516104679</v>
      </c>
      <c r="D5" s="50">
        <f ca="1">C5/(HLOOKUP(B5,Einwohnerzahl!$C$5:$R$6,2,FALSE)/1000)</f>
        <v>1.2482378110459682E-2</v>
      </c>
      <c r="I5" s="27" t="str" cm="1">
        <f t="array" aca="1" ref="I5" ca="1">INDIRECT("'Erwerbstätige'!A"&amp;J5)</f>
        <v>Bremen</v>
      </c>
      <c r="J5" s="18">
        <f t="shared" si="1"/>
        <v>380</v>
      </c>
      <c r="K5" s="18">
        <f t="shared" si="2"/>
        <v>381</v>
      </c>
      <c r="L5">
        <f t="shared" si="3"/>
        <v>473</v>
      </c>
    </row>
    <row r="6" spans="1:13" x14ac:dyDescent="0.2">
      <c r="A6" s="4" t="s">
        <v>11</v>
      </c>
      <c r="B6" t="s">
        <v>79</v>
      </c>
      <c r="C6" s="29">
        <f t="shared" ca="1" si="0"/>
        <v>0.26329931618554525</v>
      </c>
      <c r="D6" s="50">
        <f ca="1">C6/(HLOOKUP(B6,Einwohnerzahl!$C$5:$R$6,2,FALSE)/1000)</f>
        <v>4.0453876804418936E-4</v>
      </c>
      <c r="I6" s="27" t="str" cm="1">
        <f t="array" aca="1" ref="I6" ca="1">INDIRECT("'Erwerbstätige'!A"&amp;J6)</f>
        <v>Hamburg</v>
      </c>
      <c r="J6" s="18">
        <f t="shared" si="1"/>
        <v>474</v>
      </c>
      <c r="K6" s="18">
        <f t="shared" si="2"/>
        <v>475</v>
      </c>
      <c r="L6">
        <f t="shared" si="3"/>
        <v>567</v>
      </c>
    </row>
    <row r="7" spans="1:13" x14ac:dyDescent="0.2">
      <c r="A7" s="4" t="s">
        <v>11</v>
      </c>
      <c r="B7" t="s">
        <v>80</v>
      </c>
      <c r="C7" s="29">
        <f t="shared" ca="1" si="0"/>
        <v>1.5529822128134705</v>
      </c>
      <c r="D7" s="50">
        <f ca="1">C7/(HLOOKUP(B7,Einwohnerzahl!$C$5:$R$6,2,FALSE)/1000)</f>
        <v>9.0993487581471485E-4</v>
      </c>
      <c r="I7" s="27" t="str" cm="1">
        <f t="array" aca="1" ref="I7" ca="1">INDIRECT("'Erwerbstätige'!A"&amp;J7)</f>
        <v>Hessen</v>
      </c>
      <c r="J7" s="18">
        <f t="shared" si="1"/>
        <v>568</v>
      </c>
      <c r="K7" s="18">
        <f t="shared" si="2"/>
        <v>569</v>
      </c>
      <c r="L7">
        <f t="shared" si="3"/>
        <v>661</v>
      </c>
    </row>
    <row r="8" spans="1:13" x14ac:dyDescent="0.2">
      <c r="A8" s="4" t="s">
        <v>11</v>
      </c>
      <c r="B8" t="s">
        <v>81</v>
      </c>
      <c r="C8" s="29">
        <f t="shared" ca="1" si="0"/>
        <v>23.566763649958233</v>
      </c>
      <c r="D8" s="50">
        <f ca="1">C8/(HLOOKUP(B8,Einwohnerzahl!$C$5:$R$6,2,FALSE)/1000)</f>
        <v>3.946331174630671E-3</v>
      </c>
      <c r="I8" s="27" t="str" cm="1">
        <f t="array" aca="1" ref="I8" ca="1">INDIRECT("'Erwerbstätige'!A"&amp;J8)</f>
        <v>Mecklenburg-Vorpommern</v>
      </c>
      <c r="J8" s="18">
        <f t="shared" si="1"/>
        <v>662</v>
      </c>
      <c r="K8" s="18">
        <f t="shared" si="2"/>
        <v>663</v>
      </c>
      <c r="L8">
        <f t="shared" si="3"/>
        <v>755</v>
      </c>
    </row>
    <row r="9" spans="1:13" x14ac:dyDescent="0.2">
      <c r="A9" s="4" t="s">
        <v>11</v>
      </c>
      <c r="B9" t="s">
        <v>82</v>
      </c>
      <c r="C9" s="29">
        <f t="shared" ca="1" si="0"/>
        <v>22.312266477994644</v>
      </c>
      <c r="D9" s="50">
        <f ca="1">C9/(HLOOKUP(B9,Einwohnerzahl!$C$5:$R$6,2,FALSE)/1000)</f>
        <v>1.3858705549499712E-2</v>
      </c>
      <c r="I9" s="27" t="str" cm="1">
        <f t="array" aca="1" ref="I9" ca="1">INDIRECT("'Erwerbstätige'!A"&amp;J9)</f>
        <v>Niedersachsen</v>
      </c>
      <c r="J9" s="18">
        <f t="shared" si="1"/>
        <v>756</v>
      </c>
      <c r="K9" s="18">
        <f t="shared" si="2"/>
        <v>757</v>
      </c>
      <c r="L9">
        <f t="shared" si="3"/>
        <v>849</v>
      </c>
    </row>
    <row r="10" spans="1:13" x14ac:dyDescent="0.2">
      <c r="A10" s="4" t="s">
        <v>11</v>
      </c>
      <c r="B10" t="s">
        <v>83</v>
      </c>
      <c r="C10" s="29">
        <f t="shared" ca="1" si="0"/>
        <v>97.443580651357536</v>
      </c>
      <c r="D10" s="50">
        <f ca="1">C10/(HLOOKUP(B10,Einwohnerzahl!$C$5:$R$6,2,FALSE)/1000)</f>
        <v>1.2528115309370019E-2</v>
      </c>
      <c r="I10" s="27" t="str" cm="1">
        <f t="array" aca="1" ref="I10" ca="1">INDIRECT("'Erwerbstätige'!A"&amp;J10)</f>
        <v>Nordrhein-Westfalen</v>
      </c>
      <c r="J10" s="18">
        <f t="shared" si="1"/>
        <v>850</v>
      </c>
      <c r="K10" s="18">
        <f t="shared" si="2"/>
        <v>851</v>
      </c>
      <c r="L10">
        <f t="shared" si="3"/>
        <v>943</v>
      </c>
    </row>
    <row r="11" spans="1:13" x14ac:dyDescent="0.2">
      <c r="A11" s="4" t="s">
        <v>11</v>
      </c>
      <c r="B11" t="s">
        <v>84</v>
      </c>
      <c r="C11" s="29">
        <f t="shared" ca="1" si="0"/>
        <v>78.350512379906547</v>
      </c>
      <c r="D11" s="50">
        <f ca="1">C11/(HLOOKUP(B11,Einwohnerzahl!$C$5:$R$6,2,FALSE)/1000)</f>
        <v>4.4674074045300497E-3</v>
      </c>
      <c r="I11" s="27" t="str" cm="1">
        <f t="array" aca="1" ref="I11" ca="1">INDIRECT("'Erwerbstätige'!A"&amp;J11)</f>
        <v>Rheinland-Pfalz</v>
      </c>
      <c r="J11" s="18">
        <f t="shared" ref="J11:J16" si="4">L10+1</f>
        <v>944</v>
      </c>
      <c r="K11" s="18">
        <f t="shared" si="2"/>
        <v>945</v>
      </c>
      <c r="L11">
        <f t="shared" ref="L11:L16" si="5">K11+92</f>
        <v>1037</v>
      </c>
    </row>
    <row r="12" spans="1:13" x14ac:dyDescent="0.2">
      <c r="A12" s="4" t="s">
        <v>11</v>
      </c>
      <c r="B12" t="s">
        <v>85</v>
      </c>
      <c r="C12" s="29">
        <f t="shared" ca="1" si="0"/>
        <v>42.344053417902032</v>
      </c>
      <c r="D12" s="50">
        <f ca="1">C12/(HLOOKUP(B12,Einwohnerzahl!$C$5:$R$6,2,FALSE)/1000)</f>
        <v>1.0613055419684865E-2</v>
      </c>
      <c r="I12" s="27" t="str" cm="1">
        <f t="array" aca="1" ref="I12" ca="1">INDIRECT("'Erwerbstätige'!A"&amp;J12)</f>
        <v>Saarland</v>
      </c>
      <c r="J12" s="18">
        <f t="shared" si="4"/>
        <v>1038</v>
      </c>
      <c r="K12" s="18">
        <f t="shared" si="2"/>
        <v>1039</v>
      </c>
      <c r="L12">
        <f t="shared" si="5"/>
        <v>1131</v>
      </c>
    </row>
    <row r="13" spans="1:13" x14ac:dyDescent="0.2">
      <c r="A13" s="4" t="s">
        <v>11</v>
      </c>
      <c r="B13" t="s">
        <v>86</v>
      </c>
      <c r="C13" s="29">
        <f t="shared" ca="1" si="0"/>
        <v>2.2486781734477863</v>
      </c>
      <c r="D13" s="50">
        <f ca="1">C13/(HLOOKUP(B13,Einwohnerzahl!$C$5:$R$6,2,FALSE)/1000)</f>
        <v>2.2495262448420919E-3</v>
      </c>
      <c r="I13" s="27" t="str" cm="1">
        <f t="array" aca="1" ref="I13" ca="1">INDIRECT("'Erwerbstätige'!A"&amp;J13)</f>
        <v>Sachsen</v>
      </c>
      <c r="J13" s="18">
        <f t="shared" si="4"/>
        <v>1132</v>
      </c>
      <c r="K13" s="18">
        <f t="shared" si="2"/>
        <v>1133</v>
      </c>
      <c r="L13">
        <f t="shared" si="5"/>
        <v>1225</v>
      </c>
    </row>
    <row r="14" spans="1:13" x14ac:dyDescent="0.2">
      <c r="A14" s="4" t="s">
        <v>11</v>
      </c>
      <c r="B14" t="s">
        <v>87</v>
      </c>
      <c r="C14" s="29">
        <f t="shared" ca="1" si="0"/>
        <v>27.05270865743892</v>
      </c>
      <c r="D14" s="50">
        <f ca="1">C14/(HLOOKUP(B14,Einwohnerzahl!$C$5:$R$6,2,FALSE)/1000)</f>
        <v>6.6684863256569827E-3</v>
      </c>
      <c r="I14" s="27" t="str" cm="1">
        <f t="array" aca="1" ref="I14" ca="1">INDIRECT("'Erwerbstätige'!A"&amp;J14)</f>
        <v>Sachsen-Anhalt</v>
      </c>
      <c r="J14" s="18">
        <f t="shared" si="4"/>
        <v>1226</v>
      </c>
      <c r="K14" s="18">
        <f t="shared" si="2"/>
        <v>1227</v>
      </c>
      <c r="L14">
        <f t="shared" si="5"/>
        <v>1319</v>
      </c>
    </row>
    <row r="15" spans="1:13" x14ac:dyDescent="0.2">
      <c r="A15" s="4" t="s">
        <v>11</v>
      </c>
      <c r="B15" t="s">
        <v>88</v>
      </c>
      <c r="C15" s="29">
        <f t="shared" ca="1" si="0"/>
        <v>21.492749758163384</v>
      </c>
      <c r="D15" s="50">
        <f ca="1">C15/(HLOOKUP(B15,Einwohnerzahl!$C$5:$R$6,2,FALSE)/1000)</f>
        <v>9.3976273953072023E-3</v>
      </c>
      <c r="I15" s="27" t="str" cm="1">
        <f t="array" aca="1" ref="I15" ca="1">INDIRECT("'Erwerbstätige'!A"&amp;J15)</f>
        <v>Schleswig-Holstein</v>
      </c>
      <c r="J15" s="18">
        <f t="shared" si="4"/>
        <v>1320</v>
      </c>
      <c r="K15" s="18">
        <f t="shared" si="2"/>
        <v>1321</v>
      </c>
      <c r="L15">
        <f t="shared" si="5"/>
        <v>1413</v>
      </c>
    </row>
    <row r="16" spans="1:13" x14ac:dyDescent="0.2">
      <c r="A16" s="4" t="s">
        <v>11</v>
      </c>
      <c r="B16" t="s">
        <v>89</v>
      </c>
      <c r="C16" s="29">
        <f t="shared" ca="1" si="0"/>
        <v>31.930713341645536</v>
      </c>
      <c r="D16" s="50">
        <f ca="1">C16/(HLOOKUP(B16,Einwohnerzahl!$C$5:$R$6,2,FALSE)/1000)</f>
        <v>1.1403341551428898E-2</v>
      </c>
      <c r="I16" s="27" t="str" cm="1">
        <f t="array" aca="1" ref="I16" ca="1">INDIRECT("'Erwerbstätige'!A"&amp;J16)</f>
        <v>Thüringen</v>
      </c>
      <c r="J16" s="18">
        <f t="shared" si="4"/>
        <v>1414</v>
      </c>
      <c r="K16" s="18">
        <f t="shared" si="2"/>
        <v>1415</v>
      </c>
      <c r="L16">
        <f t="shared" si="5"/>
        <v>1507</v>
      </c>
    </row>
    <row r="17" spans="1:11" x14ac:dyDescent="0.2">
      <c r="A17" s="4" t="s">
        <v>11</v>
      </c>
      <c r="B17" t="s">
        <v>90</v>
      </c>
      <c r="C17" s="29">
        <f t="shared" ca="1" si="0"/>
        <v>17.054231736368177</v>
      </c>
      <c r="D17" s="50">
        <f ca="1">C17/(HLOOKUP(B17,Einwohnerzahl!$C$5:$R$6,2,FALSE)/1000)</f>
        <v>7.792340972365381E-3</v>
      </c>
      <c r="J17" s="18"/>
      <c r="K17" s="18"/>
    </row>
    <row r="18" spans="1:11" x14ac:dyDescent="0.2">
      <c r="A18" s="4" t="s">
        <v>17</v>
      </c>
      <c r="B18" t="s">
        <v>9</v>
      </c>
      <c r="C18" s="29">
        <f t="shared" ca="1" si="0"/>
        <v>2023.8912217324628</v>
      </c>
      <c r="D18" s="50">
        <f ca="1">C18/(HLOOKUP(B18,Einwohnerzahl!$C$5:$R$6,2,FALSE)/1000)</f>
        <v>0.19299674269333256</v>
      </c>
      <c r="J18" s="18"/>
      <c r="K18" s="18"/>
    </row>
    <row r="19" spans="1:11" x14ac:dyDescent="0.2">
      <c r="A19" s="4" t="s">
        <v>17</v>
      </c>
      <c r="B19" t="s">
        <v>76</v>
      </c>
      <c r="C19" s="29">
        <f t="shared" ca="1" si="0"/>
        <v>2164.5605436692435</v>
      </c>
      <c r="D19" s="50">
        <f ca="1">C19/(HLOOKUP(B19,Einwohnerzahl!$C$5:$R$6,2,FALSE)/1000)</f>
        <v>0.17459492961058826</v>
      </c>
      <c r="J19" s="18"/>
      <c r="K19" s="18"/>
    </row>
    <row r="20" spans="1:11" x14ac:dyDescent="0.2">
      <c r="A20" s="4" t="s">
        <v>17</v>
      </c>
      <c r="B20" t="s">
        <v>77</v>
      </c>
      <c r="C20" s="29">
        <f t="shared" ca="1" si="0"/>
        <v>226.03738689398787</v>
      </c>
      <c r="D20" s="50">
        <f ca="1">C20/(HLOOKUP(B20,Einwohnerzahl!$C$5:$R$6,2,FALSE)/1000)</f>
        <v>6.8655020598866731E-2</v>
      </c>
      <c r="J20" s="18"/>
      <c r="K20" s="18"/>
    </row>
    <row r="21" spans="1:11" x14ac:dyDescent="0.2">
      <c r="A21" s="4" t="s">
        <v>17</v>
      </c>
      <c r="B21" t="s">
        <v>78</v>
      </c>
      <c r="C21" s="29">
        <f t="shared" ca="1" si="0"/>
        <v>249.40599062320018</v>
      </c>
      <c r="D21" s="50">
        <f ca="1">C21/(HLOOKUP(B21,Einwohnerzahl!$C$5:$R$6,2,FALSE)/1000)</f>
        <v>0.10155876773294031</v>
      </c>
    </row>
    <row r="22" spans="1:11" x14ac:dyDescent="0.2">
      <c r="A22" s="4" t="s">
        <v>17</v>
      </c>
      <c r="B22" t="s">
        <v>79</v>
      </c>
      <c r="C22" s="29">
        <f t="shared" ca="1" si="0"/>
        <v>83.338167552063041</v>
      </c>
      <c r="D22" s="50">
        <f ca="1">C22/(HLOOKUP(B22,Einwohnerzahl!$C$5:$R$6,2,FALSE)/1000)</f>
        <v>0.12804256433698494</v>
      </c>
    </row>
    <row r="23" spans="1:11" x14ac:dyDescent="0.2">
      <c r="A23" s="4" t="s">
        <v>17</v>
      </c>
      <c r="B23" t="s">
        <v>80</v>
      </c>
      <c r="C23" s="29">
        <f t="shared" ca="1" si="0"/>
        <v>159.97267174543546</v>
      </c>
      <c r="D23" s="50">
        <f ca="1">C23/(HLOOKUP(B23,Einwohnerzahl!$C$5:$R$6,2,FALSE)/1000)</f>
        <v>9.3732376325622993E-2</v>
      </c>
    </row>
    <row r="24" spans="1:11" x14ac:dyDescent="0.2">
      <c r="A24" s="4" t="s">
        <v>17</v>
      </c>
      <c r="B24" t="s">
        <v>81</v>
      </c>
      <c r="C24" s="29">
        <f t="shared" ca="1" si="0"/>
        <v>749.35956573249473</v>
      </c>
      <c r="D24" s="50">
        <f ca="1">C24/(HLOOKUP(B24,Einwohnerzahl!$C$5:$R$6,2,FALSE)/1000)</f>
        <v>0.12548269500140238</v>
      </c>
    </row>
    <row r="25" spans="1:11" x14ac:dyDescent="0.2">
      <c r="A25" s="4" t="s">
        <v>17</v>
      </c>
      <c r="B25" t="s">
        <v>82</v>
      </c>
      <c r="C25" s="29">
        <f t="shared" ca="1" si="0"/>
        <v>145.66453767282997</v>
      </c>
      <c r="D25" s="50">
        <f ca="1">C25/(HLOOKUP(B25,Einwohnerzahl!$C$5:$R$6,2,FALSE)/1000)</f>
        <v>9.0475879651343905E-2</v>
      </c>
    </row>
    <row r="26" spans="1:11" x14ac:dyDescent="0.2">
      <c r="A26" s="4" t="s">
        <v>17</v>
      </c>
      <c r="B26" t="s">
        <v>83</v>
      </c>
      <c r="C26" s="29">
        <f t="shared" ca="1" si="0"/>
        <v>987.50469656227995</v>
      </c>
      <c r="D26" s="50">
        <f ca="1">C26/(HLOOKUP(B26,Einwohnerzahl!$C$5:$R$6,2,FALSE)/1000)</f>
        <v>0.12696139267850623</v>
      </c>
    </row>
    <row r="27" spans="1:11" x14ac:dyDescent="0.2">
      <c r="A27" s="4" t="s">
        <v>17</v>
      </c>
      <c r="B27" t="s">
        <v>84</v>
      </c>
      <c r="C27" s="29">
        <f t="shared" ca="1" si="0"/>
        <v>2159.6414746296887</v>
      </c>
      <c r="D27" s="50">
        <f ca="1">C27/(HLOOKUP(B27,Einwohnerzahl!$C$5:$R$6,2,FALSE)/1000)</f>
        <v>0.12313893070806711</v>
      </c>
    </row>
    <row r="28" spans="1:11" x14ac:dyDescent="0.2">
      <c r="A28" s="4" t="s">
        <v>17</v>
      </c>
      <c r="B28" t="s">
        <v>85</v>
      </c>
      <c r="C28" s="29">
        <f t="shared" ca="1" si="0"/>
        <v>525.99065875059227</v>
      </c>
      <c r="D28" s="50">
        <f ca="1">C28/(HLOOKUP(B28,Einwohnerzahl!$C$5:$R$6,2,FALSE)/1000)</f>
        <v>0.13183357664092915</v>
      </c>
    </row>
    <row r="29" spans="1:11" x14ac:dyDescent="0.2">
      <c r="A29" s="4" t="s">
        <v>17</v>
      </c>
      <c r="B29" t="s">
        <v>86</v>
      </c>
      <c r="C29" s="29">
        <f t="shared" ca="1" si="0"/>
        <v>140.41747234785967</v>
      </c>
      <c r="D29" s="50">
        <f ca="1">C29/(HLOOKUP(B29,Einwohnerzahl!$C$5:$R$6,2,FALSE)/1000)</f>
        <v>0.14047042969985651</v>
      </c>
    </row>
    <row r="30" spans="1:11" x14ac:dyDescent="0.2">
      <c r="A30" s="4" t="s">
        <v>17</v>
      </c>
      <c r="B30" t="s">
        <v>87</v>
      </c>
      <c r="C30" s="29">
        <f t="shared" ca="1" si="0"/>
        <v>561.15109594515468</v>
      </c>
      <c r="D30" s="50">
        <f ca="1">C30/(HLOOKUP(B30,Einwohnerzahl!$C$5:$R$6,2,FALSE)/1000)</f>
        <v>0.13832361325891537</v>
      </c>
    </row>
    <row r="31" spans="1:11" x14ac:dyDescent="0.2">
      <c r="A31" s="4" t="s">
        <v>17</v>
      </c>
      <c r="B31" t="s">
        <v>88</v>
      </c>
      <c r="C31" s="29">
        <f t="shared" ca="1" si="0"/>
        <v>261.60791431983159</v>
      </c>
      <c r="D31" s="50">
        <f ca="1">C31/(HLOOKUP(B31,Einwohnerzahl!$C$5:$R$6,2,FALSE)/1000)</f>
        <v>0.11438711798649416</v>
      </c>
    </row>
    <row r="32" spans="1:11" x14ac:dyDescent="0.2">
      <c r="A32" s="4" t="s">
        <v>17</v>
      </c>
      <c r="B32" t="s">
        <v>89</v>
      </c>
      <c r="C32" s="29">
        <f t="shared" ca="1" si="0"/>
        <v>280.10917803180746</v>
      </c>
      <c r="D32" s="50">
        <f ca="1">C32/(HLOOKUP(B32,Einwohnerzahl!$C$5:$R$6,2,FALSE)/1000)</f>
        <v>0.10003474067773814</v>
      </c>
    </row>
    <row r="33" spans="1:4" x14ac:dyDescent="0.2">
      <c r="A33" s="4" t="s">
        <v>17</v>
      </c>
      <c r="B33" t="s">
        <v>90</v>
      </c>
      <c r="C33" s="29">
        <f t="shared" ca="1" si="0"/>
        <v>312.19934049872415</v>
      </c>
      <c r="D33" s="50">
        <f ca="1">C33/(HLOOKUP(B33,Einwohnerzahl!$C$5:$R$6,2,FALSE)/1000)</f>
        <v>0.14264868392316885</v>
      </c>
    </row>
    <row r="34" spans="1:4" x14ac:dyDescent="0.2">
      <c r="A34" s="4" t="s">
        <v>19</v>
      </c>
      <c r="B34" t="s">
        <v>9</v>
      </c>
      <c r="C34" s="29">
        <f t="shared" ca="1" si="0"/>
        <v>1678.0505285557922</v>
      </c>
      <c r="D34" s="50">
        <f ca="1">C34/(HLOOKUP(B34,Einwohnerzahl!$C$5:$R$6,2,FALSE)/1000)</f>
        <v>0.16001763464780897</v>
      </c>
    </row>
    <row r="35" spans="1:4" x14ac:dyDescent="0.2">
      <c r="A35" s="4" t="s">
        <v>19</v>
      </c>
      <c r="B35" t="s">
        <v>76</v>
      </c>
      <c r="C35" s="29">
        <f t="shared" ca="1" si="0"/>
        <v>1710.3481068304823</v>
      </c>
      <c r="D35" s="50">
        <f ca="1">C35/(HLOOKUP(B35,Einwohnerzahl!$C$5:$R$6,2,FALSE)/1000)</f>
        <v>0.13795784469741373</v>
      </c>
    </row>
    <row r="36" spans="1:4" x14ac:dyDescent="0.2">
      <c r="A36" s="4" t="s">
        <v>19</v>
      </c>
      <c r="B36" t="s">
        <v>77</v>
      </c>
      <c r="C36" s="29">
        <f t="shared" ca="1" si="0"/>
        <v>140.40633600764812</v>
      </c>
      <c r="D36" s="50">
        <f ca="1">C36/(HLOOKUP(B36,Einwohnerzahl!$C$5:$R$6,2,FALSE)/1000)</f>
        <v>4.2646041981265176E-2</v>
      </c>
    </row>
    <row r="37" spans="1:4" x14ac:dyDescent="0.2">
      <c r="A37" s="4" t="s">
        <v>19</v>
      </c>
      <c r="B37" t="s">
        <v>78</v>
      </c>
      <c r="C37" s="29">
        <f t="shared" ca="1" si="0"/>
        <v>153.08967973166287</v>
      </c>
      <c r="D37" s="50">
        <f ca="1">C37/(HLOOKUP(B37,Einwohnerzahl!$C$5:$R$6,2,FALSE)/1000)</f>
        <v>6.2338515555816425E-2</v>
      </c>
    </row>
    <row r="38" spans="1:4" x14ac:dyDescent="0.2">
      <c r="A38" s="4" t="s">
        <v>19</v>
      </c>
      <c r="B38" t="s">
        <v>79</v>
      </c>
      <c r="C38" s="29">
        <f t="shared" ca="1" si="0"/>
        <v>65.088984654388923</v>
      </c>
      <c r="D38" s="50">
        <f ca="1">C38/(HLOOKUP(B38,Einwohnerzahl!$C$5:$R$6,2,FALSE)/1000)</f>
        <v>0.10000412476110782</v>
      </c>
    </row>
    <row r="39" spans="1:4" x14ac:dyDescent="0.2">
      <c r="A39" s="4" t="s">
        <v>19</v>
      </c>
      <c r="B39" t="s">
        <v>80</v>
      </c>
      <c r="C39" s="29">
        <f t="shared" ca="1" si="0"/>
        <v>119.9635815668282</v>
      </c>
      <c r="D39" s="50">
        <f ca="1">C39/(HLOOKUP(B39,Einwohnerzahl!$C$5:$R$6,2,FALSE)/1000)</f>
        <v>7.0289952965746805E-2</v>
      </c>
    </row>
    <row r="40" spans="1:4" x14ac:dyDescent="0.2">
      <c r="A40" s="4" t="s">
        <v>19</v>
      </c>
      <c r="B40" t="s">
        <v>81</v>
      </c>
      <c r="C40" s="29">
        <f t="shared" ca="1" si="0"/>
        <v>554.05704301495598</v>
      </c>
      <c r="D40" s="50">
        <f ca="1">C40/(HLOOKUP(B40,Einwohnerzahl!$C$5:$R$6,2,FALSE)/1000)</f>
        <v>9.2778652760727387E-2</v>
      </c>
    </row>
    <row r="41" spans="1:4" x14ac:dyDescent="0.2">
      <c r="A41" s="4" t="s">
        <v>19</v>
      </c>
      <c r="B41" t="s">
        <v>82</v>
      </c>
      <c r="C41" s="29">
        <f t="shared" ca="1" si="0"/>
        <v>96.01405160251322</v>
      </c>
      <c r="D41" s="50">
        <f ca="1">C41/(HLOOKUP(B41,Einwohnerzahl!$C$5:$R$6,2,FALSE)/1000)</f>
        <v>5.9636723641949552E-2</v>
      </c>
    </row>
    <row r="42" spans="1:4" x14ac:dyDescent="0.2">
      <c r="A42" s="4" t="s">
        <v>19</v>
      </c>
      <c r="B42" t="s">
        <v>83</v>
      </c>
      <c r="C42" s="29">
        <f t="shared" ca="1" si="0"/>
        <v>739.1570273019812</v>
      </c>
      <c r="D42" s="50">
        <f ca="1">C42/(HLOOKUP(B42,Einwohnerzahl!$C$5:$R$6,2,FALSE)/1000)</f>
        <v>9.5031857489951285E-2</v>
      </c>
    </row>
    <row r="43" spans="1:4" x14ac:dyDescent="0.2">
      <c r="A43" s="4" t="s">
        <v>19</v>
      </c>
      <c r="B43" t="s">
        <v>84</v>
      </c>
      <c r="C43" s="29">
        <f t="shared" ca="1" si="0"/>
        <v>1674.5941533956661</v>
      </c>
      <c r="D43" s="50">
        <f ca="1">C43/(HLOOKUP(B43,Einwohnerzahl!$C$5:$R$6,2,FALSE)/1000)</f>
        <v>9.5482391795833357E-2</v>
      </c>
    </row>
    <row r="44" spans="1:4" x14ac:dyDescent="0.2">
      <c r="A44" s="4" t="s">
        <v>19</v>
      </c>
      <c r="B44" t="s">
        <v>85</v>
      </c>
      <c r="C44" s="29">
        <f t="shared" ca="1" si="0"/>
        <v>397.91743008830986</v>
      </c>
      <c r="D44" s="50">
        <f ca="1">C44/(HLOOKUP(B44,Einwohnerzahl!$C$5:$R$6,2,FALSE)/1000)</f>
        <v>9.9733478425104632E-2</v>
      </c>
    </row>
    <row r="45" spans="1:4" x14ac:dyDescent="0.2">
      <c r="A45" s="4" t="s">
        <v>19</v>
      </c>
      <c r="B45" t="s">
        <v>86</v>
      </c>
      <c r="C45" s="29">
        <f t="shared" ca="1" si="0"/>
        <v>113.50996042819821</v>
      </c>
      <c r="D45" s="50">
        <f ca="1">C45/(HLOOKUP(B45,Einwohnerzahl!$C$5:$R$6,2,FALSE)/1000)</f>
        <v>0.11355276982242125</v>
      </c>
    </row>
    <row r="46" spans="1:4" x14ac:dyDescent="0.2">
      <c r="A46" s="4" t="s">
        <v>19</v>
      </c>
      <c r="B46" t="s">
        <v>87</v>
      </c>
      <c r="C46" s="29">
        <f t="shared" ca="1" si="0"/>
        <v>403.5335958363932</v>
      </c>
      <c r="D46" s="50">
        <f ca="1">C46/(HLOOKUP(B46,Einwohnerzahl!$C$5:$R$6,2,FALSE)/1000)</f>
        <v>9.947093652813295E-2</v>
      </c>
    </row>
    <row r="47" spans="1:4" x14ac:dyDescent="0.2">
      <c r="A47" s="4" t="s">
        <v>19</v>
      </c>
      <c r="B47" t="s">
        <v>88</v>
      </c>
      <c r="C47" s="29">
        <f t="shared" ca="1" si="0"/>
        <v>183.2447013448641</v>
      </c>
      <c r="D47" s="50">
        <f ca="1">C47/(HLOOKUP(B47,Einwohnerzahl!$C$5:$R$6,2,FALSE)/1000)</f>
        <v>8.012308544881773E-2</v>
      </c>
    </row>
    <row r="48" spans="1:4" x14ac:dyDescent="0.2">
      <c r="A48" s="4" t="s">
        <v>19</v>
      </c>
      <c r="B48" t="s">
        <v>89</v>
      </c>
      <c r="C48" s="29">
        <f t="shared" ca="1" si="0"/>
        <v>189.39945166925307</v>
      </c>
      <c r="D48" s="50">
        <f ca="1">C48/(HLOOKUP(B48,Einwohnerzahl!$C$5:$R$6,2,FALSE)/1000)</f>
        <v>6.7639786619516196E-2</v>
      </c>
    </row>
    <row r="49" spans="1:4" x14ac:dyDescent="0.2">
      <c r="A49" s="4" t="s">
        <v>19</v>
      </c>
      <c r="B49" t="s">
        <v>90</v>
      </c>
      <c r="C49" s="29">
        <f t="shared" ca="1" si="0"/>
        <v>239.97642187405563</v>
      </c>
      <c r="D49" s="50">
        <f ca="1">C49/(HLOOKUP(B49,Einwohnerzahl!$C$5:$R$6,2,FALSE)/1000)</f>
        <v>0.10964892077683641</v>
      </c>
    </row>
    <row r="50" spans="1:4" x14ac:dyDescent="0.2">
      <c r="A50" s="4" t="s">
        <v>21</v>
      </c>
      <c r="B50" t="s">
        <v>9</v>
      </c>
      <c r="C50" s="29">
        <f t="shared" ca="1" si="0"/>
        <v>5.4333333333333336</v>
      </c>
      <c r="D50" s="50">
        <f ca="1">C50/(HLOOKUP(B50,Einwohnerzahl!$C$5:$R$6,2,FALSE)/1000)</f>
        <v>5.1811857477341054E-4</v>
      </c>
    </row>
    <row r="51" spans="1:4" x14ac:dyDescent="0.2">
      <c r="A51" s="4" t="s">
        <v>21</v>
      </c>
      <c r="B51" t="s">
        <v>76</v>
      </c>
      <c r="C51" s="29">
        <f t="shared" ca="1" si="0"/>
        <v>7.3008933785842984</v>
      </c>
      <c r="D51" s="50">
        <f ca="1">C51/(HLOOKUP(B51,Einwohnerzahl!$C$5:$R$6,2,FALSE)/1000)</f>
        <v>5.8889503888282847E-4</v>
      </c>
    </row>
    <row r="52" spans="1:4" x14ac:dyDescent="0.2">
      <c r="A52" s="4" t="s">
        <v>21</v>
      </c>
      <c r="B52" t="s">
        <v>77</v>
      </c>
      <c r="C52" s="29">
        <f t="shared" ca="1" si="0"/>
        <v>0.1</v>
      </c>
      <c r="D52" s="50">
        <f ca="1">C52/(HLOOKUP(B52,Einwohnerzahl!$C$5:$R$6,2,FALSE)/1000)</f>
        <v>3.0373303081523466E-5</v>
      </c>
    </row>
    <row r="53" spans="1:4" x14ac:dyDescent="0.2">
      <c r="A53" s="4" t="s">
        <v>21</v>
      </c>
      <c r="B53" t="s">
        <v>78</v>
      </c>
      <c r="C53" s="29">
        <f t="shared" ca="1" si="0"/>
        <v>2.9432432432432427</v>
      </c>
      <c r="D53" s="50">
        <f ca="1">C53/(HLOOKUP(B53,Einwohnerzahl!$C$5:$R$6,2,FALSE)/1000)</f>
        <v>1.1984962998490265E-3</v>
      </c>
    </row>
    <row r="54" spans="1:4" x14ac:dyDescent="0.2">
      <c r="A54" s="4" t="s">
        <v>21</v>
      </c>
      <c r="B54" t="s">
        <v>79</v>
      </c>
      <c r="C54" s="29">
        <f t="shared" ca="1" si="0"/>
        <v>0</v>
      </c>
      <c r="D54" s="50">
        <f ca="1">C54/(HLOOKUP(B54,Einwohnerzahl!$C$5:$R$6,2,FALSE)/1000)</f>
        <v>0</v>
      </c>
    </row>
    <row r="55" spans="1:4" x14ac:dyDescent="0.2">
      <c r="A55" s="4" t="s">
        <v>21</v>
      </c>
      <c r="B55" t="s">
        <v>80</v>
      </c>
      <c r="C55" s="29">
        <f t="shared" ca="1" si="0"/>
        <v>0.98946585686374067</v>
      </c>
      <c r="D55" s="50">
        <f ca="1">C55/(HLOOKUP(B55,Einwohnerzahl!$C$5:$R$6,2,FALSE)/1000)</f>
        <v>5.7975518596383932E-4</v>
      </c>
    </row>
    <row r="56" spans="1:4" x14ac:dyDescent="0.2">
      <c r="A56" s="4" t="s">
        <v>21</v>
      </c>
      <c r="B56" t="s">
        <v>81</v>
      </c>
      <c r="C56" s="29">
        <f t="shared" ca="1" si="0"/>
        <v>1.5558823529411765</v>
      </c>
      <c r="D56" s="50">
        <f ca="1">C56/(HLOOKUP(B56,Einwohnerzahl!$C$5:$R$6,2,FALSE)/1000)</f>
        <v>2.6053755724241614E-4</v>
      </c>
    </row>
    <row r="57" spans="1:4" x14ac:dyDescent="0.2">
      <c r="A57" s="4" t="s">
        <v>21</v>
      </c>
      <c r="B57" t="s">
        <v>82</v>
      </c>
      <c r="C57" s="29">
        <f t="shared" ca="1" si="0"/>
        <v>0.6</v>
      </c>
      <c r="D57" s="50">
        <f ca="1">C57/(HLOOKUP(B57,Einwohnerzahl!$C$5:$R$6,2,FALSE)/1000)</f>
        <v>3.7267497400592054E-4</v>
      </c>
    </row>
    <row r="58" spans="1:4" x14ac:dyDescent="0.2">
      <c r="A58" s="4" t="s">
        <v>21</v>
      </c>
      <c r="B58" t="s">
        <v>83</v>
      </c>
      <c r="C58" s="29">
        <f t="shared" ca="1" si="0"/>
        <v>6.6284646970001964</v>
      </c>
      <c r="D58" s="50">
        <f ca="1">C58/(HLOOKUP(B58,Einwohnerzahl!$C$5:$R$6,2,FALSE)/1000)</f>
        <v>8.5220770309357425E-4</v>
      </c>
    </row>
    <row r="59" spans="1:4" x14ac:dyDescent="0.2">
      <c r="A59" s="4" t="s">
        <v>21</v>
      </c>
      <c r="B59" t="s">
        <v>84</v>
      </c>
      <c r="C59" s="29">
        <f t="shared" ca="1" si="0"/>
        <v>9.3249174917491722</v>
      </c>
      <c r="D59" s="50">
        <f ca="1">C59/(HLOOKUP(B59,Einwohnerzahl!$C$5:$R$6,2,FALSE)/1000)</f>
        <v>5.3169027468868881E-4</v>
      </c>
    </row>
    <row r="60" spans="1:4" x14ac:dyDescent="0.2">
      <c r="A60" s="4" t="s">
        <v>21</v>
      </c>
      <c r="B60" t="s">
        <v>85</v>
      </c>
      <c r="C60" s="29">
        <f t="shared" ca="1" si="0"/>
        <v>2.5962911749324324</v>
      </c>
      <c r="D60" s="50">
        <f ca="1">C60/(HLOOKUP(B60,Einwohnerzahl!$C$5:$R$6,2,FALSE)/1000)</f>
        <v>6.5073085595407907E-4</v>
      </c>
    </row>
    <row r="61" spans="1:4" x14ac:dyDescent="0.2">
      <c r="A61" s="4" t="s">
        <v>21</v>
      </c>
      <c r="B61" t="s">
        <v>86</v>
      </c>
      <c r="C61" s="29">
        <f t="shared" ca="1" si="0"/>
        <v>0.2</v>
      </c>
      <c r="D61" s="50">
        <f ca="1">C61/(HLOOKUP(B61,Einwohnerzahl!$C$5:$R$6,2,FALSE)/1000)</f>
        <v>2.0007542843652058E-4</v>
      </c>
    </row>
    <row r="62" spans="1:4" x14ac:dyDescent="0.2">
      <c r="A62" s="4" t="s">
        <v>21</v>
      </c>
      <c r="B62" t="s">
        <v>87</v>
      </c>
      <c r="C62" s="29">
        <f t="shared" ca="1" si="0"/>
        <v>3.302941176470588</v>
      </c>
      <c r="D62" s="50">
        <f ca="1">C62/(HLOOKUP(B62,Einwohnerzahl!$C$5:$R$6,2,FALSE)/1000)</f>
        <v>8.1417422368487767E-4</v>
      </c>
    </row>
    <row r="63" spans="1:4" x14ac:dyDescent="0.2">
      <c r="A63" s="4" t="s">
        <v>21</v>
      </c>
      <c r="B63" t="s">
        <v>88</v>
      </c>
      <c r="C63" s="29">
        <f t="shared" ca="1" si="0"/>
        <v>3.0031249999999998</v>
      </c>
      <c r="D63" s="50">
        <f ca="1">C63/(HLOOKUP(B63,Einwohnerzahl!$C$5:$R$6,2,FALSE)/1000)</f>
        <v>1.3131055862599691E-3</v>
      </c>
    </row>
    <row r="64" spans="1:4" x14ac:dyDescent="0.2">
      <c r="A64" s="4" t="s">
        <v>21</v>
      </c>
      <c r="B64" t="s">
        <v>89</v>
      </c>
      <c r="C64" s="29">
        <f t="shared" ca="1" si="0"/>
        <v>0.9</v>
      </c>
      <c r="D64" s="50">
        <f ca="1">C64/(HLOOKUP(B64,Einwohnerzahl!$C$5:$R$6,2,FALSE)/1000)</f>
        <v>3.2141491129484141E-4</v>
      </c>
    </row>
    <row r="65" spans="1:4" x14ac:dyDescent="0.2">
      <c r="A65" s="4" t="s">
        <v>21</v>
      </c>
      <c r="B65" t="s">
        <v>90</v>
      </c>
      <c r="C65" s="29">
        <f t="shared" ca="1" si="0"/>
        <v>1.1111111111111109</v>
      </c>
      <c r="D65" s="50">
        <f ca="1">C65/(HLOOKUP(B65,Einwohnerzahl!$C$5:$R$6,2,FALSE)/1000)</f>
        <v>5.0768376845132231E-4</v>
      </c>
    </row>
    <row r="66" spans="1:4" x14ac:dyDescent="0.2">
      <c r="A66" s="4" t="s">
        <v>24</v>
      </c>
      <c r="B66" t="s">
        <v>9</v>
      </c>
      <c r="C66" s="29">
        <f t="shared" ca="1" si="0"/>
        <v>1608.9021984002802</v>
      </c>
      <c r="D66" s="50">
        <f ca="1">C66/(HLOOKUP(B66,Einwohnerzahl!$C$5:$R$6,2,FALSE)/1000)</f>
        <v>0.15342370196042213</v>
      </c>
    </row>
    <row r="67" spans="1:4" x14ac:dyDescent="0.2">
      <c r="A67" s="4" t="s">
        <v>24</v>
      </c>
      <c r="B67" t="s">
        <v>76</v>
      </c>
      <c r="C67" s="29">
        <f t="shared" ref="C67:C130" ca="1" si="6">VLOOKUP(A67,INDIRECT("'Erwerbstätige'!B"&amp;VLOOKUP(B67,$I$1:$L$16,3,FALSE)&amp;":L"&amp;VLOOKUP(B67,$I$1:$L$16,4,FALSE)),11,FALSE)</f>
        <v>1633.085357069878</v>
      </c>
      <c r="D67" s="50">
        <f ca="1">C67/(HLOOKUP(B67,Einwohnerzahl!$C$5:$R$6,2,FALSE)/1000)</f>
        <v>0.13172577861110032</v>
      </c>
    </row>
    <row r="68" spans="1:4" x14ac:dyDescent="0.2">
      <c r="A68" s="4" t="s">
        <v>24</v>
      </c>
      <c r="B68" t="s">
        <v>77</v>
      </c>
      <c r="C68" s="29">
        <f t="shared" ca="1" si="6"/>
        <v>119.72758160239356</v>
      </c>
      <c r="D68" s="50">
        <f ca="1">C68/(HLOOKUP(B68,Einwohnerzahl!$C$5:$R$6,2,FALSE)/1000)</f>
        <v>3.6365221232273322E-2</v>
      </c>
    </row>
    <row r="69" spans="1:4" x14ac:dyDescent="0.2">
      <c r="A69" s="4" t="s">
        <v>24</v>
      </c>
      <c r="B69" t="s">
        <v>78</v>
      </c>
      <c r="C69" s="29">
        <f t="shared" ca="1" si="6"/>
        <v>129.92372945918552</v>
      </c>
      <c r="D69" s="50">
        <f ca="1">C69/(HLOOKUP(B69,Einwohnerzahl!$C$5:$R$6,2,FALSE)/1000)</f>
        <v>5.2905280383090308E-2</v>
      </c>
    </row>
    <row r="70" spans="1:4" x14ac:dyDescent="0.2">
      <c r="A70" s="4" t="s">
        <v>24</v>
      </c>
      <c r="B70" t="s">
        <v>79</v>
      </c>
      <c r="C70" s="29">
        <f t="shared" ca="1" si="6"/>
        <v>59.401021568050034</v>
      </c>
      <c r="D70" s="50">
        <f ca="1">C70/(HLOOKUP(B70,Einwohnerzahl!$C$5:$R$6,2,FALSE)/1000)</f>
        <v>9.1265015169167754E-2</v>
      </c>
    </row>
    <row r="71" spans="1:4" x14ac:dyDescent="0.2">
      <c r="A71" s="4" t="s">
        <v>24</v>
      </c>
      <c r="B71" t="s">
        <v>80</v>
      </c>
      <c r="C71" s="29">
        <f t="shared" ca="1" si="6"/>
        <v>105.61700934946727</v>
      </c>
      <c r="D71" s="50">
        <f ca="1">C71/(HLOOKUP(B71,Einwohnerzahl!$C$5:$R$6,2,FALSE)/1000)</f>
        <v>6.1883902786124344E-2</v>
      </c>
    </row>
    <row r="72" spans="1:4" x14ac:dyDescent="0.2">
      <c r="A72" s="4" t="s">
        <v>24</v>
      </c>
      <c r="B72" t="s">
        <v>81</v>
      </c>
      <c r="C72" s="29">
        <f t="shared" ca="1" si="6"/>
        <v>514.08399664554702</v>
      </c>
      <c r="D72" s="50">
        <f ca="1">C72/(HLOOKUP(B72,Einwohnerzahl!$C$5:$R$6,2,FALSE)/1000)</f>
        <v>8.6085036217717861E-2</v>
      </c>
    </row>
    <row r="73" spans="1:4" x14ac:dyDescent="0.2">
      <c r="A73" s="4" t="s">
        <v>24</v>
      </c>
      <c r="B73" t="s">
        <v>82</v>
      </c>
      <c r="C73" s="29">
        <f t="shared" ca="1" si="6"/>
        <v>84.181708858913893</v>
      </c>
      <c r="D73" s="50">
        <f ca="1">C73/(HLOOKUP(B73,Einwohnerzahl!$C$5:$R$6,2,FALSE)/1000)</f>
        <v>5.2287360267949515E-2</v>
      </c>
    </row>
    <row r="74" spans="1:4" x14ac:dyDescent="0.2">
      <c r="A74" s="4" t="s">
        <v>24</v>
      </c>
      <c r="B74" t="s">
        <v>83</v>
      </c>
      <c r="C74" s="29">
        <f t="shared" ca="1" si="6"/>
        <v>683.70471250610501</v>
      </c>
      <c r="D74" s="50">
        <f ca="1">C74/(HLOOKUP(B74,Einwohnerzahl!$C$5:$R$6,2,FALSE)/1000)</f>
        <v>8.7902470522739667E-2</v>
      </c>
    </row>
    <row r="75" spans="1:4" x14ac:dyDescent="0.2">
      <c r="A75" s="4" t="s">
        <v>24</v>
      </c>
      <c r="B75" t="s">
        <v>84</v>
      </c>
      <c r="C75" s="29">
        <f t="shared" ca="1" si="6"/>
        <v>1536.2350112027141</v>
      </c>
      <c r="D75" s="50">
        <f ca="1">C75/(HLOOKUP(B75,Einwohnerzahl!$C$5:$R$6,2,FALSE)/1000)</f>
        <v>8.7593398634944503E-2</v>
      </c>
    </row>
    <row r="76" spans="1:4" x14ac:dyDescent="0.2">
      <c r="A76" s="4" t="s">
        <v>24</v>
      </c>
      <c r="B76" t="s">
        <v>85</v>
      </c>
      <c r="C76" s="29">
        <f t="shared" ca="1" si="6"/>
        <v>372.38890521493681</v>
      </c>
      <c r="D76" s="50">
        <f ca="1">C76/(HLOOKUP(B76,Einwohnerzahl!$C$5:$R$6,2,FALSE)/1000)</f>
        <v>9.3335043995835587E-2</v>
      </c>
    </row>
    <row r="77" spans="1:4" x14ac:dyDescent="0.2">
      <c r="A77" s="4" t="s">
        <v>24</v>
      </c>
      <c r="B77" t="s">
        <v>86</v>
      </c>
      <c r="C77" s="29">
        <f t="shared" ca="1" si="6"/>
        <v>106.95235308813209</v>
      </c>
      <c r="D77" s="50">
        <f ca="1">C77/(HLOOKUP(B77,Einwohnerzahl!$C$5:$R$6,2,FALSE)/1000)</f>
        <v>0.10699268933201025</v>
      </c>
    </row>
    <row r="78" spans="1:4" x14ac:dyDescent="0.2">
      <c r="A78" s="4" t="s">
        <v>24</v>
      </c>
      <c r="B78" t="s">
        <v>87</v>
      </c>
      <c r="C78" s="29">
        <f t="shared" ca="1" si="6"/>
        <v>370.34268735086744</v>
      </c>
      <c r="D78" s="50">
        <f ca="1">C78/(HLOOKUP(B78,Einwohnerzahl!$C$5:$R$6,2,FALSE)/1000)</f>
        <v>9.128938538755986E-2</v>
      </c>
    </row>
    <row r="79" spans="1:4" x14ac:dyDescent="0.2">
      <c r="A79" s="4" t="s">
        <v>24</v>
      </c>
      <c r="B79" t="s">
        <v>88</v>
      </c>
      <c r="C79" s="29">
        <f t="shared" ca="1" si="6"/>
        <v>161.26770318249041</v>
      </c>
      <c r="D79" s="50">
        <f ca="1">C79/(HLOOKUP(B79,Einwohnerzahl!$C$5:$R$6,2,FALSE)/1000)</f>
        <v>7.051372218347314E-2</v>
      </c>
    </row>
    <row r="80" spans="1:4" x14ac:dyDescent="0.2">
      <c r="A80" s="4" t="s">
        <v>24</v>
      </c>
      <c r="B80" t="s">
        <v>89</v>
      </c>
      <c r="C80" s="29">
        <f t="shared" ca="1" si="6"/>
        <v>171.68923972732136</v>
      </c>
      <c r="D80" s="50">
        <f ca="1">C80/(HLOOKUP(B80,Einwohnerzahl!$C$5:$R$6,2,FALSE)/1000)</f>
        <v>6.1314979730261947E-2</v>
      </c>
    </row>
    <row r="81" spans="1:4" x14ac:dyDescent="0.2">
      <c r="A81" s="4" t="s">
        <v>24</v>
      </c>
      <c r="B81" t="s">
        <v>90</v>
      </c>
      <c r="C81" s="29">
        <f t="shared" ca="1" si="6"/>
        <v>223.827868088153</v>
      </c>
      <c r="D81" s="50">
        <f ca="1">C81/(HLOOKUP(B81,Einwohnerzahl!$C$5:$R$6,2,FALSE)/1000)</f>
        <v>0.1022703979998771</v>
      </c>
    </row>
    <row r="82" spans="1:4" x14ac:dyDescent="0.2">
      <c r="A82" s="4" t="s">
        <v>26</v>
      </c>
      <c r="B82" t="s">
        <v>9</v>
      </c>
      <c r="C82" s="29">
        <f t="shared" ca="1" si="6"/>
        <v>41.994750656167987</v>
      </c>
      <c r="D82" s="50">
        <f ca="1">C82/(HLOOKUP(B82,Einwohnerzahl!$C$5:$R$6,2,FALSE)/1000)</f>
        <v>4.004587795939602E-3</v>
      </c>
    </row>
    <row r="83" spans="1:4" x14ac:dyDescent="0.2">
      <c r="A83" s="4" t="s">
        <v>26</v>
      </c>
      <c r="B83" t="s">
        <v>76</v>
      </c>
      <c r="C83" s="29">
        <f t="shared" ca="1" si="6"/>
        <v>36.002459016393438</v>
      </c>
      <c r="D83" s="50">
        <f ca="1">C83/(HLOOKUP(B83,Einwohnerzahl!$C$5:$R$6,2,FALSE)/1000)</f>
        <v>2.903982896740731E-3</v>
      </c>
    </row>
    <row r="84" spans="1:4" x14ac:dyDescent="0.2">
      <c r="A84" s="4" t="s">
        <v>26</v>
      </c>
      <c r="B84" t="s">
        <v>77</v>
      </c>
      <c r="C84" s="29">
        <f t="shared" ca="1" si="6"/>
        <v>5.5838242403662832</v>
      </c>
      <c r="D84" s="50">
        <f ca="1">C84/(HLOOKUP(B84,Einwohnerzahl!$C$5:$R$6,2,FALSE)/1000)</f>
        <v>1.6959918600660266E-3</v>
      </c>
    </row>
    <row r="85" spans="1:4" x14ac:dyDescent="0.2">
      <c r="A85" s="4" t="s">
        <v>26</v>
      </c>
      <c r="B85" t="s">
        <v>78</v>
      </c>
      <c r="C85" s="29">
        <f t="shared" ca="1" si="6"/>
        <v>8.1219178082191767</v>
      </c>
      <c r="D85" s="50">
        <f ca="1">C85/(HLOOKUP(B85,Einwohnerzahl!$C$5:$R$6,2,FALSE)/1000)</f>
        <v>3.3072660450932804E-3</v>
      </c>
    </row>
    <row r="86" spans="1:4" x14ac:dyDescent="0.2">
      <c r="A86" s="4" t="s">
        <v>26</v>
      </c>
      <c r="B86" t="s">
        <v>79</v>
      </c>
      <c r="C86" s="29">
        <f t="shared" ca="1" si="6"/>
        <v>2.5043478260869576</v>
      </c>
      <c r="D86" s="50">
        <f ca="1">C86/(HLOOKUP(B86,Einwohnerzahl!$C$5:$R$6,2,FALSE)/1000)</f>
        <v>3.8477342022621617E-3</v>
      </c>
    </row>
    <row r="87" spans="1:4" x14ac:dyDescent="0.2">
      <c r="A87" s="4" t="s">
        <v>26</v>
      </c>
      <c r="B87" t="s">
        <v>80</v>
      </c>
      <c r="C87" s="29">
        <f t="shared" ca="1" si="6"/>
        <v>4.4592117504009545</v>
      </c>
      <c r="D87" s="50">
        <f ca="1">C87/(HLOOKUP(B87,Einwohnerzahl!$C$5:$R$6,2,FALSE)/1000)</f>
        <v>2.6127744779392199E-3</v>
      </c>
    </row>
    <row r="88" spans="1:4" x14ac:dyDescent="0.2">
      <c r="A88" s="4" t="s">
        <v>26</v>
      </c>
      <c r="B88" t="s">
        <v>81</v>
      </c>
      <c r="C88" s="29">
        <f t="shared" ca="1" si="6"/>
        <v>19.302116402116404</v>
      </c>
      <c r="D88" s="50">
        <f ca="1">C88/(HLOOKUP(B88,Einwohnerzahl!$C$5:$R$6,2,FALSE)/1000)</f>
        <v>3.2322021311635197E-3</v>
      </c>
    </row>
    <row r="89" spans="1:4" x14ac:dyDescent="0.2">
      <c r="A89" s="4" t="s">
        <v>26</v>
      </c>
      <c r="B89" t="s">
        <v>82</v>
      </c>
      <c r="C89" s="29">
        <f t="shared" ca="1" si="6"/>
        <v>4.523076923076923</v>
      </c>
      <c r="D89" s="50">
        <f ca="1">C89/(HLOOKUP(B89,Einwohnerzahl!$C$5:$R$6,2,FALSE)/1000)</f>
        <v>2.8093959578907859E-3</v>
      </c>
    </row>
    <row r="90" spans="1:4" x14ac:dyDescent="0.2">
      <c r="A90" s="4" t="s">
        <v>26</v>
      </c>
      <c r="B90" t="s">
        <v>83</v>
      </c>
      <c r="C90" s="29">
        <f t="shared" ca="1" si="6"/>
        <v>22.312831650702197</v>
      </c>
      <c r="D90" s="50">
        <f ca="1">C90/(HLOOKUP(B90,Einwohnerzahl!$C$5:$R$6,2,FALSE)/1000)</f>
        <v>2.8687136282349217E-3</v>
      </c>
    </row>
    <row r="91" spans="1:4" x14ac:dyDescent="0.2">
      <c r="A91" s="4" t="s">
        <v>26</v>
      </c>
      <c r="B91" t="s">
        <v>84</v>
      </c>
      <c r="C91" s="29">
        <f t="shared" ca="1" si="6"/>
        <v>58.991884057971006</v>
      </c>
      <c r="D91" s="50">
        <f ca="1">C91/(HLOOKUP(B91,Einwohnerzahl!$C$5:$R$6,2,FALSE)/1000)</f>
        <v>3.3636127147439621E-3</v>
      </c>
    </row>
    <row r="92" spans="1:4" x14ac:dyDescent="0.2">
      <c r="A92" s="4" t="s">
        <v>26</v>
      </c>
      <c r="B92" t="s">
        <v>85</v>
      </c>
      <c r="C92" s="29">
        <f t="shared" ca="1" si="6"/>
        <v>11.224509803921569</v>
      </c>
      <c r="D92" s="50">
        <f ca="1">C92/(HLOOKUP(B92,Einwohnerzahl!$C$5:$R$6,2,FALSE)/1000)</f>
        <v>2.8132957284966015E-3</v>
      </c>
    </row>
    <row r="93" spans="1:4" x14ac:dyDescent="0.2">
      <c r="A93" s="4" t="s">
        <v>26</v>
      </c>
      <c r="B93" t="s">
        <v>86</v>
      </c>
      <c r="C93" s="29">
        <f t="shared" ca="1" si="6"/>
        <v>3.4229799452657987</v>
      </c>
      <c r="D93" s="50">
        <f ca="1">C93/(HLOOKUP(B93,Einwohnerzahl!$C$5:$R$6,2,FALSE)/1000)</f>
        <v>3.424270895393362E-3</v>
      </c>
    </row>
    <row r="94" spans="1:4" x14ac:dyDescent="0.2">
      <c r="A94" s="4" t="s">
        <v>26</v>
      </c>
      <c r="B94" t="s">
        <v>87</v>
      </c>
      <c r="C94" s="29">
        <f t="shared" ca="1" si="6"/>
        <v>12.703053435114509</v>
      </c>
      <c r="D94" s="50">
        <f ca="1">C94/(HLOOKUP(B94,Einwohnerzahl!$C$5:$R$6,2,FALSE)/1000)</f>
        <v>3.1312996860614756E-3</v>
      </c>
    </row>
    <row r="95" spans="1:4" x14ac:dyDescent="0.2">
      <c r="A95" s="4" t="s">
        <v>26</v>
      </c>
      <c r="B95" t="s">
        <v>88</v>
      </c>
      <c r="C95" s="29">
        <f t="shared" ca="1" si="6"/>
        <v>7.4013888888888886</v>
      </c>
      <c r="D95" s="50">
        <f ca="1">C95/(HLOOKUP(B95,Einwohnerzahl!$C$5:$R$6,2,FALSE)/1000)</f>
        <v>3.2362306251263154E-3</v>
      </c>
    </row>
    <row r="96" spans="1:4" x14ac:dyDescent="0.2">
      <c r="A96" s="4" t="s">
        <v>26</v>
      </c>
      <c r="B96" t="s">
        <v>89</v>
      </c>
      <c r="C96" s="29">
        <f t="shared" ca="1" si="6"/>
        <v>7.4867053491110376</v>
      </c>
      <c r="D96" s="50">
        <f ca="1">C96/(HLOOKUP(B96,Einwohnerzahl!$C$5:$R$6,2,FALSE)/1000)</f>
        <v>2.6737097063057095E-3</v>
      </c>
    </row>
    <row r="97" spans="1:4" x14ac:dyDescent="0.2">
      <c r="A97" s="4" t="s">
        <v>26</v>
      </c>
      <c r="B97" t="s">
        <v>90</v>
      </c>
      <c r="C97" s="29">
        <f t="shared" ca="1" si="6"/>
        <v>5.3</v>
      </c>
      <c r="D97" s="50">
        <f ca="1">C97/(HLOOKUP(B97,Einwohnerzahl!$C$5:$R$6,2,FALSE)/1000)</f>
        <v>2.4216515755128075E-3</v>
      </c>
    </row>
    <row r="98" spans="1:4" x14ac:dyDescent="0.2">
      <c r="A98" s="4" t="s">
        <v>28</v>
      </c>
      <c r="B98" t="s">
        <v>9</v>
      </c>
      <c r="C98" s="29">
        <f t="shared" ca="1" si="6"/>
        <v>23.429166666666671</v>
      </c>
      <c r="D98" s="50">
        <f ca="1">C98/(HLOOKUP(B98,Einwohnerzahl!$C$5:$R$6,2,FALSE)/1000)</f>
        <v>2.2341876886126442E-3</v>
      </c>
    </row>
    <row r="99" spans="1:4" x14ac:dyDescent="0.2">
      <c r="A99" s="4" t="s">
        <v>28</v>
      </c>
      <c r="B99" t="s">
        <v>76</v>
      </c>
      <c r="C99" s="29">
        <f t="shared" ca="1" si="6"/>
        <v>35.749261353401529</v>
      </c>
      <c r="D99" s="50">
        <f ca="1">C99/(HLOOKUP(B99,Einwohnerzahl!$C$5:$R$6,2,FALSE)/1000)</f>
        <v>2.8835598005714268E-3</v>
      </c>
    </row>
    <row r="100" spans="1:4" x14ac:dyDescent="0.2">
      <c r="A100" s="4" t="s">
        <v>28</v>
      </c>
      <c r="B100" t="s">
        <v>77</v>
      </c>
      <c r="C100" s="29">
        <f t="shared" ca="1" si="6"/>
        <v>14.983711556356001</v>
      </c>
      <c r="D100" s="50">
        <f ca="1">C100/(HLOOKUP(B100,Einwohnerzahl!$C$5:$R$6,2,FALSE)/1000)</f>
        <v>4.5510481238732652E-3</v>
      </c>
    </row>
    <row r="101" spans="1:4" x14ac:dyDescent="0.2">
      <c r="A101" s="4" t="s">
        <v>28</v>
      </c>
      <c r="B101" t="s">
        <v>78</v>
      </c>
      <c r="C101" s="29">
        <f t="shared" ca="1" si="6"/>
        <v>11.225892857142858</v>
      </c>
      <c r="D101" s="50">
        <f ca="1">C101/(HLOOKUP(B101,Einwohnerzahl!$C$5:$R$6,2,FALSE)/1000)</f>
        <v>4.571212754050793E-3</v>
      </c>
    </row>
    <row r="102" spans="1:4" x14ac:dyDescent="0.2">
      <c r="A102" s="4" t="s">
        <v>28</v>
      </c>
      <c r="B102" t="s">
        <v>79</v>
      </c>
      <c r="C102" s="29">
        <f t="shared" ca="1" si="6"/>
        <v>3.3</v>
      </c>
      <c r="D102" s="50">
        <f ca="1">C102/(HLOOKUP(B102,Einwohnerzahl!$C$5:$R$6,2,FALSE)/1000)</f>
        <v>5.0701914227725339E-3</v>
      </c>
    </row>
    <row r="103" spans="1:4" x14ac:dyDescent="0.2">
      <c r="A103" s="4" t="s">
        <v>28</v>
      </c>
      <c r="B103" t="s">
        <v>80</v>
      </c>
      <c r="C103" s="29">
        <f t="shared" ca="1" si="6"/>
        <v>8.6999999999999993</v>
      </c>
      <c r="D103" s="50">
        <f ca="1">C103/(HLOOKUP(B103,Einwohnerzahl!$C$5:$R$6,2,FALSE)/1000)</f>
        <v>5.0975686355390765E-3</v>
      </c>
    </row>
    <row r="104" spans="1:4" x14ac:dyDescent="0.2">
      <c r="A104" s="4" t="s">
        <v>28</v>
      </c>
      <c r="B104" t="s">
        <v>81</v>
      </c>
      <c r="C104" s="29">
        <f t="shared" ca="1" si="6"/>
        <v>20.135976331360954</v>
      </c>
      <c r="D104" s="50">
        <f ca="1">C104/(HLOOKUP(B104,Einwohnerzahl!$C$5:$R$6,2,FALSE)/1000)</f>
        <v>3.3718346866951285E-3</v>
      </c>
    </row>
    <row r="105" spans="1:4" x14ac:dyDescent="0.2">
      <c r="A105" s="4" t="s">
        <v>28</v>
      </c>
      <c r="B105" t="s">
        <v>82</v>
      </c>
      <c r="C105" s="29">
        <f t="shared" ca="1" si="6"/>
        <v>6.5059701492537316</v>
      </c>
      <c r="D105" s="50">
        <f ca="1">C105/(HLOOKUP(B105,Einwohnerzahl!$C$5:$R$6,2,FALSE)/1000)</f>
        <v>4.0410204270940496E-3</v>
      </c>
    </row>
    <row r="106" spans="1:4" x14ac:dyDescent="0.2">
      <c r="A106" s="4" t="s">
        <v>28</v>
      </c>
      <c r="B106" t="s">
        <v>83</v>
      </c>
      <c r="C106" s="29">
        <f t="shared" ca="1" si="6"/>
        <v>26.302002805106987</v>
      </c>
      <c r="D106" s="50">
        <f ca="1">C106/(HLOOKUP(B106,Einwohnerzahl!$C$5:$R$6,2,FALSE)/1000)</f>
        <v>3.3815929362111695E-3</v>
      </c>
    </row>
    <row r="107" spans="1:4" x14ac:dyDescent="0.2">
      <c r="A107" s="4" t="s">
        <v>28</v>
      </c>
      <c r="B107" t="s">
        <v>84</v>
      </c>
      <c r="C107" s="29">
        <f t="shared" ca="1" si="6"/>
        <v>61.128626563747673</v>
      </c>
      <c r="D107" s="50">
        <f ca="1">C107/(HLOOKUP(B107,Einwohnerzahl!$C$5:$R$6,2,FALSE)/1000)</f>
        <v>3.4854459868174808E-3</v>
      </c>
    </row>
    <row r="108" spans="1:4" x14ac:dyDescent="0.2">
      <c r="A108" s="4" t="s">
        <v>28</v>
      </c>
      <c r="B108" t="s">
        <v>85</v>
      </c>
      <c r="C108" s="29">
        <f t="shared" ca="1" si="6"/>
        <v>12.100000000000001</v>
      </c>
      <c r="D108" s="50">
        <f ca="1">C108/(HLOOKUP(B108,Einwohnerzahl!$C$5:$R$6,2,FALSE)/1000)</f>
        <v>3.0327273893881613E-3</v>
      </c>
    </row>
    <row r="109" spans="1:4" x14ac:dyDescent="0.2">
      <c r="A109" s="4" t="s">
        <v>28</v>
      </c>
      <c r="B109" t="s">
        <v>86</v>
      </c>
      <c r="C109" s="29">
        <f t="shared" ca="1" si="6"/>
        <v>3.0890899455023177</v>
      </c>
      <c r="D109" s="50">
        <f ca="1">C109/(HLOOKUP(B109,Einwohnerzahl!$C$5:$R$6,2,FALSE)/1000)</f>
        <v>3.0902549716266209E-3</v>
      </c>
    </row>
    <row r="110" spans="1:4" x14ac:dyDescent="0.2">
      <c r="A110" s="4" t="s">
        <v>28</v>
      </c>
      <c r="B110" t="s">
        <v>87</v>
      </c>
      <c r="C110" s="29">
        <f t="shared" ca="1" si="6"/>
        <v>17.139999999999997</v>
      </c>
      <c r="D110" s="50">
        <f ca="1">C110/(HLOOKUP(B110,Einwohnerzahl!$C$5:$R$6,2,FALSE)/1000)</f>
        <v>4.2250059714568052E-3</v>
      </c>
    </row>
    <row r="111" spans="1:4" x14ac:dyDescent="0.2">
      <c r="A111" s="4" t="s">
        <v>28</v>
      </c>
      <c r="B111" t="s">
        <v>88</v>
      </c>
      <c r="C111" s="29">
        <f t="shared" ca="1" si="6"/>
        <v>11.598973453589094</v>
      </c>
      <c r="D111" s="50">
        <f ca="1">C111/(HLOOKUP(B111,Einwohnerzahl!$C$5:$R$6,2,FALSE)/1000)</f>
        <v>5.0716093525207664E-3</v>
      </c>
    </row>
    <row r="112" spans="1:4" x14ac:dyDescent="0.2">
      <c r="A112" s="4" t="s">
        <v>28</v>
      </c>
      <c r="B112" t="s">
        <v>89</v>
      </c>
      <c r="C112" s="29">
        <f t="shared" ca="1" si="6"/>
        <v>8.9456177740296994</v>
      </c>
      <c r="D112" s="50">
        <f ca="1">C112/(HLOOKUP(B112,Einwohnerzahl!$C$5:$R$6,2,FALSE)/1000)</f>
        <v>3.1947277147970137E-3</v>
      </c>
    </row>
    <row r="113" spans="1:4" x14ac:dyDescent="0.2">
      <c r="A113" s="4" t="s">
        <v>28</v>
      </c>
      <c r="B113" t="s">
        <v>90</v>
      </c>
      <c r="C113" s="29">
        <f t="shared" ca="1" si="6"/>
        <v>10.00873786407767</v>
      </c>
      <c r="D113" s="50">
        <f ca="1">C113/(HLOOKUP(B113,Einwohnerzahl!$C$5:$R$6,2,FALSE)/1000)</f>
        <v>4.5731463806487514E-3</v>
      </c>
    </row>
    <row r="114" spans="1:4" x14ac:dyDescent="0.2">
      <c r="A114" s="4" t="s">
        <v>30</v>
      </c>
      <c r="B114" t="s">
        <v>9</v>
      </c>
      <c r="C114" s="29">
        <f t="shared" ca="1" si="6"/>
        <v>346.01744640679232</v>
      </c>
      <c r="D114" s="50">
        <f ca="1">C114/(HLOOKUP(B114,Einwohnerzahl!$C$5:$R$6,2,FALSE)/1000)</f>
        <v>3.2995963100433533E-2</v>
      </c>
    </row>
    <row r="115" spans="1:4" x14ac:dyDescent="0.2">
      <c r="A115" s="4" t="s">
        <v>30</v>
      </c>
      <c r="B115" t="s">
        <v>76</v>
      </c>
      <c r="C115" s="29">
        <f t="shared" ca="1" si="6"/>
        <v>454.21596642858617</v>
      </c>
      <c r="D115" s="50">
        <f ca="1">C115/(HLOOKUP(B115,Einwohnerzahl!$C$5:$R$6,2,FALSE)/1000)</f>
        <v>3.6637369612296862E-2</v>
      </c>
    </row>
    <row r="116" spans="1:4" x14ac:dyDescent="0.2">
      <c r="A116" s="4" t="s">
        <v>30</v>
      </c>
      <c r="B116" t="s">
        <v>77</v>
      </c>
      <c r="C116" s="29">
        <f t="shared" ca="1" si="6"/>
        <v>85.566307168352239</v>
      </c>
      <c r="D116" s="50">
        <f ca="1">C116/(HLOOKUP(B116,Einwohnerzahl!$C$5:$R$6,2,FALSE)/1000)</f>
        <v>2.5989313811910966E-2</v>
      </c>
    </row>
    <row r="117" spans="1:4" x14ac:dyDescent="0.2">
      <c r="A117" s="4" t="s">
        <v>30</v>
      </c>
      <c r="B117" t="s">
        <v>78</v>
      </c>
      <c r="C117" s="29">
        <f t="shared" ca="1" si="6"/>
        <v>96.177539510160841</v>
      </c>
      <c r="D117" s="50">
        <f ca="1">C117/(HLOOKUP(B117,Einwohnerzahl!$C$5:$R$6,2,FALSE)/1000)</f>
        <v>3.916374410987989E-2</v>
      </c>
    </row>
    <row r="118" spans="1:4" x14ac:dyDescent="0.2">
      <c r="A118" s="4" t="s">
        <v>30</v>
      </c>
      <c r="B118" t="s">
        <v>79</v>
      </c>
      <c r="C118" s="29">
        <f t="shared" ca="1" si="6"/>
        <v>18.244891150944127</v>
      </c>
      <c r="D118" s="50">
        <f ca="1">C118/(HLOOKUP(B118,Einwohnerzahl!$C$5:$R$6,2,FALSE)/1000)</f>
        <v>2.8031845643313763E-2</v>
      </c>
    </row>
    <row r="119" spans="1:4" x14ac:dyDescent="0.2">
      <c r="A119" s="4" t="s">
        <v>30</v>
      </c>
      <c r="B119" t="s">
        <v>80</v>
      </c>
      <c r="C119" s="29">
        <f t="shared" ca="1" si="6"/>
        <v>39.992571371105107</v>
      </c>
      <c r="D119" s="50">
        <f ca="1">C119/(HLOOKUP(B119,Einwohnerzahl!$C$5:$R$6,2,FALSE)/1000)</f>
        <v>2.3432744537460162E-2</v>
      </c>
    </row>
    <row r="120" spans="1:4" x14ac:dyDescent="0.2">
      <c r="A120" s="4" t="s">
        <v>30</v>
      </c>
      <c r="B120" t="s">
        <v>81</v>
      </c>
      <c r="C120" s="29">
        <f t="shared" ca="1" si="6"/>
        <v>196.11829483287181</v>
      </c>
      <c r="D120" s="50">
        <f ca="1">C120/(HLOOKUP(B120,Einwohnerzahl!$C$5:$R$6,2,FALSE)/1000)</f>
        <v>3.2840645932974463E-2</v>
      </c>
    </row>
    <row r="121" spans="1:4" x14ac:dyDescent="0.2">
      <c r="A121" s="4" t="s">
        <v>30</v>
      </c>
      <c r="B121" t="s">
        <v>82</v>
      </c>
      <c r="C121" s="29">
        <f t="shared" ca="1" si="6"/>
        <v>49.58047563603558</v>
      </c>
      <c r="D121" s="50">
        <f ca="1">C121/(HLOOKUP(B121,Einwohnerzahl!$C$5:$R$6,2,FALSE)/1000)</f>
        <v>3.0795670781434564E-2</v>
      </c>
    </row>
    <row r="122" spans="1:4" x14ac:dyDescent="0.2">
      <c r="A122" s="4" t="s">
        <v>30</v>
      </c>
      <c r="B122" t="s">
        <v>83</v>
      </c>
      <c r="C122" s="29">
        <f t="shared" ca="1" si="6"/>
        <v>248.35070237832832</v>
      </c>
      <c r="D122" s="50">
        <f ca="1">C122/(HLOOKUP(B122,Einwohnerzahl!$C$5:$R$6,2,FALSE)/1000)</f>
        <v>3.1929925150132363E-2</v>
      </c>
    </row>
    <row r="123" spans="1:4" x14ac:dyDescent="0.2">
      <c r="A123" s="4" t="s">
        <v>30</v>
      </c>
      <c r="B123" t="s">
        <v>84</v>
      </c>
      <c r="C123" s="29">
        <f t="shared" ca="1" si="6"/>
        <v>485.37688657336025</v>
      </c>
      <c r="D123" s="50">
        <f ca="1">C123/(HLOOKUP(B123,Einwohnerzahl!$C$5:$R$6,2,FALSE)/1000)</f>
        <v>2.767533014400126E-2</v>
      </c>
    </row>
    <row r="124" spans="1:4" x14ac:dyDescent="0.2">
      <c r="A124" s="4" t="s">
        <v>30</v>
      </c>
      <c r="B124" t="s">
        <v>85</v>
      </c>
      <c r="C124" s="29">
        <f t="shared" ca="1" si="6"/>
        <v>128.11930459615209</v>
      </c>
      <c r="D124" s="50">
        <f ca="1">C124/(HLOOKUP(B124,Einwohnerzahl!$C$5:$R$6,2,FALSE)/1000)</f>
        <v>3.2111646624637599E-2</v>
      </c>
    </row>
    <row r="125" spans="1:4" x14ac:dyDescent="0.2">
      <c r="A125" s="4" t="s">
        <v>30</v>
      </c>
      <c r="B125" t="s">
        <v>86</v>
      </c>
      <c r="C125" s="29">
        <f t="shared" ca="1" si="6"/>
        <v>26.784867432502367</v>
      </c>
      <c r="D125" s="50">
        <f ca="1">C125/(HLOOKUP(B125,Einwohnerzahl!$C$5:$R$6,2,FALSE)/1000)</f>
        <v>2.6794969135866587E-2</v>
      </c>
    </row>
    <row r="126" spans="1:4" x14ac:dyDescent="0.2">
      <c r="A126" s="4" t="s">
        <v>30</v>
      </c>
      <c r="B126" t="s">
        <v>87</v>
      </c>
      <c r="C126" s="29">
        <f t="shared" ca="1" si="6"/>
        <v>157.64349543018608</v>
      </c>
      <c r="D126" s="50">
        <f ca="1">C126/(HLOOKUP(B126,Einwohnerzahl!$C$5:$R$6,2,FALSE)/1000)</f>
        <v>3.8859084571403732E-2</v>
      </c>
    </row>
    <row r="127" spans="1:4" x14ac:dyDescent="0.2">
      <c r="A127" s="4" t="s">
        <v>30</v>
      </c>
      <c r="B127" t="s">
        <v>88</v>
      </c>
      <c r="C127" s="29">
        <f t="shared" ca="1" si="6"/>
        <v>78.363953022072991</v>
      </c>
      <c r="D127" s="50">
        <f ca="1">C127/(HLOOKUP(B127,Einwohnerzahl!$C$5:$R$6,2,FALSE)/1000)</f>
        <v>3.4264356120606985E-2</v>
      </c>
    </row>
    <row r="128" spans="1:4" x14ac:dyDescent="0.2">
      <c r="A128" s="4" t="s">
        <v>30</v>
      </c>
      <c r="B128" t="s">
        <v>89</v>
      </c>
      <c r="C128" s="29">
        <f t="shared" ca="1" si="6"/>
        <v>90.776820458277243</v>
      </c>
      <c r="D128" s="50">
        <f ca="1">C128/(HLOOKUP(B128,Einwohnerzahl!$C$5:$R$6,2,FALSE)/1000)</f>
        <v>3.2418915216916581E-2</v>
      </c>
    </row>
    <row r="129" spans="1:4" x14ac:dyDescent="0.2">
      <c r="A129" s="4" t="s">
        <v>30</v>
      </c>
      <c r="B129" t="s">
        <v>90</v>
      </c>
      <c r="C129" s="29">
        <f t="shared" ca="1" si="6"/>
        <v>72.401311596790748</v>
      </c>
      <c r="D129" s="50">
        <f ca="1">C129/(HLOOKUP(B129,Einwohnerzahl!$C$5:$R$6,2,FALSE)/1000)</f>
        <v>3.3081273641049437E-2</v>
      </c>
    </row>
    <row r="130" spans="1:4" x14ac:dyDescent="0.2">
      <c r="A130" s="4" t="s">
        <v>32</v>
      </c>
      <c r="B130" t="s">
        <v>9</v>
      </c>
      <c r="C130" s="29">
        <f t="shared" ca="1" si="6"/>
        <v>4404.4220902452398</v>
      </c>
      <c r="D130" s="50">
        <f ca="1">C130/(HLOOKUP(B130,Einwohnerzahl!$C$5:$R$6,2,FALSE)/1000)</f>
        <v>0.42000237351504099</v>
      </c>
    </row>
    <row r="131" spans="1:4" x14ac:dyDescent="0.2">
      <c r="A131" s="4" t="s">
        <v>32</v>
      </c>
      <c r="B131" t="s">
        <v>76</v>
      </c>
      <c r="C131" s="29">
        <f t="shared" ref="C131:C194" ca="1" si="7">VLOOKUP(A131,INDIRECT("'Erwerbstätige'!B"&amp;VLOOKUP(B131,$I$1:$L$16,3,FALSE)&amp;":L"&amp;VLOOKUP(B131,$I$1:$L$16,4,FALSE)),11,FALSE)</f>
        <v>5610.9362840586127</v>
      </c>
      <c r="D131" s="50">
        <f ca="1">C131/(HLOOKUP(B131,Einwohnerzahl!$C$5:$R$6,2,FALSE)/1000)</f>
        <v>0.45258194714391115</v>
      </c>
    </row>
    <row r="132" spans="1:4" x14ac:dyDescent="0.2">
      <c r="A132" s="4" t="s">
        <v>32</v>
      </c>
      <c r="B132" t="s">
        <v>77</v>
      </c>
      <c r="C132" s="29">
        <f t="shared" ca="1" si="7"/>
        <v>1803.6822645851576</v>
      </c>
      <c r="D132" s="50">
        <f ca="1">C132/(HLOOKUP(B132,Einwohnerzahl!$C$5:$R$6,2,FALSE)/1000)</f>
        <v>0.54783788085013585</v>
      </c>
    </row>
    <row r="133" spans="1:4" x14ac:dyDescent="0.2">
      <c r="A133" s="4" t="s">
        <v>32</v>
      </c>
      <c r="B133" t="s">
        <v>78</v>
      </c>
      <c r="C133" s="29">
        <f t="shared" ca="1" si="7"/>
        <v>863.35437687867591</v>
      </c>
      <c r="D133" s="50">
        <f ca="1">C133/(HLOOKUP(B133,Einwohnerzahl!$C$5:$R$6,2,FALSE)/1000)</f>
        <v>0.35156014662497287</v>
      </c>
    </row>
    <row r="134" spans="1:4" x14ac:dyDescent="0.2">
      <c r="A134" s="4" t="s">
        <v>32</v>
      </c>
      <c r="B134" t="s">
        <v>79</v>
      </c>
      <c r="C134" s="29">
        <f t="shared" ca="1" si="7"/>
        <v>362.71062015602945</v>
      </c>
      <c r="D134" s="50">
        <f ca="1">C134/(HLOOKUP(B134,Einwohnerzahl!$C$5:$R$6,2,FALSE)/1000)</f>
        <v>0.55727644704957791</v>
      </c>
    </row>
    <row r="135" spans="1:4" x14ac:dyDescent="0.2">
      <c r="A135" s="4" t="s">
        <v>32</v>
      </c>
      <c r="B135" t="s">
        <v>80</v>
      </c>
      <c r="C135" s="29">
        <f t="shared" ca="1" si="7"/>
        <v>1106.6978901299281</v>
      </c>
      <c r="D135" s="50">
        <f ca="1">C135/(HLOOKUP(B135,Einwohnerzahl!$C$5:$R$6,2,FALSE)/1000)</f>
        <v>0.64844464985558536</v>
      </c>
    </row>
    <row r="136" spans="1:4" x14ac:dyDescent="0.2">
      <c r="A136" s="4" t="s">
        <v>32</v>
      </c>
      <c r="B136" t="s">
        <v>81</v>
      </c>
      <c r="C136" s="29">
        <f t="shared" ca="1" si="7"/>
        <v>2796.9853229349483</v>
      </c>
      <c r="D136" s="50">
        <f ca="1">C136/(HLOOKUP(B136,Einwohnerzahl!$C$5:$R$6,2,FALSE)/1000)</f>
        <v>0.46836428365089422</v>
      </c>
    </row>
    <row r="137" spans="1:4" x14ac:dyDescent="0.2">
      <c r="A137" s="4" t="s">
        <v>32</v>
      </c>
      <c r="B137" t="s">
        <v>82</v>
      </c>
      <c r="C137" s="29">
        <f t="shared" ca="1" si="7"/>
        <v>602.53525669801797</v>
      </c>
      <c r="D137" s="50">
        <f ca="1">C137/(HLOOKUP(B137,Einwohnerzahl!$C$5:$R$6,2,FALSE)/1000)</f>
        <v>0.3742496852126409</v>
      </c>
    </row>
    <row r="138" spans="1:4" x14ac:dyDescent="0.2">
      <c r="A138" s="4" t="s">
        <v>32</v>
      </c>
      <c r="B138" t="s">
        <v>83</v>
      </c>
      <c r="C138" s="29">
        <f t="shared" ca="1" si="7"/>
        <v>3051.7802277454921</v>
      </c>
      <c r="D138" s="50">
        <f ca="1">C138/(HLOOKUP(B138,Einwohnerzahl!$C$5:$R$6,2,FALSE)/1000)</f>
        <v>0.39236093682604611</v>
      </c>
    </row>
    <row r="139" spans="1:4" x14ac:dyDescent="0.2">
      <c r="A139" s="4" t="s">
        <v>32</v>
      </c>
      <c r="B139" t="s">
        <v>84</v>
      </c>
      <c r="C139" s="29">
        <f t="shared" ca="1" si="7"/>
        <v>7542.7075637122489</v>
      </c>
      <c r="D139" s="50">
        <f ca="1">C139/(HLOOKUP(B139,Einwohnerzahl!$C$5:$R$6,2,FALSE)/1000)</f>
        <v>0.43007182208261524</v>
      </c>
    </row>
    <row r="140" spans="1:4" x14ac:dyDescent="0.2">
      <c r="A140" s="4" t="s">
        <v>32</v>
      </c>
      <c r="B140" t="s">
        <v>85</v>
      </c>
      <c r="C140" s="29">
        <f t="shared" ca="1" si="7"/>
        <v>1513.7345160965301</v>
      </c>
      <c r="D140" s="50">
        <f ca="1">C140/(HLOOKUP(B140,Einwohnerzahl!$C$5:$R$6,2,FALSE)/1000)</f>
        <v>0.37940034109323811</v>
      </c>
    </row>
    <row r="141" spans="1:4" x14ac:dyDescent="0.2">
      <c r="A141" s="4" t="s">
        <v>32</v>
      </c>
      <c r="B141" t="s">
        <v>86</v>
      </c>
      <c r="C141" s="29">
        <f t="shared" ca="1" si="7"/>
        <v>391.622178830167</v>
      </c>
      <c r="D141" s="50">
        <f ca="1">C141/(HLOOKUP(B141,Einwohnerzahl!$C$5:$R$6,2,FALSE)/1000)</f>
        <v>0.39176987607344665</v>
      </c>
    </row>
    <row r="142" spans="1:4" x14ac:dyDescent="0.2">
      <c r="A142" s="4" t="s">
        <v>32</v>
      </c>
      <c r="B142" t="s">
        <v>87</v>
      </c>
      <c r="C142" s="29">
        <f t="shared" ca="1" si="7"/>
        <v>1518.0036166959178</v>
      </c>
      <c r="D142" s="50">
        <f ca="1">C142/(HLOOKUP(B142,Einwohnerzahl!$C$5:$R$6,2,FALSE)/1000)</f>
        <v>0.37418753472772937</v>
      </c>
    </row>
    <row r="143" spans="1:4" x14ac:dyDescent="0.2">
      <c r="A143" s="4" t="s">
        <v>32</v>
      </c>
      <c r="B143" t="s">
        <v>88</v>
      </c>
      <c r="C143" s="29">
        <f t="shared" ca="1" si="7"/>
        <v>731.47610931867212</v>
      </c>
      <c r="D143" s="50">
        <f ca="1">C143/(HLOOKUP(B143,Einwohnerzahl!$C$5:$R$6,2,FALSE)/1000)</f>
        <v>0.31983529335677213</v>
      </c>
    </row>
    <row r="144" spans="1:4" x14ac:dyDescent="0.2">
      <c r="A144" s="4" t="s">
        <v>32</v>
      </c>
      <c r="B144" t="s">
        <v>89</v>
      </c>
      <c r="C144" s="29">
        <f t="shared" ca="1" si="7"/>
        <v>1116.1576310292987</v>
      </c>
      <c r="D144" s="50">
        <f ca="1">C144/(HLOOKUP(B144,Einwohnerzahl!$C$5:$R$6,2,FALSE)/1000)</f>
        <v>0.39861078440926928</v>
      </c>
    </row>
    <row r="145" spans="1:4" x14ac:dyDescent="0.2">
      <c r="A145" s="4" t="s">
        <v>32</v>
      </c>
      <c r="B145" t="s">
        <v>90</v>
      </c>
      <c r="C145" s="29">
        <f t="shared" ca="1" si="7"/>
        <v>722.6900210281226</v>
      </c>
      <c r="D145" s="50">
        <f ca="1">C145/(HLOOKUP(B145,Einwohnerzahl!$C$5:$R$6,2,FALSE)/1000)</f>
        <v>0.33020819396795043</v>
      </c>
    </row>
    <row r="146" spans="1:4" x14ac:dyDescent="0.2">
      <c r="A146" s="4" t="s">
        <v>34</v>
      </c>
      <c r="B146" t="s">
        <v>9</v>
      </c>
      <c r="C146" s="29">
        <f t="shared" ca="1" si="7"/>
        <v>1551.5096601416715</v>
      </c>
      <c r="D146" s="50">
        <f ca="1">C146/(HLOOKUP(B146,Einwohnerzahl!$C$5:$R$6,2,FALSE)/1000)</f>
        <v>0.14795079273492909</v>
      </c>
    </row>
    <row r="147" spans="1:4" x14ac:dyDescent="0.2">
      <c r="A147" s="4" t="s">
        <v>34</v>
      </c>
      <c r="B147" t="s">
        <v>76</v>
      </c>
      <c r="C147" s="29">
        <f t="shared" ca="1" si="7"/>
        <v>1998.6543124675934</v>
      </c>
      <c r="D147" s="50">
        <f ca="1">C147/(HLOOKUP(B147,Einwohnerzahl!$C$5:$R$6,2,FALSE)/1000)</f>
        <v>0.16121281985933691</v>
      </c>
    </row>
    <row r="148" spans="1:4" x14ac:dyDescent="0.2">
      <c r="A148" s="4" t="s">
        <v>34</v>
      </c>
      <c r="B148" t="s">
        <v>77</v>
      </c>
      <c r="C148" s="29">
        <f t="shared" ca="1" si="7"/>
        <v>546.22048451523858</v>
      </c>
      <c r="D148" s="50">
        <f ca="1">C148/(HLOOKUP(B148,Einwohnerzahl!$C$5:$R$6,2,FALSE)/1000)</f>
        <v>0.16590520325517938</v>
      </c>
    </row>
    <row r="149" spans="1:4" x14ac:dyDescent="0.2">
      <c r="A149" s="4" t="s">
        <v>34</v>
      </c>
      <c r="B149" t="s">
        <v>78</v>
      </c>
      <c r="C149" s="29">
        <f t="shared" ca="1" si="7"/>
        <v>288.00944650106999</v>
      </c>
      <c r="D149" s="50">
        <f ca="1">C149/(HLOOKUP(B149,Einwohnerzahl!$C$5:$R$6,2,FALSE)/1000)</f>
        <v>0.11727819531923461</v>
      </c>
    </row>
    <row r="150" spans="1:4" x14ac:dyDescent="0.2">
      <c r="A150" s="4" t="s">
        <v>34</v>
      </c>
      <c r="B150" t="s">
        <v>79</v>
      </c>
      <c r="C150" s="29">
        <f t="shared" ca="1" si="7"/>
        <v>128.49918707890851</v>
      </c>
      <c r="D150" s="50">
        <f ca="1">C150/(HLOOKUP(B150,Einwohnerzahl!$C$5:$R$6,2,FALSE)/1000)</f>
        <v>0.19742893216991669</v>
      </c>
    </row>
    <row r="151" spans="1:4" x14ac:dyDescent="0.2">
      <c r="A151" s="4" t="s">
        <v>34</v>
      </c>
      <c r="B151" t="s">
        <v>80</v>
      </c>
      <c r="C151" s="29">
        <f t="shared" ca="1" si="7"/>
        <v>409.90757159701405</v>
      </c>
      <c r="D151" s="50">
        <f ca="1">C151/(HLOOKUP(B151,Einwohnerzahl!$C$5:$R$6,2,FALSE)/1000)</f>
        <v>0.24017608970608362</v>
      </c>
    </row>
    <row r="152" spans="1:4" x14ac:dyDescent="0.2">
      <c r="A152" s="4" t="s">
        <v>34</v>
      </c>
      <c r="B152" t="s">
        <v>81</v>
      </c>
      <c r="C152" s="29">
        <f t="shared" ca="1" si="7"/>
        <v>984.97533416253054</v>
      </c>
      <c r="D152" s="50">
        <f ca="1">C152/(HLOOKUP(B152,Einwohnerzahl!$C$5:$R$6,2,FALSE)/1000)</f>
        <v>0.16493732127087146</v>
      </c>
    </row>
    <row r="153" spans="1:4" x14ac:dyDescent="0.2">
      <c r="A153" s="4" t="s">
        <v>34</v>
      </c>
      <c r="B153" t="s">
        <v>82</v>
      </c>
      <c r="C153" s="29">
        <f t="shared" ca="1" si="7"/>
        <v>200.73339665562165</v>
      </c>
      <c r="D153" s="50">
        <f ca="1">C153/(HLOOKUP(B153,Einwohnerzahl!$C$5:$R$6,2,FALSE)/1000)</f>
        <v>0.12468052230125656</v>
      </c>
    </row>
    <row r="154" spans="1:4" x14ac:dyDescent="0.2">
      <c r="A154" s="4" t="s">
        <v>34</v>
      </c>
      <c r="B154" t="s">
        <v>83</v>
      </c>
      <c r="C154" s="29">
        <f t="shared" ca="1" si="7"/>
        <v>1038.7809019036181</v>
      </c>
      <c r="D154" s="50">
        <f ca="1">C154/(HLOOKUP(B154,Einwohnerzahl!$C$5:$R$6,2,FALSE)/1000)</f>
        <v>0.13355386607541098</v>
      </c>
    </row>
    <row r="155" spans="1:4" x14ac:dyDescent="0.2">
      <c r="A155" s="4" t="s">
        <v>34</v>
      </c>
      <c r="B155" t="s">
        <v>84</v>
      </c>
      <c r="C155" s="29">
        <f t="shared" ca="1" si="7"/>
        <v>2527.9298972356869</v>
      </c>
      <c r="D155" s="50">
        <f ca="1">C155/(HLOOKUP(B155,Einwohnerzahl!$C$5:$R$6,2,FALSE)/1000)</f>
        <v>0.1441380840789476</v>
      </c>
    </row>
    <row r="156" spans="1:4" x14ac:dyDescent="0.2">
      <c r="A156" s="4" t="s">
        <v>34</v>
      </c>
      <c r="B156" t="s">
        <v>85</v>
      </c>
      <c r="C156" s="29">
        <f t="shared" ca="1" si="7"/>
        <v>517.1499356936888</v>
      </c>
      <c r="D156" s="50">
        <f ca="1">C156/(HLOOKUP(B156,Einwohnerzahl!$C$5:$R$6,2,FALSE)/1000)</f>
        <v>0.12961774995029554</v>
      </c>
    </row>
    <row r="157" spans="1:4" x14ac:dyDescent="0.2">
      <c r="A157" s="4" t="s">
        <v>34</v>
      </c>
      <c r="B157" t="s">
        <v>86</v>
      </c>
      <c r="C157" s="29">
        <f t="shared" ca="1" si="7"/>
        <v>130.07026645871761</v>
      </c>
      <c r="D157" s="50">
        <f ca="1">C157/(HLOOKUP(B157,Einwohnerzahl!$C$5:$R$6,2,FALSE)/1000)</f>
        <v>0.13011932144290159</v>
      </c>
    </row>
    <row r="158" spans="1:4" x14ac:dyDescent="0.2">
      <c r="A158" s="4" t="s">
        <v>34</v>
      </c>
      <c r="B158" t="s">
        <v>87</v>
      </c>
      <c r="C158" s="29">
        <f t="shared" ca="1" si="7"/>
        <v>502.87851374836652</v>
      </c>
      <c r="D158" s="50">
        <f ca="1">C158/(HLOOKUP(B158,Einwohnerzahl!$C$5:$R$6,2,FALSE)/1000)</f>
        <v>0.12395943544365065</v>
      </c>
    </row>
    <row r="159" spans="1:4" x14ac:dyDescent="0.2">
      <c r="A159" s="4" t="s">
        <v>34</v>
      </c>
      <c r="B159" t="s">
        <v>88</v>
      </c>
      <c r="C159" s="29">
        <f t="shared" ca="1" si="7"/>
        <v>238.48955228035044</v>
      </c>
      <c r="D159" s="50">
        <f ca="1">C159/(HLOOKUP(B159,Einwohnerzahl!$C$5:$R$6,2,FALSE)/1000)</f>
        <v>0.10427869747811601</v>
      </c>
    </row>
    <row r="160" spans="1:4" x14ac:dyDescent="0.2">
      <c r="A160" s="4" t="s">
        <v>34</v>
      </c>
      <c r="B160" t="s">
        <v>89</v>
      </c>
      <c r="C160" s="29">
        <f t="shared" ca="1" si="7"/>
        <v>402.41880607301295</v>
      </c>
      <c r="D160" s="50">
        <f ca="1">C160/(HLOOKUP(B160,Einwohnerzahl!$C$5:$R$6,2,FALSE)/1000)</f>
        <v>0.14371489428592604</v>
      </c>
    </row>
    <row r="161" spans="1:4" x14ac:dyDescent="0.2">
      <c r="A161" s="4" t="s">
        <v>34</v>
      </c>
      <c r="B161" t="s">
        <v>90</v>
      </c>
      <c r="C161" s="29">
        <f t="shared" ca="1" si="7"/>
        <v>230.84955572683592</v>
      </c>
      <c r="D161" s="50">
        <f ca="1">C161/(HLOOKUP(B161,Einwohnerzahl!$C$5:$R$6,2,FALSE)/1000)</f>
        <v>0.10547871515704224</v>
      </c>
    </row>
    <row r="162" spans="1:4" x14ac:dyDescent="0.2">
      <c r="A162" s="4" t="s">
        <v>36</v>
      </c>
      <c r="B162" t="s">
        <v>9</v>
      </c>
      <c r="C162" s="29">
        <f t="shared" ca="1" si="7"/>
        <v>1363.22171295731</v>
      </c>
      <c r="D162" s="50">
        <f ca="1">C162/(HLOOKUP(B162,Einwohnerzahl!$C$5:$R$6,2,FALSE)/1000)</f>
        <v>0.12999579589281143</v>
      </c>
    </row>
    <row r="163" spans="1:4" x14ac:dyDescent="0.2">
      <c r="A163" s="4" t="s">
        <v>36</v>
      </c>
      <c r="B163" t="s">
        <v>76</v>
      </c>
      <c r="C163" s="29">
        <f t="shared" ca="1" si="7"/>
        <v>1723.8520396815982</v>
      </c>
      <c r="D163" s="50">
        <f ca="1">C163/(HLOOKUP(B163,Einwohnerzahl!$C$5:$R$6,2,FALSE)/1000)</f>
        <v>0.13904708113041736</v>
      </c>
    </row>
    <row r="164" spans="1:4" x14ac:dyDescent="0.2">
      <c r="A164" s="4" t="s">
        <v>36</v>
      </c>
      <c r="B164" t="s">
        <v>77</v>
      </c>
      <c r="C164" s="29">
        <f t="shared" ca="1" si="7"/>
        <v>420.4112044746596</v>
      </c>
      <c r="D164" s="50">
        <f ca="1">C164/(HLOOKUP(B164,Einwohnerzahl!$C$5:$R$6,2,FALSE)/1000)</f>
        <v>0.12769276932377172</v>
      </c>
    </row>
    <row r="165" spans="1:4" x14ac:dyDescent="0.2">
      <c r="A165" s="4" t="s">
        <v>36</v>
      </c>
      <c r="B165" t="s">
        <v>78</v>
      </c>
      <c r="C165" s="29">
        <f t="shared" ca="1" si="7"/>
        <v>268.7410768198344</v>
      </c>
      <c r="D165" s="50">
        <f ca="1">C165/(HLOOKUP(B165,Einwohnerzahl!$C$5:$R$6,2,FALSE)/1000)</f>
        <v>0.10943206509534013</v>
      </c>
    </row>
    <row r="166" spans="1:4" x14ac:dyDescent="0.2">
      <c r="A166" s="4" t="s">
        <v>36</v>
      </c>
      <c r="B166" t="s">
        <v>79</v>
      </c>
      <c r="C166" s="29">
        <f t="shared" ca="1" si="7"/>
        <v>112.00339909760302</v>
      </c>
      <c r="D166" s="50">
        <f ca="1">C166/(HLOOKUP(B166,Einwohnerzahl!$C$5:$R$6,2,FALSE)/1000)</f>
        <v>0.17208444649273813</v>
      </c>
    </row>
    <row r="167" spans="1:4" x14ac:dyDescent="0.2">
      <c r="A167" s="4" t="s">
        <v>36</v>
      </c>
      <c r="B167" t="s">
        <v>80</v>
      </c>
      <c r="C167" s="29">
        <f t="shared" ca="1" si="7"/>
        <v>334.32733278620384</v>
      </c>
      <c r="D167" s="50">
        <f ca="1">C167/(HLOOKUP(B167,Einwohnerzahl!$C$5:$R$6,2,FALSE)/1000)</f>
        <v>0.19589155466832045</v>
      </c>
    </row>
    <row r="168" spans="1:4" x14ac:dyDescent="0.2">
      <c r="A168" s="4" t="s">
        <v>36</v>
      </c>
      <c r="B168" t="s">
        <v>81</v>
      </c>
      <c r="C168" s="29">
        <f t="shared" ca="1" si="7"/>
        <v>850.40071608825974</v>
      </c>
      <c r="D168" s="50">
        <f ca="1">C168/(HLOOKUP(B168,Einwohnerzahl!$C$5:$R$6,2,FALSE)/1000)</f>
        <v>0.14240236405278725</v>
      </c>
    </row>
    <row r="169" spans="1:4" x14ac:dyDescent="0.2">
      <c r="A169" s="4" t="s">
        <v>36</v>
      </c>
      <c r="B169" t="s">
        <v>82</v>
      </c>
      <c r="C169" s="29">
        <f t="shared" ca="1" si="7"/>
        <v>191.52183224387548</v>
      </c>
      <c r="D169" s="50">
        <f ca="1">C169/(HLOOKUP(B169,Einwohnerzahl!$C$5:$R$6,2,FALSE)/1000)</f>
        <v>0.11895898975508762</v>
      </c>
    </row>
    <row r="170" spans="1:4" x14ac:dyDescent="0.2">
      <c r="A170" s="4" t="s">
        <v>36</v>
      </c>
      <c r="B170" t="s">
        <v>83</v>
      </c>
      <c r="C170" s="29">
        <f t="shared" ca="1" si="7"/>
        <v>953.18346035979221</v>
      </c>
      <c r="D170" s="50">
        <f ca="1">C170/(HLOOKUP(B170,Einwohnerzahl!$C$5:$R$6,2,FALSE)/1000)</f>
        <v>0.12254878384546965</v>
      </c>
    </row>
    <row r="171" spans="1:4" x14ac:dyDescent="0.2">
      <c r="A171" s="4" t="s">
        <v>36</v>
      </c>
      <c r="B171" t="s">
        <v>84</v>
      </c>
      <c r="C171" s="29">
        <f t="shared" ca="1" si="7"/>
        <v>2241.4526449660216</v>
      </c>
      <c r="D171" s="50">
        <f ca="1">C171/(HLOOKUP(B171,Einwohnerzahl!$C$5:$R$6,2,FALSE)/1000)</f>
        <v>0.12780365869812341</v>
      </c>
    </row>
    <row r="172" spans="1:4" x14ac:dyDescent="0.2">
      <c r="A172" s="4" t="s">
        <v>36</v>
      </c>
      <c r="B172" t="s">
        <v>85</v>
      </c>
      <c r="C172" s="29">
        <f t="shared" ca="1" si="7"/>
        <v>470.0574676676523</v>
      </c>
      <c r="D172" s="50">
        <f ca="1">C172/(HLOOKUP(B172,Einwohnerzahl!$C$5:$R$6,2,FALSE)/1000)</f>
        <v>0.11781455841174621</v>
      </c>
    </row>
    <row r="173" spans="1:4" x14ac:dyDescent="0.2">
      <c r="A173" s="4" t="s">
        <v>36</v>
      </c>
      <c r="B173" t="s">
        <v>86</v>
      </c>
      <c r="C173" s="29">
        <f t="shared" ca="1" si="7"/>
        <v>117.92113256042575</v>
      </c>
      <c r="D173" s="50">
        <f ca="1">C173/(HLOOKUP(B173,Einwohnerzahl!$C$5:$R$6,2,FALSE)/1000)</f>
        <v>0.11796560559373458</v>
      </c>
    </row>
    <row r="174" spans="1:4" x14ac:dyDescent="0.2">
      <c r="A174" s="4" t="s">
        <v>36</v>
      </c>
      <c r="B174" t="s">
        <v>87</v>
      </c>
      <c r="C174" s="29">
        <f t="shared" ca="1" si="7"/>
        <v>450.77473207941472</v>
      </c>
      <c r="D174" s="50">
        <f ca="1">C174/(HLOOKUP(B174,Einwohnerzahl!$C$5:$R$6,2,FALSE)/1000)</f>
        <v>0.11111586550859796</v>
      </c>
    </row>
    <row r="175" spans="1:4" x14ac:dyDescent="0.2">
      <c r="A175" s="4" t="s">
        <v>36</v>
      </c>
      <c r="B175" t="s">
        <v>88</v>
      </c>
      <c r="C175" s="29">
        <f t="shared" ca="1" si="7"/>
        <v>219.59599385035978</v>
      </c>
      <c r="D175" s="50">
        <f ca="1">C175/(HLOOKUP(B175,Einwohnerzahl!$C$5:$R$6,2,FALSE)/1000)</f>
        <v>9.6017557126399089E-2</v>
      </c>
    </row>
    <row r="176" spans="1:4" x14ac:dyDescent="0.2">
      <c r="A176" s="4" t="s">
        <v>36</v>
      </c>
      <c r="B176" t="s">
        <v>89</v>
      </c>
      <c r="C176" s="29">
        <f t="shared" ca="1" si="7"/>
        <v>370.49790583737672</v>
      </c>
      <c r="D176" s="50">
        <f ca="1">C176/(HLOOKUP(B176,Einwohnerzahl!$C$5:$R$6,2,FALSE)/1000)</f>
        <v>0.13231505726627216</v>
      </c>
    </row>
    <row r="177" spans="1:4" x14ac:dyDescent="0.2">
      <c r="A177" s="4" t="s">
        <v>36</v>
      </c>
      <c r="B177" t="s">
        <v>90</v>
      </c>
      <c r="C177" s="29">
        <f t="shared" ca="1" si="7"/>
        <v>220.07851290839045</v>
      </c>
      <c r="D177" s="50">
        <f ca="1">C177/(HLOOKUP(B177,Einwohnerzahl!$C$5:$R$6,2,FALSE)/1000)</f>
        <v>0.10055725990964519</v>
      </c>
    </row>
    <row r="178" spans="1:4" x14ac:dyDescent="0.2">
      <c r="A178" s="4" t="s">
        <v>38</v>
      </c>
      <c r="B178" t="s">
        <v>9</v>
      </c>
      <c r="C178" s="29">
        <f t="shared" ca="1" si="7"/>
        <v>828.45751604054567</v>
      </c>
      <c r="D178" s="50">
        <f ca="1">C178/(HLOOKUP(B178,Einwohnerzahl!$C$5:$R$6,2,FALSE)/1000)</f>
        <v>7.9001084810659039E-2</v>
      </c>
    </row>
    <row r="179" spans="1:4" x14ac:dyDescent="0.2">
      <c r="A179" s="4" t="s">
        <v>38</v>
      </c>
      <c r="B179" t="s">
        <v>76</v>
      </c>
      <c r="C179" s="29">
        <f t="shared" ca="1" si="7"/>
        <v>1020.3070399153303</v>
      </c>
      <c r="D179" s="50">
        <f ca="1">C179/(HLOOKUP(B179,Einwohnerzahl!$C$5:$R$6,2,FALSE)/1000)</f>
        <v>8.2298661655003158E-2</v>
      </c>
    </row>
    <row r="180" spans="1:4" x14ac:dyDescent="0.2">
      <c r="A180" s="4" t="s">
        <v>38</v>
      </c>
      <c r="B180" t="s">
        <v>77</v>
      </c>
      <c r="C180" s="29">
        <f t="shared" ca="1" si="7"/>
        <v>214.99072077521109</v>
      </c>
      <c r="D180" s="50">
        <f ca="1">C180/(HLOOKUP(B180,Einwohnerzahl!$C$5:$R$6,2,FALSE)/1000)</f>
        <v>6.5299783218206703E-2</v>
      </c>
    </row>
    <row r="181" spans="1:4" x14ac:dyDescent="0.2">
      <c r="A181" s="4" t="s">
        <v>38</v>
      </c>
      <c r="B181" t="s">
        <v>78</v>
      </c>
      <c r="C181" s="29">
        <f t="shared" ca="1" si="7"/>
        <v>140.92913661107576</v>
      </c>
      <c r="D181" s="50">
        <f ca="1">C181/(HLOOKUP(B181,Einwohnerzahl!$C$5:$R$6,2,FALSE)/1000)</f>
        <v>5.7386710784791697E-2</v>
      </c>
    </row>
    <row r="182" spans="1:4" x14ac:dyDescent="0.2">
      <c r="A182" s="4" t="s">
        <v>38</v>
      </c>
      <c r="B182" t="s">
        <v>79</v>
      </c>
      <c r="C182" s="29">
        <f t="shared" ca="1" si="7"/>
        <v>53.568667519176863</v>
      </c>
      <c r="D182" s="50">
        <f ca="1">C182/(HLOOKUP(B182,Einwohnerzahl!$C$5:$R$6,2,FALSE)/1000)</f>
        <v>8.230406017729823E-2</v>
      </c>
    </row>
    <row r="183" spans="1:4" x14ac:dyDescent="0.2">
      <c r="A183" s="4" t="s">
        <v>38</v>
      </c>
      <c r="B183" t="s">
        <v>80</v>
      </c>
      <c r="C183" s="29">
        <f t="shared" ca="1" si="7"/>
        <v>181.25153019421373</v>
      </c>
      <c r="D183" s="50">
        <f ca="1">C183/(HLOOKUP(B183,Einwohnerzahl!$C$5:$R$6,2,FALSE)/1000)</f>
        <v>0.10620024315649286</v>
      </c>
    </row>
    <row r="184" spans="1:4" x14ac:dyDescent="0.2">
      <c r="A184" s="4" t="s">
        <v>38</v>
      </c>
      <c r="B184" t="s">
        <v>81</v>
      </c>
      <c r="C184" s="29">
        <f t="shared" ca="1" si="7"/>
        <v>477.906220609147</v>
      </c>
      <c r="D184" s="50">
        <f ca="1">C184/(HLOOKUP(B184,Einwohnerzahl!$C$5:$R$6,2,FALSE)/1000)</f>
        <v>8.0026950028123267E-2</v>
      </c>
    </row>
    <row r="185" spans="1:4" x14ac:dyDescent="0.2">
      <c r="A185" s="4" t="s">
        <v>38</v>
      </c>
      <c r="B185" t="s">
        <v>82</v>
      </c>
      <c r="C185" s="29">
        <f t="shared" ca="1" si="7"/>
        <v>94.243227785453115</v>
      </c>
      <c r="D185" s="50">
        <f ca="1">C185/(HLOOKUP(B185,Einwohnerzahl!$C$5:$R$6,2,FALSE)/1000)</f>
        <v>5.8536820775296317E-2</v>
      </c>
    </row>
    <row r="186" spans="1:4" x14ac:dyDescent="0.2">
      <c r="A186" s="4" t="s">
        <v>38</v>
      </c>
      <c r="B186" t="s">
        <v>83</v>
      </c>
      <c r="C186" s="29">
        <f t="shared" ca="1" si="7"/>
        <v>571.82555062972449</v>
      </c>
      <c r="D186" s="50">
        <f ca="1">C186/(HLOOKUP(B186,Einwohnerzahl!$C$5:$R$6,2,FALSE)/1000)</f>
        <v>7.3518403031235371E-2</v>
      </c>
    </row>
    <row r="187" spans="1:4" x14ac:dyDescent="0.2">
      <c r="A187" s="4" t="s">
        <v>38</v>
      </c>
      <c r="B187" t="s">
        <v>84</v>
      </c>
      <c r="C187" s="29">
        <f t="shared" ca="1" si="7"/>
        <v>1362.7028554719323</v>
      </c>
      <c r="D187" s="50">
        <f ca="1">C187/(HLOOKUP(B187,Einwohnerzahl!$C$5:$R$6,2,FALSE)/1000)</f>
        <v>7.7698902557155336E-2</v>
      </c>
    </row>
    <row r="188" spans="1:4" x14ac:dyDescent="0.2">
      <c r="A188" s="4" t="s">
        <v>38</v>
      </c>
      <c r="B188" t="s">
        <v>85</v>
      </c>
      <c r="C188" s="29">
        <f t="shared" ca="1" si="7"/>
        <v>273.60700527634776</v>
      </c>
      <c r="D188" s="50">
        <f ca="1">C188/(HLOOKUP(B188,Einwohnerzahl!$C$5:$R$6,2,FALSE)/1000)</f>
        <v>6.8576484200830651E-2</v>
      </c>
    </row>
    <row r="189" spans="1:4" x14ac:dyDescent="0.2">
      <c r="A189" s="4" t="s">
        <v>38</v>
      </c>
      <c r="B189" t="s">
        <v>86</v>
      </c>
      <c r="C189" s="29">
        <f t="shared" ca="1" si="7"/>
        <v>73.233637318030219</v>
      </c>
      <c r="D189" s="50">
        <f ca="1">C189/(HLOOKUP(B189,Einwohnerzahl!$C$5:$R$6,2,FALSE)/1000)</f>
        <v>7.326125681184828E-2</v>
      </c>
    </row>
    <row r="190" spans="1:4" x14ac:dyDescent="0.2">
      <c r="A190" s="4" t="s">
        <v>38</v>
      </c>
      <c r="B190" t="s">
        <v>87</v>
      </c>
      <c r="C190" s="29">
        <f t="shared" ca="1" si="7"/>
        <v>247.13126277151298</v>
      </c>
      <c r="D190" s="50">
        <f ca="1">C190/(HLOOKUP(B190,Einwohnerzahl!$C$5:$R$6,2,FALSE)/1000)</f>
        <v>6.0917798188057377E-2</v>
      </c>
    </row>
    <row r="191" spans="1:4" x14ac:dyDescent="0.2">
      <c r="A191" s="4" t="s">
        <v>38</v>
      </c>
      <c r="B191" t="s">
        <v>88</v>
      </c>
      <c r="C191" s="29">
        <f t="shared" ca="1" si="7"/>
        <v>121.93991907222421</v>
      </c>
      <c r="D191" s="50">
        <f ca="1">C191/(HLOOKUP(B191,Einwohnerzahl!$C$5:$R$6,2,FALSE)/1000)</f>
        <v>5.3317790275738165E-2</v>
      </c>
    </row>
    <row r="192" spans="1:4" x14ac:dyDescent="0.2">
      <c r="A192" s="4" t="s">
        <v>38</v>
      </c>
      <c r="B192" t="s">
        <v>89</v>
      </c>
      <c r="C192" s="29">
        <f t="shared" ca="1" si="7"/>
        <v>229.1346107021057</v>
      </c>
      <c r="D192" s="50">
        <f ca="1">C192/(HLOOKUP(B192,Einwohnerzahl!$C$5:$R$6,2,FALSE)/1000)</f>
        <v>8.1830311748217019E-2</v>
      </c>
    </row>
    <row r="193" spans="1:4" x14ac:dyDescent="0.2">
      <c r="A193" s="4" t="s">
        <v>38</v>
      </c>
      <c r="B193" t="s">
        <v>90</v>
      </c>
      <c r="C193" s="29">
        <f t="shared" ca="1" si="7"/>
        <v>124.08929835317258</v>
      </c>
      <c r="D193" s="50">
        <f ca="1">C193/(HLOOKUP(B193,Einwohnerzahl!$C$5:$R$6,2,FALSE)/1000)</f>
        <v>5.6698310351177214E-2</v>
      </c>
    </row>
    <row r="194" spans="1:4" x14ac:dyDescent="0.2">
      <c r="A194" s="4" t="s">
        <v>40</v>
      </c>
      <c r="B194" t="s">
        <v>9</v>
      </c>
      <c r="C194" s="29">
        <f t="shared" ca="1" si="7"/>
        <v>275.03115956554331</v>
      </c>
      <c r="D194" s="50">
        <f ca="1">C194/(HLOOKUP(B194,Einwohnerzahl!$C$5:$R$6,2,FALSE)/1000)</f>
        <v>2.6226764247676889E-2</v>
      </c>
    </row>
    <row r="195" spans="1:4" x14ac:dyDescent="0.2">
      <c r="A195" s="4" t="s">
        <v>40</v>
      </c>
      <c r="B195" t="s">
        <v>76</v>
      </c>
      <c r="C195" s="29">
        <f t="shared" ref="C195:C258" ca="1" si="8">VLOOKUP(A195,INDIRECT("'Erwerbstätige'!B"&amp;VLOOKUP(B195,$I$1:$L$16,3,FALSE)&amp;":L"&amp;VLOOKUP(B195,$I$1:$L$16,4,FALSE)),11,FALSE)</f>
        <v>352.8127854129778</v>
      </c>
      <c r="D195" s="50">
        <f ca="1">C195/(HLOOKUP(B195,Einwohnerzahl!$C$5:$R$6,2,FALSE)/1000)</f>
        <v>2.8458119877984411E-2</v>
      </c>
    </row>
    <row r="196" spans="1:4" x14ac:dyDescent="0.2">
      <c r="A196" s="4" t="s">
        <v>40</v>
      </c>
      <c r="B196" t="s">
        <v>77</v>
      </c>
      <c r="C196" s="29">
        <f t="shared" ca="1" si="8"/>
        <v>90.269787670343476</v>
      </c>
      <c r="D196" s="50">
        <f ca="1">C196/(HLOOKUP(B196,Einwohnerzahl!$C$5:$R$6,2,FALSE)/1000)</f>
        <v>2.7417916200161124E-2</v>
      </c>
    </row>
    <row r="197" spans="1:4" x14ac:dyDescent="0.2">
      <c r="A197" s="4" t="s">
        <v>40</v>
      </c>
      <c r="B197" t="s">
        <v>78</v>
      </c>
      <c r="C197" s="29">
        <f t="shared" ca="1" si="8"/>
        <v>79.661340257999683</v>
      </c>
      <c r="D197" s="50">
        <f ca="1">C197/(HLOOKUP(B197,Einwohnerzahl!$C$5:$R$6,2,FALSE)/1000)</f>
        <v>3.2438304839195561E-2</v>
      </c>
    </row>
    <row r="198" spans="1:4" x14ac:dyDescent="0.2">
      <c r="A198" s="4" t="s">
        <v>40</v>
      </c>
      <c r="B198" t="s">
        <v>79</v>
      </c>
      <c r="C198" s="29">
        <f t="shared" ca="1" si="8"/>
        <v>39.645313634042097</v>
      </c>
      <c r="D198" s="50">
        <f ca="1">C198/(HLOOKUP(B198,Einwohnerzahl!$C$5:$R$6,2,FALSE)/1000)</f>
        <v>6.0911917921347647E-2</v>
      </c>
    </row>
    <row r="199" spans="1:4" x14ac:dyDescent="0.2">
      <c r="A199" s="4" t="s">
        <v>40</v>
      </c>
      <c r="B199" t="s">
        <v>80</v>
      </c>
      <c r="C199" s="29">
        <f t="shared" ca="1" si="8"/>
        <v>93.207041143580781</v>
      </c>
      <c r="D199" s="50">
        <f ca="1">C199/(HLOOKUP(B199,Einwohnerzahl!$C$5:$R$6,2,FALSE)/1000)</f>
        <v>5.4612562016657207E-2</v>
      </c>
    </row>
    <row r="200" spans="1:4" x14ac:dyDescent="0.2">
      <c r="A200" s="4" t="s">
        <v>40</v>
      </c>
      <c r="B200" t="s">
        <v>81</v>
      </c>
      <c r="C200" s="29">
        <f t="shared" ca="1" si="8"/>
        <v>220.07865340687505</v>
      </c>
      <c r="D200" s="50">
        <f ca="1">C200/(HLOOKUP(B200,Einwohnerzahl!$C$5:$R$6,2,FALSE)/1000)</f>
        <v>3.6852885856978018E-2</v>
      </c>
    </row>
    <row r="201" spans="1:4" x14ac:dyDescent="0.2">
      <c r="A201" s="4" t="s">
        <v>40</v>
      </c>
      <c r="B201" t="s">
        <v>82</v>
      </c>
      <c r="C201" s="29">
        <f t="shared" ca="1" si="8"/>
        <v>41.705914275849175</v>
      </c>
      <c r="D201" s="50">
        <f ca="1">C201/(HLOOKUP(B201,Einwohnerzahl!$C$5:$R$6,2,FALSE)/1000)</f>
        <v>2.5904584197742071E-2</v>
      </c>
    </row>
    <row r="202" spans="1:4" x14ac:dyDescent="0.2">
      <c r="A202" s="4" t="s">
        <v>40</v>
      </c>
      <c r="B202" t="s">
        <v>83</v>
      </c>
      <c r="C202" s="29">
        <f t="shared" ca="1" si="8"/>
        <v>208.38902490160007</v>
      </c>
      <c r="D202" s="50">
        <f ca="1">C202/(HLOOKUP(B202,Einwohnerzahl!$C$5:$R$6,2,FALSE)/1000)</f>
        <v>2.679213669821209E-2</v>
      </c>
    </row>
    <row r="203" spans="1:4" x14ac:dyDescent="0.2">
      <c r="A203" s="4" t="s">
        <v>40</v>
      </c>
      <c r="B203" t="s">
        <v>84</v>
      </c>
      <c r="C203" s="29">
        <f t="shared" ca="1" si="8"/>
        <v>509.19153388436251</v>
      </c>
      <c r="D203" s="50">
        <f ca="1">C203/(HLOOKUP(B203,Einwohnerzahl!$C$5:$R$6,2,FALSE)/1000)</f>
        <v>2.9033199141941947E-2</v>
      </c>
    </row>
    <row r="204" spans="1:4" x14ac:dyDescent="0.2">
      <c r="A204" s="4" t="s">
        <v>40</v>
      </c>
      <c r="B204" t="s">
        <v>85</v>
      </c>
      <c r="C204" s="29">
        <f t="shared" ca="1" si="8"/>
        <v>99.299448781795007</v>
      </c>
      <c r="D204" s="50">
        <f ca="1">C204/(HLOOKUP(B204,Einwohnerzahl!$C$5:$R$6,2,FALSE)/1000)</f>
        <v>2.4888277526586493E-2</v>
      </c>
    </row>
    <row r="205" spans="1:4" x14ac:dyDescent="0.2">
      <c r="A205" s="4" t="s">
        <v>40</v>
      </c>
      <c r="B205" t="s">
        <v>86</v>
      </c>
      <c r="C205" s="29">
        <f t="shared" ca="1" si="8"/>
        <v>23.456265157232057</v>
      </c>
      <c r="D205" s="50">
        <f ca="1">C205/(HLOOKUP(B205,Einwohnerzahl!$C$5:$R$6,2,FALSE)/1000)</f>
        <v>2.3465111504269165E-2</v>
      </c>
    </row>
    <row r="206" spans="1:4" x14ac:dyDescent="0.2">
      <c r="A206" s="4" t="s">
        <v>40</v>
      </c>
      <c r="B206" t="s">
        <v>87</v>
      </c>
      <c r="C206" s="29">
        <f t="shared" ca="1" si="8"/>
        <v>118.18683505994647</v>
      </c>
      <c r="D206" s="50">
        <f ca="1">C206/(HLOOKUP(B206,Einwohnerzahl!$C$5:$R$6,2,FALSE)/1000)</f>
        <v>2.9133027063935502E-2</v>
      </c>
    </row>
    <row r="207" spans="1:4" x14ac:dyDescent="0.2">
      <c r="A207" s="4" t="s">
        <v>40</v>
      </c>
      <c r="B207" t="s">
        <v>88</v>
      </c>
      <c r="C207" s="29">
        <f t="shared" ca="1" si="8"/>
        <v>57.934265734265715</v>
      </c>
      <c r="D207" s="50">
        <f ca="1">C207/(HLOOKUP(B207,Einwohnerzahl!$C$5:$R$6,2,FALSE)/1000)</f>
        <v>2.5331548960344251E-2</v>
      </c>
    </row>
    <row r="208" spans="1:4" x14ac:dyDescent="0.2">
      <c r="A208" s="4" t="s">
        <v>40</v>
      </c>
      <c r="B208" t="s">
        <v>89</v>
      </c>
      <c r="C208" s="29">
        <f t="shared" ca="1" si="8"/>
        <v>67.55415227985209</v>
      </c>
      <c r="D208" s="50">
        <f ca="1">C208/(HLOOKUP(B208,Einwohnerzahl!$C$5:$R$6,2,FALSE)/1000)</f>
        <v>2.4125457625140963E-2</v>
      </c>
    </row>
    <row r="209" spans="1:4" x14ac:dyDescent="0.2">
      <c r="A209" s="4" t="s">
        <v>40</v>
      </c>
      <c r="B209" t="s">
        <v>90</v>
      </c>
      <c r="C209" s="29">
        <f t="shared" ca="1" si="8"/>
        <v>58.285943976887317</v>
      </c>
      <c r="D209" s="50">
        <f ca="1">C209/(HLOOKUP(B209,Einwohnerzahl!$C$5:$R$6,2,FALSE)/1000)</f>
        <v>2.6631744917335928E-2</v>
      </c>
    </row>
    <row r="210" spans="1:4" x14ac:dyDescent="0.2">
      <c r="A210" s="4" t="s">
        <v>42</v>
      </c>
      <c r="B210" t="s">
        <v>9</v>
      </c>
      <c r="C210" s="29">
        <f t="shared" ca="1" si="8"/>
        <v>260.03502575861745</v>
      </c>
      <c r="D210" s="50">
        <f ca="1">C210/(HLOOKUP(B210,Einwohnerzahl!$C$5:$R$6,2,FALSE)/1000)</f>
        <v>2.4796744221574595E-2</v>
      </c>
    </row>
    <row r="211" spans="1:4" x14ac:dyDescent="0.2">
      <c r="A211" s="4" t="s">
        <v>42</v>
      </c>
      <c r="B211" t="s">
        <v>76</v>
      </c>
      <c r="C211" s="29">
        <f t="shared" ca="1" si="8"/>
        <v>351.48609274058219</v>
      </c>
      <c r="D211" s="50">
        <f ca="1">C211/(HLOOKUP(B211,Einwohnerzahl!$C$5:$R$6,2,FALSE)/1000)</f>
        <v>2.8351107942268746E-2</v>
      </c>
    </row>
    <row r="212" spans="1:4" x14ac:dyDescent="0.2">
      <c r="A212" s="4" t="s">
        <v>42</v>
      </c>
      <c r="B212" t="s">
        <v>77</v>
      </c>
      <c r="C212" s="29">
        <f t="shared" ca="1" si="8"/>
        <v>114.96100207069667</v>
      </c>
      <c r="D212" s="50">
        <f ca="1">C212/(HLOOKUP(B212,Einwohnerzahl!$C$5:$R$6,2,FALSE)/1000)</f>
        <v>3.4917453584489166E-2</v>
      </c>
    </row>
    <row r="213" spans="1:4" x14ac:dyDescent="0.2">
      <c r="A213" s="4" t="s">
        <v>42</v>
      </c>
      <c r="B213" t="s">
        <v>78</v>
      </c>
      <c r="C213" s="29">
        <f t="shared" ca="1" si="8"/>
        <v>48.777971405780193</v>
      </c>
      <c r="D213" s="50">
        <f ca="1">C213/(HLOOKUP(B213,Einwohnerzahl!$C$5:$R$6,2,FALSE)/1000)</f>
        <v>1.9862516758740682E-2</v>
      </c>
    </row>
    <row r="214" spans="1:4" x14ac:dyDescent="0.2">
      <c r="A214" s="4" t="s">
        <v>42</v>
      </c>
      <c r="B214" t="s">
        <v>79</v>
      </c>
      <c r="C214" s="29">
        <f t="shared" ca="1" si="8"/>
        <v>18.823076923076915</v>
      </c>
      <c r="D214" s="50">
        <f ca="1">C214/(HLOOKUP(B214,Einwohnerzahl!$C$5:$R$6,2,FALSE)/1000)</f>
        <v>2.8920182777446117E-2</v>
      </c>
    </row>
    <row r="215" spans="1:4" x14ac:dyDescent="0.2">
      <c r="A215" s="4" t="s">
        <v>42</v>
      </c>
      <c r="B215" t="s">
        <v>80</v>
      </c>
      <c r="C215" s="29">
        <f t="shared" ca="1" si="8"/>
        <v>60.068329554355103</v>
      </c>
      <c r="D215" s="50">
        <f ca="1">C215/(HLOOKUP(B215,Einwohnerzahl!$C$5:$R$6,2,FALSE)/1000)</f>
        <v>3.5195681922471904E-2</v>
      </c>
    </row>
    <row r="216" spans="1:4" x14ac:dyDescent="0.2">
      <c r="A216" s="4" t="s">
        <v>42</v>
      </c>
      <c r="B216" t="s">
        <v>81</v>
      </c>
      <c r="C216" s="29">
        <f t="shared" ca="1" si="8"/>
        <v>152.70038767428701</v>
      </c>
      <c r="D216" s="50">
        <f ca="1">C216/(HLOOKUP(B216,Einwohnerzahl!$C$5:$R$6,2,FALSE)/1000)</f>
        <v>2.5570176253636584E-2</v>
      </c>
    </row>
    <row r="217" spans="1:4" x14ac:dyDescent="0.2">
      <c r="A217" s="4" t="s">
        <v>42</v>
      </c>
      <c r="B217" t="s">
        <v>82</v>
      </c>
      <c r="C217" s="29">
        <f t="shared" ca="1" si="8"/>
        <v>55.894403593671079</v>
      </c>
      <c r="D217" s="50">
        <f ca="1">C217/(HLOOKUP(B217,Einwohnerzahl!$C$5:$R$6,2,FALSE)/1000)</f>
        <v>3.4717409010579674E-2</v>
      </c>
    </row>
    <row r="218" spans="1:4" x14ac:dyDescent="0.2">
      <c r="A218" s="4" t="s">
        <v>42</v>
      </c>
      <c r="B218" t="s">
        <v>83</v>
      </c>
      <c r="C218" s="29">
        <f t="shared" ca="1" si="8"/>
        <v>172.62489474418891</v>
      </c>
      <c r="D218" s="50">
        <f ca="1">C218/(HLOOKUP(B218,Einwohnerzahl!$C$5:$R$6,2,FALSE)/1000)</f>
        <v>2.2194018037584622E-2</v>
      </c>
    </row>
    <row r="219" spans="1:4" x14ac:dyDescent="0.2">
      <c r="A219" s="4" t="s">
        <v>42</v>
      </c>
      <c r="B219" t="s">
        <v>84</v>
      </c>
      <c r="C219" s="29">
        <f t="shared" ca="1" si="8"/>
        <v>371.18043499966711</v>
      </c>
      <c r="D219" s="50">
        <f ca="1">C219/(HLOOKUP(B219,Einwohnerzahl!$C$5:$R$6,2,FALSE)/1000)</f>
        <v>2.1164050793871469E-2</v>
      </c>
    </row>
    <row r="220" spans="1:4" x14ac:dyDescent="0.2">
      <c r="A220" s="4" t="s">
        <v>42</v>
      </c>
      <c r="B220" t="s">
        <v>85</v>
      </c>
      <c r="C220" s="29">
        <f t="shared" ca="1" si="8"/>
        <v>97.128109522012707</v>
      </c>
      <c r="D220" s="50">
        <f ca="1">C220/(HLOOKUP(B220,Einwohnerzahl!$C$5:$R$6,2,FALSE)/1000)</f>
        <v>2.4344056035281073E-2</v>
      </c>
    </row>
    <row r="221" spans="1:4" x14ac:dyDescent="0.2">
      <c r="A221" s="4" t="s">
        <v>42</v>
      </c>
      <c r="B221" t="s">
        <v>86</v>
      </c>
      <c r="C221" s="29">
        <f t="shared" ca="1" si="8"/>
        <v>21.250588179050496</v>
      </c>
      <c r="D221" s="50">
        <f ca="1">C221/(HLOOKUP(B221,Einwohnerzahl!$C$5:$R$6,2,FALSE)/1000)</f>
        <v>2.1258602672257935E-2</v>
      </c>
    </row>
    <row r="222" spans="1:4" x14ac:dyDescent="0.2">
      <c r="A222" s="4" t="s">
        <v>42</v>
      </c>
      <c r="B222" t="s">
        <v>87</v>
      </c>
      <c r="C222" s="29">
        <f t="shared" ca="1" si="8"/>
        <v>85.91239678126054</v>
      </c>
      <c r="D222" s="50">
        <f ca="1">C222/(HLOOKUP(B222,Einwohnerzahl!$C$5:$R$6,2,FALSE)/1000)</f>
        <v>2.1177385613943542E-2</v>
      </c>
    </row>
    <row r="223" spans="1:4" x14ac:dyDescent="0.2">
      <c r="A223" s="4" t="s">
        <v>42</v>
      </c>
      <c r="B223" t="s">
        <v>88</v>
      </c>
      <c r="C223" s="29">
        <f t="shared" ca="1" si="8"/>
        <v>39.899521886773691</v>
      </c>
      <c r="D223" s="50">
        <f ca="1">C223/(HLOOKUP(B223,Einwohnerzahl!$C$5:$R$6,2,FALSE)/1000)</f>
        <v>1.7445922190592947E-2</v>
      </c>
    </row>
    <row r="224" spans="1:4" x14ac:dyDescent="0.2">
      <c r="A224" s="4" t="s">
        <v>42</v>
      </c>
      <c r="B224" t="s">
        <v>89</v>
      </c>
      <c r="C224" s="29">
        <f t="shared" ca="1" si="8"/>
        <v>73.746589746894543</v>
      </c>
      <c r="D224" s="50">
        <f ca="1">C224/(HLOOKUP(B224,Einwohnerzahl!$C$5:$R$6,2,FALSE)/1000)</f>
        <v>2.6336948446439076E-2</v>
      </c>
    </row>
    <row r="225" spans="1:4" x14ac:dyDescent="0.2">
      <c r="A225" s="4" t="s">
        <v>42</v>
      </c>
      <c r="B225" t="s">
        <v>90</v>
      </c>
      <c r="C225" s="29">
        <f t="shared" ca="1" si="8"/>
        <v>38.259726384364818</v>
      </c>
      <c r="D225" s="50">
        <f ca="1">C225/(HLOOKUP(B225,Einwohnerzahl!$C$5:$R$6,2,FALSE)/1000)</f>
        <v>1.7481457863657734E-2</v>
      </c>
    </row>
    <row r="226" spans="1:4" x14ac:dyDescent="0.2">
      <c r="A226" s="4" t="s">
        <v>44</v>
      </c>
      <c r="B226" t="s">
        <v>9</v>
      </c>
      <c r="C226" s="29">
        <f t="shared" ca="1" si="8"/>
        <v>187.43357271960477</v>
      </c>
      <c r="D226" s="50">
        <f ca="1">C226/(HLOOKUP(B226,Einwohnerzahl!$C$5:$R$6,2,FALSE)/1000)</f>
        <v>1.7873524336595711E-2</v>
      </c>
    </row>
    <row r="227" spans="1:4" x14ac:dyDescent="0.2">
      <c r="A227" s="4" t="s">
        <v>44</v>
      </c>
      <c r="B227" t="s">
        <v>76</v>
      </c>
      <c r="C227" s="29">
        <f t="shared" ca="1" si="8"/>
        <v>275.311304699689</v>
      </c>
      <c r="D227" s="50">
        <f ca="1">C227/(HLOOKUP(B227,Einwohnerzahl!$C$5:$R$6,2,FALSE)/1000)</f>
        <v>2.2206797590220911E-2</v>
      </c>
    </row>
    <row r="228" spans="1:4" x14ac:dyDescent="0.2">
      <c r="A228" s="4" t="s">
        <v>44</v>
      </c>
      <c r="B228" t="s">
        <v>77</v>
      </c>
      <c r="C228" s="29">
        <f t="shared" ca="1" si="8"/>
        <v>112.96164587554608</v>
      </c>
      <c r="D228" s="50">
        <f ca="1">C228/(HLOOKUP(B228,Einwohnerzahl!$C$5:$R$6,2,FALSE)/1000)</f>
        <v>3.431018306765686E-2</v>
      </c>
    </row>
    <row r="229" spans="1:4" x14ac:dyDescent="0.2">
      <c r="A229" s="4" t="s">
        <v>44</v>
      </c>
      <c r="B229" t="s">
        <v>78</v>
      </c>
      <c r="C229" s="29">
        <f t="shared" ca="1" si="8"/>
        <v>15.598185117967335</v>
      </c>
      <c r="D229" s="50">
        <f ca="1">C229/(HLOOKUP(B229,Einwohnerzahl!$C$5:$R$6,2,FALSE)/1000)</f>
        <v>6.3516215287881383E-3</v>
      </c>
    </row>
    <row r="230" spans="1:4" x14ac:dyDescent="0.2">
      <c r="A230" s="4" t="s">
        <v>44</v>
      </c>
      <c r="B230" t="s">
        <v>79</v>
      </c>
      <c r="C230" s="29">
        <f t="shared" ca="1" si="8"/>
        <v>13.587445862926756</v>
      </c>
      <c r="D230" s="50">
        <f ca="1">C230/(HLOOKUP(B230,Einwohnerzahl!$C$5:$R$6,2,FALSE)/1000)</f>
        <v>2.0876045900484058E-2</v>
      </c>
    </row>
    <row r="231" spans="1:4" x14ac:dyDescent="0.2">
      <c r="A231" s="4" t="s">
        <v>44</v>
      </c>
      <c r="B231" t="s">
        <v>80</v>
      </c>
      <c r="C231" s="29">
        <f t="shared" ca="1" si="8"/>
        <v>68.698510996204575</v>
      </c>
      <c r="D231" s="50">
        <f ca="1">C231/(HLOOKUP(B231,Einwohnerzahl!$C$5:$R$6,2,FALSE)/1000)</f>
        <v>4.0252341949711362E-2</v>
      </c>
    </row>
    <row r="232" spans="1:4" x14ac:dyDescent="0.2">
      <c r="A232" s="4" t="s">
        <v>44</v>
      </c>
      <c r="B232" t="s">
        <v>81</v>
      </c>
      <c r="C232" s="29">
        <f t="shared" ca="1" si="8"/>
        <v>124.54540129823432</v>
      </c>
      <c r="D232" s="50">
        <f ca="1">C232/(HLOOKUP(B232,Einwohnerzahl!$C$5:$R$6,2,FALSE)/1000)</f>
        <v>2.0855532269955124E-2</v>
      </c>
    </row>
    <row r="233" spans="1:4" x14ac:dyDescent="0.2">
      <c r="A233" s="4" t="s">
        <v>44</v>
      </c>
      <c r="B233" t="s">
        <v>82</v>
      </c>
      <c r="C233" s="29">
        <f t="shared" ca="1" si="8"/>
        <v>10.000450577065195</v>
      </c>
      <c r="D233" s="50">
        <f ca="1">C233/(HLOOKUP(B233,Einwohnerzahl!$C$5:$R$6,2,FALSE)/1000)</f>
        <v>6.2115294314254409E-3</v>
      </c>
    </row>
    <row r="234" spans="1:4" x14ac:dyDescent="0.2">
      <c r="A234" s="4" t="s">
        <v>44</v>
      </c>
      <c r="B234" t="s">
        <v>83</v>
      </c>
      <c r="C234" s="29">
        <f t="shared" ca="1" si="8"/>
        <v>73.74215911544303</v>
      </c>
      <c r="D234" s="50">
        <f ca="1">C234/(HLOOKUP(B234,Einwohnerzahl!$C$5:$R$6,2,FALSE)/1000)</f>
        <v>9.4808736130665896E-3</v>
      </c>
    </row>
    <row r="235" spans="1:4" x14ac:dyDescent="0.2">
      <c r="A235" s="4" t="s">
        <v>44</v>
      </c>
      <c r="B235" t="s">
        <v>84</v>
      </c>
      <c r="C235" s="29">
        <f t="shared" ca="1" si="8"/>
        <v>266.93678210467277</v>
      </c>
      <c r="D235" s="50">
        <f ca="1">C235/(HLOOKUP(B235,Einwohnerzahl!$C$5:$R$6,2,FALSE)/1000)</f>
        <v>1.5220262391311013E-2</v>
      </c>
    </row>
    <row r="236" spans="1:4" x14ac:dyDescent="0.2">
      <c r="A236" s="4" t="s">
        <v>44</v>
      </c>
      <c r="B236" t="s">
        <v>85</v>
      </c>
      <c r="C236" s="29">
        <f t="shared" ca="1" si="8"/>
        <v>44.348235370112235</v>
      </c>
      <c r="D236" s="50">
        <f ca="1">C236/(HLOOKUP(B236,Einwohnerzahl!$C$5:$R$6,2,FALSE)/1000)</f>
        <v>1.1115380832890263E-2</v>
      </c>
    </row>
    <row r="237" spans="1:4" x14ac:dyDescent="0.2">
      <c r="A237" s="4" t="s">
        <v>44</v>
      </c>
      <c r="B237" t="s">
        <v>86</v>
      </c>
      <c r="C237" s="29">
        <f t="shared" ca="1" si="8"/>
        <v>11.17615467471386</v>
      </c>
      <c r="D237" s="50">
        <f ca="1">C237/(HLOOKUP(B237,Einwohnerzahl!$C$5:$R$6,2,FALSE)/1000)</f>
        <v>1.1180369674080988E-2</v>
      </c>
    </row>
    <row r="238" spans="1:4" x14ac:dyDescent="0.2">
      <c r="A238" s="4" t="s">
        <v>44</v>
      </c>
      <c r="B238" t="s">
        <v>87</v>
      </c>
      <c r="C238" s="29">
        <f t="shared" ca="1" si="8"/>
        <v>52.352054628958165</v>
      </c>
      <c r="D238" s="50">
        <f ca="1">C238/(HLOOKUP(B238,Einwohnerzahl!$C$5:$R$6,2,FALSE)/1000)</f>
        <v>1.2904769161340793E-2</v>
      </c>
    </row>
    <row r="239" spans="1:4" x14ac:dyDescent="0.2">
      <c r="A239" s="4" t="s">
        <v>44</v>
      </c>
      <c r="B239" t="s">
        <v>88</v>
      </c>
      <c r="C239" s="29">
        <f t="shared" ca="1" si="8"/>
        <v>15.257902575584207</v>
      </c>
      <c r="D239" s="50">
        <f ca="1">C239/(HLOOKUP(B239,Einwohnerzahl!$C$5:$R$6,2,FALSE)/1000)</f>
        <v>6.6714629283196655E-3</v>
      </c>
    </row>
    <row r="240" spans="1:4" x14ac:dyDescent="0.2">
      <c r="A240" s="4" t="s">
        <v>44</v>
      </c>
      <c r="B240" t="s">
        <v>89</v>
      </c>
      <c r="C240" s="29">
        <f t="shared" ca="1" si="8"/>
        <v>27.856638986496328</v>
      </c>
      <c r="D240" s="50">
        <f ca="1">C240/(HLOOKUP(B240,Einwohnerzahl!$C$5:$R$6,2,FALSE)/1000)</f>
        <v>9.9483768320190423E-3</v>
      </c>
    </row>
    <row r="241" spans="1:4" x14ac:dyDescent="0.2">
      <c r="A241" s="4" t="s">
        <v>44</v>
      </c>
      <c r="B241" t="s">
        <v>90</v>
      </c>
      <c r="C241" s="29">
        <f t="shared" ca="1" si="8"/>
        <v>14.269777562862668</v>
      </c>
      <c r="D241" s="50">
        <f ca="1">C241/(HLOOKUP(B241,Einwohnerzahl!$C$5:$R$6,2,FALSE)/1000)</f>
        <v>6.5200810032686211E-3</v>
      </c>
    </row>
    <row r="242" spans="1:4" x14ac:dyDescent="0.2">
      <c r="A242" s="4" t="s">
        <v>46</v>
      </c>
      <c r="B242" t="s">
        <v>9</v>
      </c>
      <c r="C242" s="29">
        <f t="shared" ca="1" si="8"/>
        <v>1032.7635985249644</v>
      </c>
      <c r="D242" s="50">
        <f ca="1">C242/(HLOOKUP(B242,Einwohnerzahl!$C$5:$R$6,2,FALSE)/1000)</f>
        <v>9.8483558971585269E-2</v>
      </c>
    </row>
    <row r="243" spans="1:4" x14ac:dyDescent="0.2">
      <c r="A243" s="4" t="s">
        <v>46</v>
      </c>
      <c r="B243" t="s">
        <v>76</v>
      </c>
      <c r="C243" s="29">
        <f t="shared" ca="1" si="8"/>
        <v>1316.0771106301283</v>
      </c>
      <c r="D243" s="50">
        <f ca="1">C243/(HLOOKUP(B243,Einwohnerzahl!$C$5:$R$6,2,FALSE)/1000)</f>
        <v>0.10615567726420007</v>
      </c>
    </row>
    <row r="244" spans="1:4" x14ac:dyDescent="0.2">
      <c r="A244" s="4" t="s">
        <v>46</v>
      </c>
      <c r="B244" t="s">
        <v>77</v>
      </c>
      <c r="C244" s="29">
        <f t="shared" ca="1" si="8"/>
        <v>463.64144293217436</v>
      </c>
      <c r="D244" s="50">
        <f ca="1">C244/(HLOOKUP(B244,Einwohnerzahl!$C$5:$R$6,2,FALSE)/1000)</f>
        <v>0.14082322067333797</v>
      </c>
    </row>
    <row r="245" spans="1:4" x14ac:dyDescent="0.2">
      <c r="A245" s="4" t="s">
        <v>46</v>
      </c>
      <c r="B245" t="s">
        <v>78</v>
      </c>
      <c r="C245" s="29">
        <f t="shared" ca="1" si="8"/>
        <v>180.22014961656555</v>
      </c>
      <c r="D245" s="50">
        <f ca="1">C245/(HLOOKUP(B245,Einwohnerzahl!$C$5:$R$6,2,FALSE)/1000)</f>
        <v>7.3386113420813567E-2</v>
      </c>
    </row>
    <row r="246" spans="1:4" x14ac:dyDescent="0.2">
      <c r="A246" s="4" t="s">
        <v>46</v>
      </c>
      <c r="B246" t="s">
        <v>79</v>
      </c>
      <c r="C246" s="29">
        <f t="shared" ca="1" si="8"/>
        <v>90.717164388866507</v>
      </c>
      <c r="D246" s="50">
        <f ca="1">C246/(HLOOKUP(B246,Einwohnerzahl!$C$5:$R$6,2,FALSE)/1000)</f>
        <v>0.13937981478262937</v>
      </c>
    </row>
    <row r="247" spans="1:4" x14ac:dyDescent="0.2">
      <c r="A247" s="4" t="s">
        <v>46</v>
      </c>
      <c r="B247" t="s">
        <v>80</v>
      </c>
      <c r="C247" s="29">
        <f t="shared" ca="1" si="8"/>
        <v>320.96599741282978</v>
      </c>
      <c r="D247" s="50">
        <f ca="1">C247/(HLOOKUP(B247,Einwohnerzahl!$C$5:$R$6,2,FALSE)/1000)</f>
        <v>0.18806278178001812</v>
      </c>
    </row>
    <row r="248" spans="1:4" x14ac:dyDescent="0.2">
      <c r="A248" s="4" t="s">
        <v>46</v>
      </c>
      <c r="B248" t="s">
        <v>81</v>
      </c>
      <c r="C248" s="29">
        <f t="shared" ca="1" si="8"/>
        <v>744.88109805135559</v>
      </c>
      <c r="D248" s="50">
        <f ca="1">C248/(HLOOKUP(B248,Einwohnerzahl!$C$5:$R$6,2,FALSE)/1000)</f>
        <v>0.12473276103137733</v>
      </c>
    </row>
    <row r="249" spans="1:4" x14ac:dyDescent="0.2">
      <c r="A249" s="4" t="s">
        <v>46</v>
      </c>
      <c r="B249" t="s">
        <v>82</v>
      </c>
      <c r="C249" s="29">
        <f t="shared" ca="1" si="8"/>
        <v>116.00244565780518</v>
      </c>
      <c r="D249" s="50">
        <f ca="1">C249/(HLOOKUP(B249,Einwohnerzahl!$C$5:$R$6,2,FALSE)/1000)</f>
        <v>7.2052014033576264E-2</v>
      </c>
    </row>
    <row r="250" spans="1:4" x14ac:dyDescent="0.2">
      <c r="A250" s="4" t="s">
        <v>46</v>
      </c>
      <c r="B250" t="s">
        <v>83</v>
      </c>
      <c r="C250" s="29">
        <f t="shared" ca="1" si="8"/>
        <v>625.49443851791614</v>
      </c>
      <c r="D250" s="50">
        <f ca="1">C250/(HLOOKUP(B250,Einwohnerzahl!$C$5:$R$6,2,FALSE)/1000)</f>
        <v>8.0418498568514352E-2</v>
      </c>
    </row>
    <row r="251" spans="1:4" x14ac:dyDescent="0.2">
      <c r="A251" s="4" t="s">
        <v>46</v>
      </c>
      <c r="B251" t="s">
        <v>84</v>
      </c>
      <c r="C251" s="29">
        <f t="shared" ca="1" si="8"/>
        <v>1786.9398940253859</v>
      </c>
      <c r="D251" s="50">
        <f ca="1">C251/(HLOOKUP(B251,Einwohnerzahl!$C$5:$R$6,2,FALSE)/1000)</f>
        <v>0.10188814688678967</v>
      </c>
    </row>
    <row r="252" spans="1:4" x14ac:dyDescent="0.2">
      <c r="A252" s="4" t="s">
        <v>46</v>
      </c>
      <c r="B252" t="s">
        <v>85</v>
      </c>
      <c r="C252" s="29">
        <f t="shared" ca="1" si="8"/>
        <v>285.46161179730916</v>
      </c>
      <c r="D252" s="50">
        <f ca="1">C252/(HLOOKUP(B252,Einwohnerzahl!$C$5:$R$6,2,FALSE)/1000)</f>
        <v>7.1547706505503308E-2</v>
      </c>
    </row>
    <row r="253" spans="1:4" x14ac:dyDescent="0.2">
      <c r="A253" s="4" t="s">
        <v>46</v>
      </c>
      <c r="B253" t="s">
        <v>86</v>
      </c>
      <c r="C253" s="29">
        <f t="shared" ca="1" si="8"/>
        <v>87.22181228065844</v>
      </c>
      <c r="D253" s="50">
        <f ca="1">C253/(HLOOKUP(B253,Einwohnerzahl!$C$5:$R$6,2,FALSE)/1000)</f>
        <v>8.725470730531254E-2</v>
      </c>
    </row>
    <row r="254" spans="1:4" x14ac:dyDescent="0.2">
      <c r="A254" s="4" t="s">
        <v>46</v>
      </c>
      <c r="B254" t="s">
        <v>87</v>
      </c>
      <c r="C254" s="29">
        <f t="shared" ca="1" si="8"/>
        <v>339.17373268450768</v>
      </c>
      <c r="D254" s="50">
        <f ca="1">C254/(HLOOKUP(B254,Einwohnerzahl!$C$5:$R$6,2,FALSE)/1000)</f>
        <v>8.3606245388176167E-2</v>
      </c>
    </row>
    <row r="255" spans="1:4" x14ac:dyDescent="0.2">
      <c r="A255" s="4" t="s">
        <v>46</v>
      </c>
      <c r="B255" t="s">
        <v>88</v>
      </c>
      <c r="C255" s="29">
        <f t="shared" ca="1" si="8"/>
        <v>154.83299412454878</v>
      </c>
      <c r="D255" s="50">
        <f ca="1">C255/(HLOOKUP(B255,Einwohnerzahl!$C$5:$R$6,2,FALSE)/1000)</f>
        <v>6.7700168831567778E-2</v>
      </c>
    </row>
    <row r="256" spans="1:4" x14ac:dyDescent="0.2">
      <c r="A256" s="4" t="s">
        <v>46</v>
      </c>
      <c r="B256" t="s">
        <v>89</v>
      </c>
      <c r="C256" s="29">
        <f t="shared" ca="1" si="8"/>
        <v>215.74994707179914</v>
      </c>
      <c r="D256" s="50">
        <f ca="1">C256/(HLOOKUP(B256,Einwohnerzahl!$C$5:$R$6,2,FALSE)/1000)</f>
        <v>7.7050277888832272E-2</v>
      </c>
    </row>
    <row r="257" spans="1:4" x14ac:dyDescent="0.2">
      <c r="A257" s="4" t="s">
        <v>46</v>
      </c>
      <c r="B257" t="s">
        <v>90</v>
      </c>
      <c r="C257" s="29">
        <f t="shared" ca="1" si="8"/>
        <v>153.83404578508669</v>
      </c>
      <c r="D257" s="50">
        <f ca="1">C257/(HLOOKUP(B257,Einwohnerzahl!$C$5:$R$6,2,FALSE)/1000)</f>
        <v>7.0289143272257465E-2</v>
      </c>
    </row>
    <row r="258" spans="1:4" x14ac:dyDescent="0.2">
      <c r="A258" s="4" t="s">
        <v>48</v>
      </c>
      <c r="B258" t="s">
        <v>9</v>
      </c>
      <c r="C258" s="29">
        <f t="shared" ca="1" si="8"/>
        <v>150.04084196978937</v>
      </c>
      <c r="D258" s="50">
        <f ca="1">C258/(HLOOKUP(B258,Einwohnerzahl!$C$5:$R$6,2,FALSE)/1000)</f>
        <v>1.4307781693102414E-2</v>
      </c>
    </row>
    <row r="259" spans="1:4" x14ac:dyDescent="0.2">
      <c r="A259" s="4" t="s">
        <v>48</v>
      </c>
      <c r="B259" t="s">
        <v>76</v>
      </c>
      <c r="C259" s="29">
        <f t="shared" ref="C259:C322" ca="1" si="9">VLOOKUP(A259,INDIRECT("'Erwerbstätige'!B"&amp;VLOOKUP(B259,$I$1:$L$16,3,FALSE)&amp;":L"&amp;VLOOKUP(B259,$I$1:$L$16,4,FALSE)),11,FALSE)</f>
        <v>205.61878814891813</v>
      </c>
      <c r="D259" s="50">
        <f ca="1">C259/(HLOOKUP(B259,Einwohnerzahl!$C$5:$R$6,2,FALSE)/1000)</f>
        <v>1.6585351677259684E-2</v>
      </c>
    </row>
    <row r="260" spans="1:4" x14ac:dyDescent="0.2">
      <c r="A260" s="4" t="s">
        <v>48</v>
      </c>
      <c r="B260" t="s">
        <v>77</v>
      </c>
      <c r="C260" s="29">
        <f t="shared" ca="1" si="9"/>
        <v>38.353667694877572</v>
      </c>
      <c r="D260" s="50">
        <f ca="1">C260/(HLOOKUP(B260,Einwohnerzahl!$C$5:$R$6,2,FALSE)/1000)</f>
        <v>1.1649275731845521E-2</v>
      </c>
    </row>
    <row r="261" spans="1:4" x14ac:dyDescent="0.2">
      <c r="A261" s="4" t="s">
        <v>48</v>
      </c>
      <c r="B261" t="s">
        <v>78</v>
      </c>
      <c r="C261" s="29">
        <f t="shared" ca="1" si="9"/>
        <v>19.035894886363636</v>
      </c>
      <c r="D261" s="50">
        <f ca="1">C261/(HLOOKUP(B261,Einwohnerzahl!$C$5:$R$6,2,FALSE)/1000)</f>
        <v>7.7514658830854693E-3</v>
      </c>
    </row>
    <row r="262" spans="1:4" x14ac:dyDescent="0.2">
      <c r="A262" s="4" t="s">
        <v>48</v>
      </c>
      <c r="B262" t="s">
        <v>79</v>
      </c>
      <c r="C262" s="29">
        <f t="shared" ca="1" si="9"/>
        <v>8.2818074538452517</v>
      </c>
      <c r="D262" s="50">
        <f ca="1">C262/(HLOOKUP(B262,Einwohnerzahl!$C$5:$R$6,2,FALSE)/1000)</f>
        <v>1.2724348217436314E-2</v>
      </c>
    </row>
    <row r="263" spans="1:4" x14ac:dyDescent="0.2">
      <c r="A263" s="4" t="s">
        <v>48</v>
      </c>
      <c r="B263" t="s">
        <v>80</v>
      </c>
      <c r="C263" s="29">
        <f t="shared" ca="1" si="9"/>
        <v>50.226783226751138</v>
      </c>
      <c r="D263" s="50">
        <f ca="1">C263/(HLOOKUP(B263,Einwohnerzahl!$C$5:$R$6,2,FALSE)/1000)</f>
        <v>2.9429249981690435E-2</v>
      </c>
    </row>
    <row r="264" spans="1:4" x14ac:dyDescent="0.2">
      <c r="A264" s="4" t="s">
        <v>48</v>
      </c>
      <c r="B264" t="s">
        <v>81</v>
      </c>
      <c r="C264" s="29">
        <f t="shared" ca="1" si="9"/>
        <v>155.5616205958342</v>
      </c>
      <c r="D264" s="50">
        <f ca="1">C264/(HLOOKUP(B264,Einwohnerzahl!$C$5:$R$6,2,FALSE)/1000)</f>
        <v>2.6049299006505593E-2</v>
      </c>
    </row>
    <row r="265" spans="1:4" x14ac:dyDescent="0.2">
      <c r="A265" s="4" t="s">
        <v>48</v>
      </c>
      <c r="B265" t="s">
        <v>82</v>
      </c>
      <c r="C265" s="29">
        <f t="shared" ca="1" si="9"/>
        <v>9.964694869206955</v>
      </c>
      <c r="D265" s="50">
        <f ca="1">C265/(HLOOKUP(B265,Einwohnerzahl!$C$5:$R$6,2,FALSE)/1000)</f>
        <v>6.1893206689310537E-3</v>
      </c>
    </row>
    <row r="266" spans="1:4" x14ac:dyDescent="0.2">
      <c r="A266" s="4" t="s">
        <v>48</v>
      </c>
      <c r="B266" t="s">
        <v>83</v>
      </c>
      <c r="C266" s="29">
        <f t="shared" ca="1" si="9"/>
        <v>96.042407753806202</v>
      </c>
      <c r="D266" s="50">
        <f ca="1">C266/(HLOOKUP(B266,Einwohnerzahl!$C$5:$R$6,2,FALSE)/1000)</f>
        <v>1.2347969469987395E-2</v>
      </c>
    </row>
    <row r="267" spans="1:4" x14ac:dyDescent="0.2">
      <c r="A267" s="4" t="s">
        <v>48</v>
      </c>
      <c r="B267" t="s">
        <v>84</v>
      </c>
      <c r="C267" s="29">
        <f t="shared" ca="1" si="9"/>
        <v>238.98083000315486</v>
      </c>
      <c r="D267" s="50">
        <f ca="1">C267/(HLOOKUP(B267,Einwohnerzahl!$C$5:$R$6,2,FALSE)/1000)</f>
        <v>1.3626263531246923E-2</v>
      </c>
    </row>
    <row r="268" spans="1:4" x14ac:dyDescent="0.2">
      <c r="A268" s="4" t="s">
        <v>48</v>
      </c>
      <c r="B268" t="s">
        <v>85</v>
      </c>
      <c r="C268" s="29">
        <f t="shared" ca="1" si="9"/>
        <v>42.115885236868849</v>
      </c>
      <c r="D268" s="50">
        <f ca="1">C268/(HLOOKUP(B268,Einwohnerzahl!$C$5:$R$6,2,FALSE)/1000)</f>
        <v>1.055586766001493E-2</v>
      </c>
    </row>
    <row r="269" spans="1:4" x14ac:dyDescent="0.2">
      <c r="A269" s="4" t="s">
        <v>48</v>
      </c>
      <c r="B269" t="s">
        <v>86</v>
      </c>
      <c r="C269" s="29">
        <f t="shared" ca="1" si="9"/>
        <v>17.396322318464222</v>
      </c>
      <c r="D269" s="50">
        <f ca="1">C269/(HLOOKUP(B269,Einwohnerzahl!$C$5:$R$6,2,FALSE)/1000)</f>
        <v>1.7402883205432668E-2</v>
      </c>
    </row>
    <row r="270" spans="1:4" x14ac:dyDescent="0.2">
      <c r="A270" s="4" t="s">
        <v>48</v>
      </c>
      <c r="B270" t="s">
        <v>87</v>
      </c>
      <c r="C270" s="29">
        <f t="shared" ca="1" si="9"/>
        <v>32.421464201877932</v>
      </c>
      <c r="D270" s="50">
        <f ca="1">C270/(HLOOKUP(B270,Einwohnerzahl!$C$5:$R$6,2,FALSE)/1000)</f>
        <v>7.9918833055021791E-3</v>
      </c>
    </row>
    <row r="271" spans="1:4" x14ac:dyDescent="0.2">
      <c r="A271" s="4" t="s">
        <v>48</v>
      </c>
      <c r="B271" t="s">
        <v>88</v>
      </c>
      <c r="C271" s="29">
        <f t="shared" ca="1" si="9"/>
        <v>14.267640616256521</v>
      </c>
      <c r="D271" s="50">
        <f ca="1">C271/(HLOOKUP(B271,Einwohnerzahl!$C$5:$R$6,2,FALSE)/1000)</f>
        <v>6.2384744544286596E-3</v>
      </c>
    </row>
    <row r="272" spans="1:4" x14ac:dyDescent="0.2">
      <c r="A272" s="4" t="s">
        <v>48</v>
      </c>
      <c r="B272" t="s">
        <v>89</v>
      </c>
      <c r="C272" s="29">
        <f t="shared" ca="1" si="9"/>
        <v>31.078396265853915</v>
      </c>
      <c r="D272" s="50">
        <f ca="1">C272/(HLOOKUP(B272,Einwohnerzahl!$C$5:$R$6,2,FALSE)/1000)</f>
        <v>1.1098955532194851E-2</v>
      </c>
    </row>
    <row r="273" spans="1:4" x14ac:dyDescent="0.2">
      <c r="A273" s="4" t="s">
        <v>48</v>
      </c>
      <c r="B273" t="s">
        <v>90</v>
      </c>
      <c r="C273" s="29">
        <f t="shared" ca="1" si="9"/>
        <v>15.522463768115941</v>
      </c>
      <c r="D273" s="50">
        <f ca="1">C273/(HLOOKUP(B273,Einwohnerzahl!$C$5:$R$6,2,FALSE)/1000)</f>
        <v>7.0924526113015926E-3</v>
      </c>
    </row>
    <row r="274" spans="1:4" x14ac:dyDescent="0.2">
      <c r="A274" s="4" t="s">
        <v>50</v>
      </c>
      <c r="B274" t="s">
        <v>9</v>
      </c>
      <c r="C274" s="29">
        <f t="shared" ca="1" si="9"/>
        <v>51.969594761551754</v>
      </c>
      <c r="D274" s="50">
        <f ca="1">C274/(HLOOKUP(B274,Einwohnerzahl!$C$5:$R$6,2,FALSE)/1000)</f>
        <v>4.955781417682251E-3</v>
      </c>
    </row>
    <row r="275" spans="1:4" x14ac:dyDescent="0.2">
      <c r="A275" s="4" t="s">
        <v>50</v>
      </c>
      <c r="B275" t="s">
        <v>76</v>
      </c>
      <c r="C275" s="29">
        <f t="shared" ca="1" si="9"/>
        <v>71.187346042280566</v>
      </c>
      <c r="D275" s="50">
        <f ca="1">C275/(HLOOKUP(B275,Einwohnerzahl!$C$5:$R$6,2,FALSE)/1000)</f>
        <v>5.7420198791703443E-3</v>
      </c>
    </row>
    <row r="276" spans="1:4" x14ac:dyDescent="0.2">
      <c r="A276" s="4" t="s">
        <v>50</v>
      </c>
      <c r="B276" t="s">
        <v>77</v>
      </c>
      <c r="C276" s="29">
        <f t="shared" ca="1" si="9"/>
        <v>43.140587007162502</v>
      </c>
      <c r="D276" s="50">
        <f ca="1">C276/(HLOOKUP(B276,Einwohnerzahl!$C$5:$R$6,2,FALSE)/1000)</f>
        <v>1.31032212428338E-2</v>
      </c>
    </row>
    <row r="277" spans="1:4" x14ac:dyDescent="0.2">
      <c r="A277" s="4" t="s">
        <v>50</v>
      </c>
      <c r="B277" t="s">
        <v>78</v>
      </c>
      <c r="C277" s="29">
        <f t="shared" ca="1" si="9"/>
        <v>12.20948595654478</v>
      </c>
      <c r="D277" s="50">
        <f ca="1">C277/(HLOOKUP(B277,Einwohnerzahl!$C$5:$R$6,2,FALSE)/1000)</f>
        <v>4.9717344210575779E-3</v>
      </c>
    </row>
    <row r="278" spans="1:4" x14ac:dyDescent="0.2">
      <c r="A278" s="4" t="s">
        <v>50</v>
      </c>
      <c r="B278" t="s">
        <v>79</v>
      </c>
      <c r="C278" s="29">
        <f t="shared" ca="1" si="9"/>
        <v>6.401754385964912</v>
      </c>
      <c r="D278" s="50">
        <f ca="1">C278/(HLOOKUP(B278,Einwohnerzahl!$C$5:$R$6,2,FALSE)/1000)</f>
        <v>9.8357939934593172E-3</v>
      </c>
    </row>
    <row r="279" spans="1:4" x14ac:dyDescent="0.2">
      <c r="A279" s="4" t="s">
        <v>50</v>
      </c>
      <c r="B279" t="s">
        <v>80</v>
      </c>
      <c r="C279" s="29">
        <f t="shared" ca="1" si="9"/>
        <v>21.444966513472682</v>
      </c>
      <c r="D279" s="50">
        <f ca="1">C279/(HLOOKUP(B279,Einwohnerzahl!$C$5:$R$6,2,FALSE)/1000)</f>
        <v>1.2565194102214268E-2</v>
      </c>
    </row>
    <row r="280" spans="1:4" x14ac:dyDescent="0.2">
      <c r="A280" s="4" t="s">
        <v>50</v>
      </c>
      <c r="B280" t="s">
        <v>81</v>
      </c>
      <c r="C280" s="29">
        <f t="shared" ca="1" si="9"/>
        <v>40.901104972375684</v>
      </c>
      <c r="D280" s="50">
        <f ca="1">C280/(HLOOKUP(B280,Einwohnerzahl!$C$5:$R$6,2,FALSE)/1000)</f>
        <v>6.8490229726394262E-3</v>
      </c>
    </row>
    <row r="281" spans="1:4" x14ac:dyDescent="0.2">
      <c r="A281" s="4" t="s">
        <v>50</v>
      </c>
      <c r="B281" t="s">
        <v>82</v>
      </c>
      <c r="C281" s="29">
        <f t="shared" ca="1" si="9"/>
        <v>10.201136363636362</v>
      </c>
      <c r="D281" s="50">
        <f ca="1">C281/(HLOOKUP(B281,Einwohnerzahl!$C$5:$R$6,2,FALSE)/1000)</f>
        <v>6.3361803819150537E-3</v>
      </c>
    </row>
    <row r="282" spans="1:4" x14ac:dyDescent="0.2">
      <c r="A282" s="4" t="s">
        <v>50</v>
      </c>
      <c r="B282" t="s">
        <v>83</v>
      </c>
      <c r="C282" s="29">
        <f t="shared" ca="1" si="9"/>
        <v>34.488115724745029</v>
      </c>
      <c r="D282" s="50">
        <f ca="1">C282/(HLOOKUP(B282,Einwohnerzahl!$C$5:$R$6,2,FALSE)/1000)</f>
        <v>4.4340641806709276E-3</v>
      </c>
    </row>
    <row r="283" spans="1:4" x14ac:dyDescent="0.2">
      <c r="A283" s="4" t="s">
        <v>50</v>
      </c>
      <c r="B283" t="s">
        <v>84</v>
      </c>
      <c r="C283" s="29">
        <f t="shared" ca="1" si="9"/>
        <v>103.04499317319848</v>
      </c>
      <c r="D283" s="50">
        <f ca="1">C283/(HLOOKUP(B283,Einwohnerzahl!$C$5:$R$6,2,FALSE)/1000)</f>
        <v>5.8754429488549614E-3</v>
      </c>
    </row>
    <row r="284" spans="1:4" x14ac:dyDescent="0.2">
      <c r="A284" s="4" t="s">
        <v>50</v>
      </c>
      <c r="B284" t="s">
        <v>85</v>
      </c>
      <c r="C284" s="29">
        <f t="shared" ca="1" si="9"/>
        <v>17.22571428571429</v>
      </c>
      <c r="D284" s="50">
        <f ca="1">C284/(HLOOKUP(B284,Einwohnerzahl!$C$5:$R$6,2,FALSE)/1000)</f>
        <v>4.3174293814926155E-3</v>
      </c>
    </row>
    <row r="285" spans="1:4" x14ac:dyDescent="0.2">
      <c r="A285" s="4" t="s">
        <v>50</v>
      </c>
      <c r="B285" t="s">
        <v>86</v>
      </c>
      <c r="C285" s="29">
        <f t="shared" ca="1" si="9"/>
        <v>3.7890720475181321</v>
      </c>
      <c r="D285" s="50">
        <f ca="1">C285/(HLOOKUP(B285,Einwohnerzahl!$C$5:$R$6,2,FALSE)/1000)</f>
        <v>3.7905010664201723E-3</v>
      </c>
    </row>
    <row r="286" spans="1:4" x14ac:dyDescent="0.2">
      <c r="A286" s="4" t="s">
        <v>50</v>
      </c>
      <c r="B286" t="s">
        <v>87</v>
      </c>
      <c r="C286" s="29">
        <f t="shared" ca="1" si="9"/>
        <v>24.607261680891074</v>
      </c>
      <c r="D286" s="50">
        <f ca="1">C286/(HLOOKUP(B286,Einwohnerzahl!$C$5:$R$6,2,FALSE)/1000)</f>
        <v>6.0656842207097456E-3</v>
      </c>
    </row>
    <row r="287" spans="1:4" x14ac:dyDescent="0.2">
      <c r="A287" s="4" t="s">
        <v>50</v>
      </c>
      <c r="B287" t="s">
        <v>88</v>
      </c>
      <c r="C287" s="29">
        <f t="shared" ca="1" si="9"/>
        <v>9.9260416666666664</v>
      </c>
      <c r="D287" s="50">
        <f ca="1">C287/(HLOOKUP(B287,Einwohnerzahl!$C$5:$R$6,2,FALSE)/1000)</f>
        <v>4.340125956112122E-3</v>
      </c>
    </row>
    <row r="288" spans="1:4" x14ac:dyDescent="0.2">
      <c r="A288" s="4" t="s">
        <v>50</v>
      </c>
      <c r="B288" t="s">
        <v>89</v>
      </c>
      <c r="C288" s="29">
        <f t="shared" ca="1" si="9"/>
        <v>17.004166666666666</v>
      </c>
      <c r="D288" s="50">
        <f ca="1">C288/(HLOOKUP(B288,Einwohnerzahl!$C$5:$R$6,2,FALSE)/1000)</f>
        <v>6.0726585786770723E-3</v>
      </c>
    </row>
    <row r="289" spans="1:4" x14ac:dyDescent="0.2">
      <c r="A289" s="4" t="s">
        <v>50</v>
      </c>
      <c r="B289" t="s">
        <v>90</v>
      </c>
      <c r="C289" s="29">
        <f t="shared" ca="1" si="9"/>
        <v>10.027845528455286</v>
      </c>
      <c r="D289" s="50">
        <f ca="1">C289/(HLOOKUP(B289,Einwohnerzahl!$C$5:$R$6,2,FALSE)/1000)</f>
        <v>4.5818769666005291E-3</v>
      </c>
    </row>
    <row r="290" spans="1:4" x14ac:dyDescent="0.2">
      <c r="A290" s="4" t="s">
        <v>52</v>
      </c>
      <c r="B290" t="s">
        <v>9</v>
      </c>
      <c r="C290" s="29">
        <f t="shared" ca="1" si="9"/>
        <v>857.4488944853249</v>
      </c>
      <c r="D290" s="50">
        <f ca="1">C290/(HLOOKUP(B290,Einwohnerzahl!$C$5:$R$6,2,FALSE)/1000)</f>
        <v>8.1765680825479692E-2</v>
      </c>
    </row>
    <row r="291" spans="1:4" x14ac:dyDescent="0.2">
      <c r="A291" s="4" t="s">
        <v>52</v>
      </c>
      <c r="B291" t="s">
        <v>76</v>
      </c>
      <c r="C291" s="29">
        <f t="shared" ca="1" si="9"/>
        <v>1067.5724802344346</v>
      </c>
      <c r="D291" s="50">
        <f ca="1">C291/(HLOOKUP(B291,Einwohnerzahl!$C$5:$R$6,2,FALSE)/1000)</f>
        <v>8.6111124304598816E-2</v>
      </c>
    </row>
    <row r="292" spans="1:4" x14ac:dyDescent="0.2">
      <c r="A292" s="4" t="s">
        <v>52</v>
      </c>
      <c r="B292" t="s">
        <v>77</v>
      </c>
      <c r="C292" s="29">
        <f t="shared" ca="1" si="9"/>
        <v>369.76620568451796</v>
      </c>
      <c r="D292" s="50">
        <f ca="1">C292/(HLOOKUP(B292,Einwohnerzahl!$C$5:$R$6,2,FALSE)/1000)</f>
        <v>0.11231021034560809</v>
      </c>
    </row>
    <row r="293" spans="1:4" x14ac:dyDescent="0.2">
      <c r="A293" s="4" t="s">
        <v>52</v>
      </c>
      <c r="B293" t="s">
        <v>78</v>
      </c>
      <c r="C293" s="29">
        <f t="shared" ca="1" si="9"/>
        <v>156.31779971843508</v>
      </c>
      <c r="D293" s="50">
        <f ca="1">C293/(HLOOKUP(B293,Einwohnerzahl!$C$5:$R$6,2,FALSE)/1000)</f>
        <v>6.3653014406190728E-2</v>
      </c>
    </row>
    <row r="294" spans="1:4" x14ac:dyDescent="0.2">
      <c r="A294" s="4" t="s">
        <v>52</v>
      </c>
      <c r="B294" t="s">
        <v>79</v>
      </c>
      <c r="C294" s="29">
        <f t="shared" ca="1" si="9"/>
        <v>76.021711039653155</v>
      </c>
      <c r="D294" s="50">
        <f ca="1">C294/(HLOOKUP(B294,Einwohnerzahl!$C$5:$R$6,2,FALSE)/1000)</f>
        <v>0.1168014021993156</v>
      </c>
    </row>
    <row r="295" spans="1:4" x14ac:dyDescent="0.2">
      <c r="A295" s="4" t="s">
        <v>52</v>
      </c>
      <c r="B295" t="s">
        <v>80</v>
      </c>
      <c r="C295" s="29">
        <f t="shared" ca="1" si="9"/>
        <v>248.30755019021535</v>
      </c>
      <c r="D295" s="50">
        <f ca="1">C295/(HLOOKUP(B295,Einwohnerzahl!$C$5:$R$6,2,FALSE)/1000)</f>
        <v>0.14549020457668815</v>
      </c>
    </row>
    <row r="296" spans="1:4" x14ac:dyDescent="0.2">
      <c r="A296" s="4" t="s">
        <v>52</v>
      </c>
      <c r="B296" t="s">
        <v>81</v>
      </c>
      <c r="C296" s="29">
        <f t="shared" ca="1" si="9"/>
        <v>556.10998362139298</v>
      </c>
      <c r="D296" s="50">
        <f ca="1">C296/(HLOOKUP(B296,Einwohnerzahl!$C$5:$R$6,2,FALSE)/1000)</f>
        <v>9.3122424338156595E-2</v>
      </c>
    </row>
    <row r="297" spans="1:4" x14ac:dyDescent="0.2">
      <c r="A297" s="4" t="s">
        <v>52</v>
      </c>
      <c r="B297" t="s">
        <v>82</v>
      </c>
      <c r="C297" s="29">
        <f t="shared" ca="1" si="9"/>
        <v>96.90976410454914</v>
      </c>
      <c r="D297" s="50">
        <f ca="1">C297/(HLOOKUP(B297,Einwohnerzahl!$C$5:$R$6,2,FALSE)/1000)</f>
        <v>6.0193073030971239E-2</v>
      </c>
    </row>
    <row r="298" spans="1:4" x14ac:dyDescent="0.2">
      <c r="A298" s="4" t="s">
        <v>52</v>
      </c>
      <c r="B298" t="s">
        <v>83</v>
      </c>
      <c r="C298" s="29">
        <f t="shared" ca="1" si="9"/>
        <v>494.49547535153738</v>
      </c>
      <c r="D298" s="50">
        <f ca="1">C298/(HLOOKUP(B298,Einwohnerzahl!$C$5:$R$6,2,FALSE)/1000)</f>
        <v>6.3576238616796898E-2</v>
      </c>
    </row>
    <row r="299" spans="1:4" x14ac:dyDescent="0.2">
      <c r="A299" s="4" t="s">
        <v>52</v>
      </c>
      <c r="B299" t="s">
        <v>84</v>
      </c>
      <c r="C299" s="29">
        <f t="shared" ca="1" si="9"/>
        <v>1483.3796561019869</v>
      </c>
      <c r="D299" s="50">
        <f ca="1">C299/(HLOOKUP(B299,Einwohnerzahl!$C$5:$R$6,2,FALSE)/1000)</f>
        <v>8.4579679929428928E-2</v>
      </c>
    </row>
    <row r="300" spans="1:4" x14ac:dyDescent="0.2">
      <c r="A300" s="4" t="s">
        <v>52</v>
      </c>
      <c r="B300" t="s">
        <v>85</v>
      </c>
      <c r="C300" s="29">
        <f t="shared" ca="1" si="9"/>
        <v>233.35121622796544</v>
      </c>
      <c r="D300" s="50">
        <f ca="1">C300/(HLOOKUP(B300,Einwohnerzahl!$C$5:$R$6,2,FALSE)/1000)</f>
        <v>5.8486828495999163E-2</v>
      </c>
    </row>
    <row r="301" spans="1:4" x14ac:dyDescent="0.2">
      <c r="A301" s="4" t="s">
        <v>52</v>
      </c>
      <c r="B301" t="s">
        <v>86</v>
      </c>
      <c r="C301" s="29">
        <f t="shared" ca="1" si="9"/>
        <v>67.744247432279067</v>
      </c>
      <c r="D301" s="50">
        <f ca="1">C301/(HLOOKUP(B301,Einwohnerzahl!$C$5:$R$6,2,FALSE)/1000)</f>
        <v>6.7769796645614458E-2</v>
      </c>
    </row>
    <row r="302" spans="1:4" x14ac:dyDescent="0.2">
      <c r="A302" s="4" t="s">
        <v>52</v>
      </c>
      <c r="B302" t="s">
        <v>87</v>
      </c>
      <c r="C302" s="29">
        <f t="shared" ca="1" si="9"/>
        <v>286.78588292871484</v>
      </c>
      <c r="D302" s="50">
        <f ca="1">C302/(HLOOKUP(B302,Einwohnerzahl!$C$5:$R$6,2,FALSE)/1000)</f>
        <v>7.0692652736483827E-2</v>
      </c>
    </row>
    <row r="303" spans="1:4" x14ac:dyDescent="0.2">
      <c r="A303" s="4" t="s">
        <v>52</v>
      </c>
      <c r="B303" t="s">
        <v>88</v>
      </c>
      <c r="C303" s="29">
        <f t="shared" ca="1" si="9"/>
        <v>137.64225631000855</v>
      </c>
      <c r="D303" s="50">
        <f ca="1">C303/(HLOOKUP(B303,Einwohnerzahl!$C$5:$R$6,2,FALSE)/1000)</f>
        <v>6.018358065884661E-2</v>
      </c>
    </row>
    <row r="304" spans="1:4" x14ac:dyDescent="0.2">
      <c r="A304" s="4" t="s">
        <v>52</v>
      </c>
      <c r="B304" t="s">
        <v>89</v>
      </c>
      <c r="C304" s="29">
        <f t="shared" ca="1" si="9"/>
        <v>167.43709694976192</v>
      </c>
      <c r="D304" s="50">
        <f ca="1">C304/(HLOOKUP(B304,Einwohnerzahl!$C$5:$R$6,2,FALSE)/1000)</f>
        <v>5.9796421848414986E-2</v>
      </c>
    </row>
    <row r="305" spans="1:4" x14ac:dyDescent="0.2">
      <c r="A305" s="4" t="s">
        <v>52</v>
      </c>
      <c r="B305" t="s">
        <v>90</v>
      </c>
      <c r="C305" s="29">
        <f t="shared" ca="1" si="9"/>
        <v>131.54542215923908</v>
      </c>
      <c r="D305" s="50">
        <f ca="1">C305/(HLOOKUP(B305,Einwohnerzahl!$C$5:$R$6,2,FALSE)/1000)</f>
        <v>6.0105128079890324E-2</v>
      </c>
    </row>
    <row r="306" spans="1:4" x14ac:dyDescent="0.2">
      <c r="A306" s="4" t="s">
        <v>54</v>
      </c>
      <c r="B306" t="s">
        <v>9</v>
      </c>
      <c r="C306" s="29">
        <f t="shared" ca="1" si="9"/>
        <v>446.63573568506058</v>
      </c>
      <c r="D306" s="50">
        <f ca="1">C306/(HLOOKUP(B306,Einwohnerzahl!$C$5:$R$6,2,FALSE)/1000)</f>
        <v>4.2590847389451035E-2</v>
      </c>
    </row>
    <row r="307" spans="1:4" x14ac:dyDescent="0.2">
      <c r="A307" s="4" t="s">
        <v>54</v>
      </c>
      <c r="B307" t="s">
        <v>76</v>
      </c>
      <c r="C307" s="29">
        <f t="shared" ca="1" si="9"/>
        <v>541.30135031251382</v>
      </c>
      <c r="D307" s="50">
        <f ca="1">C307/(HLOOKUP(B307,Einwohnerzahl!$C$5:$R$6,2,FALSE)/1000)</f>
        <v>4.3661736065706988E-2</v>
      </c>
    </row>
    <row r="308" spans="1:4" x14ac:dyDescent="0.2">
      <c r="A308" s="4" t="s">
        <v>54</v>
      </c>
      <c r="B308" t="s">
        <v>77</v>
      </c>
      <c r="C308" s="29">
        <f t="shared" ca="1" si="9"/>
        <v>180.69624250860824</v>
      </c>
      <c r="D308" s="50">
        <f ca="1">C308/(HLOOKUP(B308,Einwohnerzahl!$C$5:$R$6,2,FALSE)/1000)</f>
        <v>5.4883417394064223E-2</v>
      </c>
    </row>
    <row r="309" spans="1:4" x14ac:dyDescent="0.2">
      <c r="A309" s="4" t="s">
        <v>54</v>
      </c>
      <c r="B309" t="s">
        <v>78</v>
      </c>
      <c r="C309" s="29">
        <f t="shared" ca="1" si="9"/>
        <v>49.42203503631815</v>
      </c>
      <c r="D309" s="50">
        <f ca="1">C309/(HLOOKUP(B309,Einwohnerzahl!$C$5:$R$6,2,FALSE)/1000)</f>
        <v>2.0124781143391567E-2</v>
      </c>
    </row>
    <row r="310" spans="1:4" x14ac:dyDescent="0.2">
      <c r="A310" s="4" t="s">
        <v>54</v>
      </c>
      <c r="B310" t="s">
        <v>79</v>
      </c>
      <c r="C310" s="29">
        <f t="shared" ca="1" si="9"/>
        <v>31.676843210436317</v>
      </c>
      <c r="D310" s="50">
        <f ca="1">C310/(HLOOKUP(B310,Einwohnerzahl!$C$5:$R$6,2,FALSE)/1000)</f>
        <v>4.8668987498807451E-2</v>
      </c>
    </row>
    <row r="311" spans="1:4" x14ac:dyDescent="0.2">
      <c r="A311" s="4" t="s">
        <v>54</v>
      </c>
      <c r="B311" t="s">
        <v>80</v>
      </c>
      <c r="C311" s="29">
        <f t="shared" ca="1" si="9"/>
        <v>130.5712423523521</v>
      </c>
      <c r="D311" s="50">
        <f ca="1">C311/(HLOOKUP(B311,Einwohnerzahl!$C$5:$R$6,2,FALSE)/1000)</f>
        <v>7.650527238146225E-2</v>
      </c>
    </row>
    <row r="312" spans="1:4" x14ac:dyDescent="0.2">
      <c r="A312" s="4" t="s">
        <v>54</v>
      </c>
      <c r="B312" t="s">
        <v>81</v>
      </c>
      <c r="C312" s="29">
        <f t="shared" ca="1" si="9"/>
        <v>259.55339802908298</v>
      </c>
      <c r="D312" s="50">
        <f ca="1">C312/(HLOOKUP(B312,Einwohnerzahl!$C$5:$R$6,2,FALSE)/1000)</f>
        <v>4.3463060152737959E-2</v>
      </c>
    </row>
    <row r="313" spans="1:4" x14ac:dyDescent="0.2">
      <c r="A313" s="4" t="s">
        <v>54</v>
      </c>
      <c r="B313" t="s">
        <v>82</v>
      </c>
      <c r="C313" s="29">
        <f t="shared" ca="1" si="9"/>
        <v>31.855921654916848</v>
      </c>
      <c r="D313" s="50">
        <f ca="1">C313/(HLOOKUP(B313,Einwohnerzahl!$C$5:$R$6,2,FALSE)/1000)</f>
        <v>1.9786507957801298E-2</v>
      </c>
    </row>
    <row r="314" spans="1:4" x14ac:dyDescent="0.2">
      <c r="A314" s="4" t="s">
        <v>54</v>
      </c>
      <c r="B314" t="s">
        <v>83</v>
      </c>
      <c r="C314" s="29">
        <f t="shared" ca="1" si="9"/>
        <v>214.28490876984949</v>
      </c>
      <c r="D314" s="50">
        <f ca="1">C314/(HLOOKUP(B314,Einwohnerzahl!$C$5:$R$6,2,FALSE)/1000)</f>
        <v>2.7550158031770858E-2</v>
      </c>
    </row>
    <row r="315" spans="1:4" x14ac:dyDescent="0.2">
      <c r="A315" s="4" t="s">
        <v>54</v>
      </c>
      <c r="B315" t="s">
        <v>84</v>
      </c>
      <c r="C315" s="29">
        <f t="shared" ca="1" si="9"/>
        <v>635.56791656419205</v>
      </c>
      <c r="D315" s="50">
        <f ca="1">C315/(HLOOKUP(B315,Einwohnerzahl!$C$5:$R$6,2,FALSE)/1000)</f>
        <v>3.6238956584906445E-2</v>
      </c>
    </row>
    <row r="316" spans="1:4" x14ac:dyDescent="0.2">
      <c r="A316" s="4" t="s">
        <v>54</v>
      </c>
      <c r="B316" t="s">
        <v>85</v>
      </c>
      <c r="C316" s="29">
        <f t="shared" ca="1" si="9"/>
        <v>102.87849779086889</v>
      </c>
      <c r="D316" s="50">
        <f ca="1">C316/(HLOOKUP(B316,Einwohnerzahl!$C$5:$R$6,2,FALSE)/1000)</f>
        <v>2.5785325456981614E-2</v>
      </c>
    </row>
    <row r="317" spans="1:4" x14ac:dyDescent="0.2">
      <c r="A317" s="4" t="s">
        <v>54</v>
      </c>
      <c r="B317" t="s">
        <v>86</v>
      </c>
      <c r="C317" s="29">
        <f t="shared" ca="1" si="9"/>
        <v>26.140620712875961</v>
      </c>
      <c r="D317" s="50">
        <f ca="1">C317/(HLOOKUP(B317,Einwohnerzahl!$C$5:$R$6,2,FALSE)/1000)</f>
        <v>2.6150479443626206E-2</v>
      </c>
    </row>
    <row r="318" spans="1:4" x14ac:dyDescent="0.2">
      <c r="A318" s="4" t="s">
        <v>54</v>
      </c>
      <c r="B318" t="s">
        <v>87</v>
      </c>
      <c r="C318" s="29">
        <f t="shared" ca="1" si="9"/>
        <v>106.67207835592812</v>
      </c>
      <c r="D318" s="50">
        <f ca="1">C318/(HLOOKUP(B318,Einwohnerzahl!$C$5:$R$6,2,FALSE)/1000)</f>
        <v>2.6294642242794902E-2</v>
      </c>
    </row>
    <row r="319" spans="1:4" x14ac:dyDescent="0.2">
      <c r="A319" s="4" t="s">
        <v>54</v>
      </c>
      <c r="B319" t="s">
        <v>88</v>
      </c>
      <c r="C319" s="29">
        <f t="shared" ca="1" si="9"/>
        <v>43.021959459459438</v>
      </c>
      <c r="D319" s="50">
        <f ca="1">C319/(HLOOKUP(B319,Einwohnerzahl!$C$5:$R$6,2,FALSE)/1000)</f>
        <v>1.8811196769387261E-2</v>
      </c>
    </row>
    <row r="320" spans="1:4" x14ac:dyDescent="0.2">
      <c r="A320" s="4" t="s">
        <v>54</v>
      </c>
      <c r="B320" t="s">
        <v>89</v>
      </c>
      <c r="C320" s="29">
        <f t="shared" ca="1" si="9"/>
        <v>69.842928211152795</v>
      </c>
      <c r="D320" s="50">
        <f ca="1">C320/(HLOOKUP(B320,Einwohnerzahl!$C$5:$R$6,2,FALSE)/1000)</f>
        <v>2.4942842861732945E-2</v>
      </c>
    </row>
    <row r="321" spans="1:4" x14ac:dyDescent="0.2">
      <c r="A321" s="4" t="s">
        <v>54</v>
      </c>
      <c r="B321" t="s">
        <v>90</v>
      </c>
      <c r="C321" s="29">
        <f t="shared" ca="1" si="9"/>
        <v>42.537028493894162</v>
      </c>
      <c r="D321" s="50">
        <f ca="1">C321/(HLOOKUP(B321,Einwohnerzahl!$C$5:$R$6,2,FALSE)/1000)</f>
        <v>1.9435823032051318E-2</v>
      </c>
    </row>
    <row r="322" spans="1:4" x14ac:dyDescent="0.2">
      <c r="A322" s="4" t="s">
        <v>56</v>
      </c>
      <c r="B322" t="s">
        <v>9</v>
      </c>
      <c r="C322" s="29">
        <f t="shared" ca="1" si="9"/>
        <v>411.06961268952244</v>
      </c>
      <c r="D322" s="50">
        <f ca="1">C322/(HLOOKUP(B322,Einwohnerzahl!$C$5:$R$6,2,FALSE)/1000)</f>
        <v>3.9199288685770536E-2</v>
      </c>
    </row>
    <row r="323" spans="1:4" x14ac:dyDescent="0.2">
      <c r="A323" s="4" t="s">
        <v>56</v>
      </c>
      <c r="B323" t="s">
        <v>76</v>
      </c>
      <c r="C323" s="29">
        <f t="shared" ref="C323:C386" ca="1" si="10">VLOOKUP(A323,INDIRECT("'Erwerbstätige'!B"&amp;VLOOKUP(B323,$I$1:$L$16,3,FALSE)&amp;":L"&amp;VLOOKUP(B323,$I$1:$L$16,4,FALSE)),11,FALSE)</f>
        <v>526.09883486597096</v>
      </c>
      <c r="D323" s="50">
        <f ca="1">C323/(HLOOKUP(B323,Einwohnerzahl!$C$5:$R$6,2,FALSE)/1000)</f>
        <v>4.2435490802179433E-2</v>
      </c>
    </row>
    <row r="324" spans="1:4" x14ac:dyDescent="0.2">
      <c r="A324" s="4" t="s">
        <v>56</v>
      </c>
      <c r="B324" t="s">
        <v>77</v>
      </c>
      <c r="C324" s="29">
        <f t="shared" ca="1" si="10"/>
        <v>189.09427017969765</v>
      </c>
      <c r="D324" s="50">
        <f ca="1">C324/(HLOOKUP(B324,Einwohnerzahl!$C$5:$R$6,2,FALSE)/1000)</f>
        <v>5.7434175791474411E-2</v>
      </c>
    </row>
    <row r="325" spans="1:4" x14ac:dyDescent="0.2">
      <c r="A325" s="4" t="s">
        <v>56</v>
      </c>
      <c r="B325" t="s">
        <v>78</v>
      </c>
      <c r="C325" s="29">
        <f t="shared" ca="1" si="10"/>
        <v>107.38399865730219</v>
      </c>
      <c r="D325" s="50">
        <f ca="1">C325/(HLOOKUP(B325,Einwohnerzahl!$C$5:$R$6,2,FALSE)/1000)</f>
        <v>4.3727043406698557E-2</v>
      </c>
    </row>
    <row r="326" spans="1:4" x14ac:dyDescent="0.2">
      <c r="A326" s="4" t="s">
        <v>56</v>
      </c>
      <c r="B326" t="s">
        <v>79</v>
      </c>
      <c r="C326" s="29">
        <f t="shared" ca="1" si="10"/>
        <v>44.229893703884422</v>
      </c>
      <c r="D326" s="50">
        <f ca="1">C326/(HLOOKUP(B326,Einwohnerzahl!$C$5:$R$6,2,FALSE)/1000)</f>
        <v>6.795576596593203E-2</v>
      </c>
    </row>
    <row r="327" spans="1:4" x14ac:dyDescent="0.2">
      <c r="A327" s="4" t="s">
        <v>56</v>
      </c>
      <c r="B327" t="s">
        <v>80</v>
      </c>
      <c r="C327" s="29">
        <f t="shared" ca="1" si="10"/>
        <v>117.82829003468646</v>
      </c>
      <c r="D327" s="50">
        <f ca="1">C327/(HLOOKUP(B327,Einwohnerzahl!$C$5:$R$6,2,FALSE)/1000)</f>
        <v>6.9038827087358534E-2</v>
      </c>
    </row>
    <row r="328" spans="1:4" x14ac:dyDescent="0.2">
      <c r="A328" s="4" t="s">
        <v>56</v>
      </c>
      <c r="B328" t="s">
        <v>81</v>
      </c>
      <c r="C328" s="29">
        <f t="shared" ca="1" si="10"/>
        <v>296.85358501609602</v>
      </c>
      <c r="D328" s="50">
        <f ca="1">C328/(HLOOKUP(B328,Einwohnerzahl!$C$5:$R$6,2,FALSE)/1000)</f>
        <v>4.9709097704299002E-2</v>
      </c>
    </row>
    <row r="329" spans="1:4" x14ac:dyDescent="0.2">
      <c r="A329" s="4" t="s">
        <v>56</v>
      </c>
      <c r="B329" t="s">
        <v>82</v>
      </c>
      <c r="C329" s="29">
        <f t="shared" ca="1" si="10"/>
        <v>65.171267035388027</v>
      </c>
      <c r="D329" s="50">
        <f ca="1">C329/(HLOOKUP(B329,Einwohnerzahl!$C$5:$R$6,2,FALSE)/1000)</f>
        <v>4.0479500413910234E-2</v>
      </c>
    </row>
    <row r="330" spans="1:4" x14ac:dyDescent="0.2">
      <c r="A330" s="4" t="s">
        <v>56</v>
      </c>
      <c r="B330" t="s">
        <v>83</v>
      </c>
      <c r="C330" s="29">
        <f t="shared" ca="1" si="10"/>
        <v>280.23539907900329</v>
      </c>
      <c r="D330" s="50">
        <f ca="1">C330/(HLOOKUP(B330,Einwohnerzahl!$C$5:$R$6,2,FALSE)/1000)</f>
        <v>3.6029273246745853E-2</v>
      </c>
    </row>
    <row r="331" spans="1:4" x14ac:dyDescent="0.2">
      <c r="A331" s="4" t="s">
        <v>56</v>
      </c>
      <c r="B331" t="s">
        <v>84</v>
      </c>
      <c r="C331" s="29">
        <f t="shared" ca="1" si="10"/>
        <v>849.24210101274673</v>
      </c>
      <c r="D331" s="50">
        <f ca="1">C331/(HLOOKUP(B331,Einwohnerzahl!$C$5:$R$6,2,FALSE)/1000)</f>
        <v>4.8422280021693541E-2</v>
      </c>
    </row>
    <row r="332" spans="1:4" x14ac:dyDescent="0.2">
      <c r="A332" s="4" t="s">
        <v>56</v>
      </c>
      <c r="B332" t="s">
        <v>85</v>
      </c>
      <c r="C332" s="29">
        <f t="shared" ca="1" si="10"/>
        <v>130.49767744473166</v>
      </c>
      <c r="D332" s="50">
        <f ca="1">C332/(HLOOKUP(B332,Einwohnerzahl!$C$5:$R$6,2,FALSE)/1000)</f>
        <v>3.2707758730428048E-2</v>
      </c>
    </row>
    <row r="333" spans="1:4" x14ac:dyDescent="0.2">
      <c r="A333" s="4" t="s">
        <v>56</v>
      </c>
      <c r="B333" t="s">
        <v>86</v>
      </c>
      <c r="C333" s="29">
        <f t="shared" ca="1" si="10"/>
        <v>41.512165500333111</v>
      </c>
      <c r="D333" s="50">
        <f ca="1">C333/(HLOOKUP(B333,Einwohnerzahl!$C$5:$R$6,2,FALSE)/1000)</f>
        <v>4.1527821489034472E-2</v>
      </c>
    </row>
    <row r="334" spans="1:4" x14ac:dyDescent="0.2">
      <c r="A334" s="4" t="s">
        <v>56</v>
      </c>
      <c r="B334" t="s">
        <v>87</v>
      </c>
      <c r="C334" s="29">
        <f t="shared" ca="1" si="10"/>
        <v>180.34132352941171</v>
      </c>
      <c r="D334" s="50">
        <f ca="1">C334/(HLOOKUP(B334,Einwohnerzahl!$C$5:$R$6,2,FALSE)/1000)</f>
        <v>4.4454093863021488E-2</v>
      </c>
    </row>
    <row r="335" spans="1:4" x14ac:dyDescent="0.2">
      <c r="A335" s="4" t="s">
        <v>56</v>
      </c>
      <c r="B335" t="s">
        <v>88</v>
      </c>
      <c r="C335" s="29">
        <f t="shared" ca="1" si="10"/>
        <v>94.858547478931925</v>
      </c>
      <c r="D335" s="50">
        <f ca="1">C335/(HLOOKUP(B335,Einwohnerzahl!$C$5:$R$6,2,FALSE)/1000)</f>
        <v>4.147655811832409E-2</v>
      </c>
    </row>
    <row r="336" spans="1:4" x14ac:dyDescent="0.2">
      <c r="A336" s="4" t="s">
        <v>56</v>
      </c>
      <c r="B336" t="s">
        <v>89</v>
      </c>
      <c r="C336" s="29">
        <f t="shared" ca="1" si="10"/>
        <v>97.615252256741229</v>
      </c>
      <c r="D336" s="50">
        <f ca="1">C336/(HLOOKUP(B336,Einwohnerzahl!$C$5:$R$6,2,FALSE)/1000)</f>
        <v>3.4861108494582273E-2</v>
      </c>
    </row>
    <row r="337" spans="1:4" x14ac:dyDescent="0.2">
      <c r="A337" s="4" t="s">
        <v>56</v>
      </c>
      <c r="B337" t="s">
        <v>90</v>
      </c>
      <c r="C337" s="29">
        <f t="shared" ca="1" si="10"/>
        <v>89.667466523475525</v>
      </c>
      <c r="D337" s="50">
        <f ca="1">C337/(HLOOKUP(B337,Einwohnerzahl!$C$5:$R$6,2,FALSE)/1000)</f>
        <v>4.097044558090876E-2</v>
      </c>
    </row>
    <row r="338" spans="1:4" x14ac:dyDescent="0.2">
      <c r="A338" s="4" t="s">
        <v>58</v>
      </c>
      <c r="B338" t="s">
        <v>9</v>
      </c>
      <c r="C338" s="29">
        <f t="shared" ca="1" si="10"/>
        <v>1820.3209660967768</v>
      </c>
      <c r="D338" s="50">
        <f ca="1">C338/(HLOOKUP(B338,Einwohnerzahl!$C$5:$R$6,2,FALSE)/1000)</f>
        <v>0.17358443642654353</v>
      </c>
    </row>
    <row r="339" spans="1:4" x14ac:dyDescent="0.2">
      <c r="A339" s="4" t="s">
        <v>58</v>
      </c>
      <c r="B339" t="s">
        <v>76</v>
      </c>
      <c r="C339" s="29">
        <f t="shared" ca="1" si="10"/>
        <v>2296.4164893043903</v>
      </c>
      <c r="D339" s="50">
        <f ca="1">C339/(HLOOKUP(B339,Einwohnerzahl!$C$5:$R$6,2,FALSE)/1000)</f>
        <v>0.18523052010688432</v>
      </c>
    </row>
    <row r="340" spans="1:4" x14ac:dyDescent="0.2">
      <c r="A340" s="4" t="s">
        <v>58</v>
      </c>
      <c r="B340" t="s">
        <v>77</v>
      </c>
      <c r="C340" s="29">
        <f t="shared" ca="1" si="10"/>
        <v>793.88486568328392</v>
      </c>
      <c r="D340" s="50">
        <f ca="1">C340/(HLOOKUP(B340,Einwohnerzahl!$C$5:$R$6,2,FALSE)/1000)</f>
        <v>0.24112905637232931</v>
      </c>
    </row>
    <row r="341" spans="1:4" x14ac:dyDescent="0.2">
      <c r="A341" s="4" t="s">
        <v>58</v>
      </c>
      <c r="B341" t="s">
        <v>78</v>
      </c>
      <c r="C341" s="29">
        <f t="shared" ca="1" si="10"/>
        <v>395.31999449200521</v>
      </c>
      <c r="D341" s="50">
        <f ca="1">C341/(HLOOKUP(B341,Einwohnerzahl!$C$5:$R$6,2,FALSE)/1000)</f>
        <v>0.16097532942364756</v>
      </c>
    </row>
    <row r="342" spans="1:4" x14ac:dyDescent="0.2">
      <c r="A342" s="4" t="s">
        <v>58</v>
      </c>
      <c r="B342" t="s">
        <v>79</v>
      </c>
      <c r="C342" s="29">
        <f t="shared" ca="1" si="10"/>
        <v>143.62222564576334</v>
      </c>
      <c r="D342" s="50">
        <f ca="1">C342/(HLOOKUP(B342,Einwohnerzahl!$C$5:$R$6,2,FALSE)/1000)</f>
        <v>0.22066429593595477</v>
      </c>
    </row>
    <row r="343" spans="1:4" x14ac:dyDescent="0.2">
      <c r="A343" s="4" t="s">
        <v>58</v>
      </c>
      <c r="B343" t="s">
        <v>80</v>
      </c>
      <c r="C343" s="29">
        <f t="shared" ca="1" si="10"/>
        <v>376.1114753041295</v>
      </c>
      <c r="D343" s="50">
        <f ca="1">C343/(HLOOKUP(B343,Einwohnerzahl!$C$5:$R$6,2,FALSE)/1000)</f>
        <v>0.22037402988237478</v>
      </c>
    </row>
    <row r="344" spans="1:4" x14ac:dyDescent="0.2">
      <c r="A344" s="4" t="s">
        <v>58</v>
      </c>
      <c r="B344" t="s">
        <v>81</v>
      </c>
      <c r="C344" s="29">
        <f t="shared" ca="1" si="10"/>
        <v>1067.2724022388049</v>
      </c>
      <c r="D344" s="50">
        <f ca="1">C344/(HLOOKUP(B344,Einwohnerzahl!$C$5:$R$6,2,FALSE)/1000)</f>
        <v>0.17871823281876148</v>
      </c>
    </row>
    <row r="345" spans="1:4" x14ac:dyDescent="0.2">
      <c r="A345" s="4" t="s">
        <v>58</v>
      </c>
      <c r="B345" t="s">
        <v>82</v>
      </c>
      <c r="C345" s="29">
        <f t="shared" ca="1" si="10"/>
        <v>285.85044142001851</v>
      </c>
      <c r="D345" s="50">
        <f ca="1">C345/(HLOOKUP(B345,Einwohnerzahl!$C$5:$R$6,2,FALSE)/1000)</f>
        <v>0.17754884304297719</v>
      </c>
    </row>
    <row r="346" spans="1:4" x14ac:dyDescent="0.2">
      <c r="A346" s="4" t="s">
        <v>58</v>
      </c>
      <c r="B346" t="s">
        <v>83</v>
      </c>
      <c r="C346" s="29">
        <f t="shared" ca="1" si="10"/>
        <v>1387.880441633605</v>
      </c>
      <c r="D346" s="50">
        <f ca="1">C346/(HLOOKUP(B346,Einwohnerzahl!$C$5:$R$6,2,FALSE)/1000)</f>
        <v>0.17843685640633275</v>
      </c>
    </row>
    <row r="347" spans="1:4" x14ac:dyDescent="0.2">
      <c r="A347" s="4" t="s">
        <v>58</v>
      </c>
      <c r="B347" t="s">
        <v>84</v>
      </c>
      <c r="C347" s="29">
        <f t="shared" ca="1" si="10"/>
        <v>3228.8960009472498</v>
      </c>
      <c r="D347" s="50">
        <f ca="1">C347/(HLOOKUP(B347,Einwohnerzahl!$C$5:$R$6,2,FALSE)/1000)</f>
        <v>0.1841059294308908</v>
      </c>
    </row>
    <row r="348" spans="1:4" x14ac:dyDescent="0.2">
      <c r="A348" s="4" t="s">
        <v>58</v>
      </c>
      <c r="B348" t="s">
        <v>85</v>
      </c>
      <c r="C348" s="29">
        <f t="shared" ca="1" si="10"/>
        <v>711.17211193161484</v>
      </c>
      <c r="D348" s="50">
        <f ca="1">C348/(HLOOKUP(B348,Einwohnerzahl!$C$5:$R$6,2,FALSE)/1000)</f>
        <v>0.17824720185322573</v>
      </c>
    </row>
    <row r="349" spans="1:4" x14ac:dyDescent="0.2">
      <c r="A349" s="4" t="s">
        <v>58</v>
      </c>
      <c r="B349" t="s">
        <v>86</v>
      </c>
      <c r="C349" s="29">
        <f t="shared" ca="1" si="10"/>
        <v>174.71246917699835</v>
      </c>
      <c r="D349" s="50">
        <f ca="1">C349/(HLOOKUP(B349,Einwohnerzahl!$C$5:$R$6,2,FALSE)/1000)</f>
        <v>0.17477836061895169</v>
      </c>
    </row>
    <row r="350" spans="1:4" x14ac:dyDescent="0.2">
      <c r="A350" s="4" t="s">
        <v>58</v>
      </c>
      <c r="B350" t="s">
        <v>87</v>
      </c>
      <c r="C350" s="29">
        <f t="shared" ca="1" si="10"/>
        <v>676.27769473402122</v>
      </c>
      <c r="D350" s="50">
        <f ca="1">C350/(HLOOKUP(B350,Einwohnerzahl!$C$5:$R$6,2,FALSE)/1000)</f>
        <v>0.16670229280130006</v>
      </c>
    </row>
    <row r="351" spans="1:4" x14ac:dyDescent="0.2">
      <c r="A351" s="4" t="s">
        <v>58</v>
      </c>
      <c r="B351" t="s">
        <v>88</v>
      </c>
      <c r="C351" s="29">
        <f t="shared" ca="1" si="10"/>
        <v>338.22226767772486</v>
      </c>
      <c r="D351" s="50">
        <f ca="1">C351/(HLOOKUP(B351,Einwohnerzahl!$C$5:$R$6,2,FALSE)/1000)</f>
        <v>0.14788646795758922</v>
      </c>
    </row>
    <row r="352" spans="1:4" x14ac:dyDescent="0.2">
      <c r="A352" s="4" t="s">
        <v>58</v>
      </c>
      <c r="B352" t="s">
        <v>89</v>
      </c>
      <c r="C352" s="29">
        <f t="shared" ca="1" si="10"/>
        <v>498.02588891486135</v>
      </c>
      <c r="D352" s="50">
        <f ca="1">C352/(HLOOKUP(B352,Einwohnerzahl!$C$5:$R$6,2,FALSE)/1000)</f>
        <v>0.17785882989789409</v>
      </c>
    </row>
    <row r="353" spans="1:4" x14ac:dyDescent="0.2">
      <c r="A353" s="4" t="s">
        <v>58</v>
      </c>
      <c r="B353" t="s">
        <v>90</v>
      </c>
      <c r="C353" s="29">
        <f t="shared" ca="1" si="10"/>
        <v>338.03033314507525</v>
      </c>
      <c r="D353" s="50">
        <f ca="1">C353/(HLOOKUP(B353,Einwohnerzahl!$C$5:$R$6,2,FALSE)/1000)</f>
        <v>0.15445126204375295</v>
      </c>
    </row>
    <row r="354" spans="1:4" x14ac:dyDescent="0.2">
      <c r="A354" s="4" t="s">
        <v>62</v>
      </c>
      <c r="B354" t="s">
        <v>9</v>
      </c>
      <c r="C354" s="29">
        <f t="shared" ca="1" si="10"/>
        <v>323.37345369441647</v>
      </c>
      <c r="D354" s="50">
        <f ca="1">C354/(HLOOKUP(B354,Einwohnerzahl!$C$5:$R$6,2,FALSE)/1000)</f>
        <v>3.0836649008780342E-2</v>
      </c>
    </row>
    <row r="355" spans="1:4" x14ac:dyDescent="0.2">
      <c r="A355" s="4" t="s">
        <v>62</v>
      </c>
      <c r="B355" t="s">
        <v>76</v>
      </c>
      <c r="C355" s="29">
        <f t="shared" ca="1" si="10"/>
        <v>434.36494053518328</v>
      </c>
      <c r="D355" s="50">
        <f ca="1">C355/(HLOOKUP(B355,Einwohnerzahl!$C$5:$R$6,2,FALSE)/1000)</f>
        <v>3.503617232599622E-2</v>
      </c>
    </row>
    <row r="356" spans="1:4" x14ac:dyDescent="0.2">
      <c r="A356" s="4" t="s">
        <v>62</v>
      </c>
      <c r="B356" t="s">
        <v>77</v>
      </c>
      <c r="C356" s="29">
        <f t="shared" ca="1" si="10"/>
        <v>154.68638705842193</v>
      </c>
      <c r="D356" s="50">
        <f ca="1">C356/(HLOOKUP(B356,Einwohnerzahl!$C$5:$R$6,2,FALSE)/1000)</f>
        <v>4.6983365167112982E-2</v>
      </c>
    </row>
    <row r="357" spans="1:4" x14ac:dyDescent="0.2">
      <c r="A357" s="4" t="s">
        <v>62</v>
      </c>
      <c r="B357" t="s">
        <v>78</v>
      </c>
      <c r="C357" s="29">
        <f t="shared" ca="1" si="10"/>
        <v>84.104220398593213</v>
      </c>
      <c r="D357" s="50">
        <f ca="1">C357/(HLOOKUP(B357,Einwohnerzahl!$C$5:$R$6,2,FALSE)/1000)</f>
        <v>3.4247457182073802E-2</v>
      </c>
    </row>
    <row r="358" spans="1:4" x14ac:dyDescent="0.2">
      <c r="A358" s="4" t="s">
        <v>62</v>
      </c>
      <c r="B358" t="s">
        <v>79</v>
      </c>
      <c r="C358" s="29">
        <f t="shared" ca="1" si="10"/>
        <v>25.102272727272727</v>
      </c>
      <c r="D358" s="50">
        <f ca="1">C358/(HLOOKUP(B358,Einwohnerzahl!$C$5:$R$6,2,FALSE)/1000)</f>
        <v>3.8567675113307602E-2</v>
      </c>
    </row>
    <row r="359" spans="1:4" x14ac:dyDescent="0.2">
      <c r="A359" s="4" t="s">
        <v>62</v>
      </c>
      <c r="B359" t="s">
        <v>80</v>
      </c>
      <c r="C359" s="29">
        <f t="shared" ca="1" si="10"/>
        <v>67.180176741774446</v>
      </c>
      <c r="D359" s="50">
        <f ca="1">C359/(HLOOKUP(B359,Einwohnerzahl!$C$5:$R$6,2,FALSE)/1000)</f>
        <v>3.9362708263085196E-2</v>
      </c>
    </row>
    <row r="360" spans="1:4" x14ac:dyDescent="0.2">
      <c r="A360" s="4" t="s">
        <v>62</v>
      </c>
      <c r="B360" t="s">
        <v>81</v>
      </c>
      <c r="C360" s="29">
        <f t="shared" ca="1" si="10"/>
        <v>186.59904548006736</v>
      </c>
      <c r="D360" s="50">
        <f ca="1">C360/(HLOOKUP(B360,Einwohnerzahl!$C$5:$R$6,2,FALSE)/1000)</f>
        <v>3.1246616687464479E-2</v>
      </c>
    </row>
    <row r="361" spans="1:4" x14ac:dyDescent="0.2">
      <c r="A361" s="4" t="s">
        <v>62</v>
      </c>
      <c r="B361" t="s">
        <v>82</v>
      </c>
      <c r="C361" s="29">
        <f t="shared" ca="1" si="10"/>
        <v>62.124041297935122</v>
      </c>
      <c r="D361" s="50">
        <f ca="1">C361/(HLOOKUP(B361,Einwohnerzahl!$C$5:$R$6,2,FALSE)/1000)</f>
        <v>3.8586792459751176E-2</v>
      </c>
    </row>
    <row r="362" spans="1:4" x14ac:dyDescent="0.2">
      <c r="A362" s="4" t="s">
        <v>62</v>
      </c>
      <c r="B362" t="s">
        <v>83</v>
      </c>
      <c r="C362" s="29">
        <f t="shared" ca="1" si="10"/>
        <v>262.32394309175004</v>
      </c>
      <c r="D362" s="50">
        <f ca="1">C362/(HLOOKUP(B362,Einwohnerzahl!$C$5:$R$6,2,FALSE)/1000)</f>
        <v>3.372643518941007E-2</v>
      </c>
    </row>
    <row r="363" spans="1:4" x14ac:dyDescent="0.2">
      <c r="A363" s="4" t="s">
        <v>62</v>
      </c>
      <c r="B363" t="s">
        <v>84</v>
      </c>
      <c r="C363" s="29">
        <f t="shared" ca="1" si="10"/>
        <v>512.8105947955388</v>
      </c>
      <c r="D363" s="50">
        <f ca="1">C363/(HLOOKUP(B363,Einwohnerzahl!$C$5:$R$6,2,FALSE)/1000)</f>
        <v>2.9239551583310035E-2</v>
      </c>
    </row>
    <row r="364" spans="1:4" x14ac:dyDescent="0.2">
      <c r="A364" s="4" t="s">
        <v>62</v>
      </c>
      <c r="B364" t="s">
        <v>85</v>
      </c>
      <c r="C364" s="29">
        <f t="shared" ca="1" si="10"/>
        <v>140.43237885462557</v>
      </c>
      <c r="D364" s="50">
        <f ca="1">C364/(HLOOKUP(B364,Einwohnerzahl!$C$5:$R$6,2,FALSE)/1000)</f>
        <v>3.5197778653665933E-2</v>
      </c>
    </row>
    <row r="365" spans="1:4" x14ac:dyDescent="0.2">
      <c r="A365" s="4" t="s">
        <v>62</v>
      </c>
      <c r="B365" t="s">
        <v>86</v>
      </c>
      <c r="C365" s="29">
        <f t="shared" ca="1" si="10"/>
        <v>30.83351495429336</v>
      </c>
      <c r="D365" s="50">
        <f ca="1">C365/(HLOOKUP(B365,Einwohnerzahl!$C$5:$R$6,2,FALSE)/1000)</f>
        <v>3.0845143573420539E-2</v>
      </c>
    </row>
    <row r="366" spans="1:4" x14ac:dyDescent="0.2">
      <c r="A366" s="4" t="s">
        <v>62</v>
      </c>
      <c r="B366" t="s">
        <v>87</v>
      </c>
      <c r="C366" s="29">
        <f t="shared" ca="1" si="10"/>
        <v>118.22108731466223</v>
      </c>
      <c r="D366" s="50">
        <f ca="1">C366/(HLOOKUP(B366,Einwohnerzahl!$C$5:$R$6,2,FALSE)/1000)</f>
        <v>2.9141470236672368E-2</v>
      </c>
    </row>
    <row r="367" spans="1:4" x14ac:dyDescent="0.2">
      <c r="A367" s="4" t="s">
        <v>62</v>
      </c>
      <c r="B367" t="s">
        <v>88</v>
      </c>
      <c r="C367" s="29">
        <f t="shared" ca="1" si="10"/>
        <v>69.619205298013242</v>
      </c>
      <c r="D367" s="50">
        <f ca="1">C367/(HLOOKUP(B367,Einwohnerzahl!$C$5:$R$6,2,FALSE)/1000)</f>
        <v>3.0440746684803607E-2</v>
      </c>
    </row>
    <row r="368" spans="1:4" x14ac:dyDescent="0.2">
      <c r="A368" s="4" t="s">
        <v>62</v>
      </c>
      <c r="B368" t="s">
        <v>89</v>
      </c>
      <c r="C368" s="29">
        <f t="shared" ca="1" si="10"/>
        <v>98.450629298200724</v>
      </c>
      <c r="D368" s="50">
        <f ca="1">C368/(HLOOKUP(B368,Einwohnerzahl!$C$5:$R$6,2,FALSE)/1000)</f>
        <v>3.5159444758669445E-2</v>
      </c>
    </row>
    <row r="369" spans="1:4" x14ac:dyDescent="0.2">
      <c r="A369" s="4" t="s">
        <v>62</v>
      </c>
      <c r="B369" t="s">
        <v>90</v>
      </c>
      <c r="C369" s="29">
        <f t="shared" ca="1" si="10"/>
        <v>69.365671641791053</v>
      </c>
      <c r="D369" s="50">
        <f ca="1">C369/(HLOOKUP(B369,Einwohnerzahl!$C$5:$R$6,2,FALSE)/1000)</f>
        <v>3.1694243022235356E-2</v>
      </c>
    </row>
    <row r="370" spans="1:4" x14ac:dyDescent="0.2">
      <c r="A370" s="4" t="s">
        <v>64</v>
      </c>
      <c r="B370" t="s">
        <v>9</v>
      </c>
      <c r="C370" s="29">
        <f t="shared" ca="1" si="10"/>
        <v>332.62502353768019</v>
      </c>
      <c r="D370" s="50">
        <f ca="1">C370/(HLOOKUP(B370,Einwohnerzahl!$C$5:$R$6,2,FALSE)/1000)</f>
        <v>3.1718871741591714E-2</v>
      </c>
    </row>
    <row r="371" spans="1:4" x14ac:dyDescent="0.2">
      <c r="A371" s="4" t="s">
        <v>64</v>
      </c>
      <c r="B371" t="s">
        <v>76</v>
      </c>
      <c r="C371" s="29">
        <f t="shared" ca="1" si="10"/>
        <v>396.40283904354783</v>
      </c>
      <c r="D371" s="50">
        <f ca="1">C371/(HLOOKUP(B371,Einwohnerzahl!$C$5:$R$6,2,FALSE)/1000)</f>
        <v>3.197412333079154E-2</v>
      </c>
    </row>
    <row r="372" spans="1:4" x14ac:dyDescent="0.2">
      <c r="A372" s="4" t="s">
        <v>64</v>
      </c>
      <c r="B372" t="s">
        <v>77</v>
      </c>
      <c r="C372" s="29">
        <f t="shared" ca="1" si="10"/>
        <v>151.52864447975642</v>
      </c>
      <c r="D372" s="50">
        <f ca="1">C372/(HLOOKUP(B372,Einwohnerzahl!$C$5:$R$6,2,FALSE)/1000)</f>
        <v>4.6024254443160592E-2</v>
      </c>
    </row>
    <row r="373" spans="1:4" x14ac:dyDescent="0.2">
      <c r="A373" s="4" t="s">
        <v>64</v>
      </c>
      <c r="B373" t="s">
        <v>78</v>
      </c>
      <c r="C373" s="29">
        <f t="shared" ca="1" si="10"/>
        <v>56.042742914979748</v>
      </c>
      <c r="D373" s="50">
        <f ca="1">C373/(HLOOKUP(B373,Einwohnerzahl!$C$5:$R$6,2,FALSE)/1000)</f>
        <v>2.28207506026516E-2</v>
      </c>
    </row>
    <row r="374" spans="1:4" x14ac:dyDescent="0.2">
      <c r="A374" s="4" t="s">
        <v>64</v>
      </c>
      <c r="B374" t="s">
        <v>79</v>
      </c>
      <c r="C374" s="29">
        <f t="shared" ca="1" si="10"/>
        <v>27.412022544889588</v>
      </c>
      <c r="D374" s="50">
        <f ca="1">C374/(HLOOKUP(B374,Einwohnerzahl!$C$5:$R$6,2,FALSE)/1000)</f>
        <v>4.2116424723620156E-2</v>
      </c>
    </row>
    <row r="375" spans="1:4" x14ac:dyDescent="0.2">
      <c r="A375" s="4" t="s">
        <v>64</v>
      </c>
      <c r="B375" t="s">
        <v>80</v>
      </c>
      <c r="C375" s="29">
        <f t="shared" ca="1" si="10"/>
        <v>69.11075961753312</v>
      </c>
      <c r="D375" s="50">
        <f ca="1">C375/(HLOOKUP(B375,Einwohnerzahl!$C$5:$R$6,2,FALSE)/1000)</f>
        <v>4.049388972466867E-2</v>
      </c>
    </row>
    <row r="376" spans="1:4" x14ac:dyDescent="0.2">
      <c r="A376" s="4" t="s">
        <v>64</v>
      </c>
      <c r="B376" t="s">
        <v>81</v>
      </c>
      <c r="C376" s="29">
        <f t="shared" ca="1" si="10"/>
        <v>196.19455899198169</v>
      </c>
      <c r="D376" s="50">
        <f ca="1">C376/(HLOOKUP(B376,Einwohnerzahl!$C$5:$R$6,2,FALSE)/1000)</f>
        <v>3.2853416614306553E-2</v>
      </c>
    </row>
    <row r="377" spans="1:4" x14ac:dyDescent="0.2">
      <c r="A377" s="4" t="s">
        <v>64</v>
      </c>
      <c r="B377" t="s">
        <v>82</v>
      </c>
      <c r="C377" s="29">
        <f t="shared" ca="1" si="10"/>
        <v>37.321526275891053</v>
      </c>
      <c r="D377" s="50">
        <f ca="1">C377/(HLOOKUP(B377,Einwohnerzahl!$C$5:$R$6,2,FALSE)/1000)</f>
        <v>2.3181331391214966E-2</v>
      </c>
    </row>
    <row r="378" spans="1:4" x14ac:dyDescent="0.2">
      <c r="A378" s="4" t="s">
        <v>64</v>
      </c>
      <c r="B378" t="s">
        <v>83</v>
      </c>
      <c r="C378" s="29">
        <f t="shared" ca="1" si="10"/>
        <v>241.02235871579057</v>
      </c>
      <c r="D378" s="50">
        <f ca="1">C378/(HLOOKUP(B378,Einwohnerzahl!$C$5:$R$6,2,FALSE)/1000)</f>
        <v>3.0987735486972805E-2</v>
      </c>
    </row>
    <row r="379" spans="1:4" x14ac:dyDescent="0.2">
      <c r="A379" s="4" t="s">
        <v>64</v>
      </c>
      <c r="B379" t="s">
        <v>84</v>
      </c>
      <c r="C379" s="29">
        <f t="shared" ca="1" si="10"/>
        <v>540.33988996795529</v>
      </c>
      <c r="D379" s="50">
        <f ca="1">C379/(HLOOKUP(B379,Einwohnerzahl!$C$5:$R$6,2,FALSE)/1000)</f>
        <v>3.0809223221172698E-2</v>
      </c>
    </row>
    <row r="380" spans="1:4" x14ac:dyDescent="0.2">
      <c r="A380" s="4" t="s">
        <v>64</v>
      </c>
      <c r="B380" t="s">
        <v>85</v>
      </c>
      <c r="C380" s="29">
        <f t="shared" ca="1" si="10"/>
        <v>123.9941295427208</v>
      </c>
      <c r="D380" s="50">
        <f ca="1">C380/(HLOOKUP(B380,Einwohnerzahl!$C$5:$R$6,2,FALSE)/1000)</f>
        <v>3.107771841219447E-2</v>
      </c>
    </row>
    <row r="381" spans="1:4" x14ac:dyDescent="0.2">
      <c r="A381" s="4" t="s">
        <v>64</v>
      </c>
      <c r="B381" t="s">
        <v>86</v>
      </c>
      <c r="C381" s="29">
        <f t="shared" ca="1" si="10"/>
        <v>30.047318450394169</v>
      </c>
      <c r="D381" s="50">
        <f ca="1">C381/(HLOOKUP(B381,Einwohnerzahl!$C$5:$R$6,2,FALSE)/1000)</f>
        <v>3.0058650561655912E-2</v>
      </c>
    </row>
    <row r="382" spans="1:4" x14ac:dyDescent="0.2">
      <c r="A382" s="4" t="s">
        <v>64</v>
      </c>
      <c r="B382" t="s">
        <v>87</v>
      </c>
      <c r="C382" s="29">
        <f t="shared" ca="1" si="10"/>
        <v>111.3128018913676</v>
      </c>
      <c r="D382" s="50">
        <f ca="1">C382/(HLOOKUP(B382,Einwohnerzahl!$C$5:$R$6,2,FALSE)/1000)</f>
        <v>2.7438579503536557E-2</v>
      </c>
    </row>
    <row r="383" spans="1:4" x14ac:dyDescent="0.2">
      <c r="A383" s="4" t="s">
        <v>64</v>
      </c>
      <c r="B383" t="s">
        <v>88</v>
      </c>
      <c r="C383" s="29">
        <f t="shared" ca="1" si="10"/>
        <v>51.841196026021329</v>
      </c>
      <c r="D383" s="50">
        <f ca="1">C383/(HLOOKUP(B383,Einwohnerzahl!$C$5:$R$6,2,FALSE)/1000)</f>
        <v>2.2667376183198078E-2</v>
      </c>
    </row>
    <row r="384" spans="1:4" x14ac:dyDescent="0.2">
      <c r="A384" s="4" t="s">
        <v>64</v>
      </c>
      <c r="B384" t="s">
        <v>89</v>
      </c>
      <c r="C384" s="29">
        <f t="shared" ca="1" si="10"/>
        <v>76.242383498120205</v>
      </c>
      <c r="D384" s="50">
        <f ca="1">C384/(HLOOKUP(B384,Einwohnerzahl!$C$5:$R$6,2,FALSE)/1000)</f>
        <v>2.7228265476617317E-2</v>
      </c>
    </row>
    <row r="385" spans="1:4" x14ac:dyDescent="0.2">
      <c r="A385" s="4" t="s">
        <v>64</v>
      </c>
      <c r="B385" t="s">
        <v>90</v>
      </c>
      <c r="C385" s="29">
        <f t="shared" ca="1" si="10"/>
        <v>58.476047988708544</v>
      </c>
      <c r="D385" s="50">
        <f ca="1">C385/(HLOOKUP(B385,Einwohnerzahl!$C$5:$R$6,2,FALSE)/1000)</f>
        <v>2.6718606366343132E-2</v>
      </c>
    </row>
    <row r="386" spans="1:4" x14ac:dyDescent="0.2">
      <c r="A386" s="4" t="s">
        <v>66</v>
      </c>
      <c r="B386" t="s">
        <v>9</v>
      </c>
      <c r="C386" s="29">
        <f t="shared" ca="1" si="10"/>
        <v>784.63369977901573</v>
      </c>
      <c r="D386" s="50">
        <f ca="1">C386/(HLOOKUP(B386,Einwohnerzahl!$C$5:$R$6,2,FALSE)/1000)</f>
        <v>7.4822078696078237E-2</v>
      </c>
    </row>
    <row r="387" spans="1:4" x14ac:dyDescent="0.2">
      <c r="A387" s="4" t="s">
        <v>66</v>
      </c>
      <c r="B387" t="s">
        <v>76</v>
      </c>
      <c r="C387" s="29">
        <f t="shared" ref="C387:C450" ca="1" si="11">VLOOKUP(A387,INDIRECT("'Erwerbstätige'!B"&amp;VLOOKUP(B387,$I$1:$L$16,3,FALSE)&amp;":L"&amp;VLOOKUP(B387,$I$1:$L$16,4,FALSE)),11,FALSE)</f>
        <v>990.07473268767831</v>
      </c>
      <c r="D387" s="50">
        <f ca="1">C387/(HLOOKUP(B387,Einwohnerzahl!$C$5:$R$6,2,FALSE)/1000)</f>
        <v>7.9860103136593724E-2</v>
      </c>
    </row>
    <row r="388" spans="1:4" x14ac:dyDescent="0.2">
      <c r="A388" s="4" t="s">
        <v>66</v>
      </c>
      <c r="B388" t="s">
        <v>77</v>
      </c>
      <c r="C388" s="29">
        <f t="shared" ca="1" si="11"/>
        <v>279.19651007364581</v>
      </c>
      <c r="D388" s="50">
        <f ca="1">C388/(HLOOKUP(B388,Einwohnerzahl!$C$5:$R$6,2,FALSE)/1000)</f>
        <v>8.4801202197704637E-2</v>
      </c>
    </row>
    <row r="389" spans="1:4" x14ac:dyDescent="0.2">
      <c r="A389" s="4" t="s">
        <v>66</v>
      </c>
      <c r="B389" t="s">
        <v>78</v>
      </c>
      <c r="C389" s="29">
        <f t="shared" ca="1" si="11"/>
        <v>189.55224129709106</v>
      </c>
      <c r="D389" s="50">
        <f ca="1">C389/(HLOOKUP(B389,Einwohnerzahl!$C$5:$R$6,2,FALSE)/1000)</f>
        <v>7.7186165412655466E-2</v>
      </c>
    </row>
    <row r="390" spans="1:4" x14ac:dyDescent="0.2">
      <c r="A390" s="4" t="s">
        <v>66</v>
      </c>
      <c r="B390" t="s">
        <v>79</v>
      </c>
      <c r="C390" s="29">
        <f t="shared" ca="1" si="11"/>
        <v>62.011826153560612</v>
      </c>
      <c r="D390" s="50">
        <f ca="1">C390/(HLOOKUP(B390,Einwohnerzahl!$C$5:$R$6,2,FALSE)/1000)</f>
        <v>9.5276311840680153E-2</v>
      </c>
    </row>
    <row r="391" spans="1:4" x14ac:dyDescent="0.2">
      <c r="A391" s="4" t="s">
        <v>66</v>
      </c>
      <c r="B391" t="s">
        <v>80</v>
      </c>
      <c r="C391" s="29">
        <f t="shared" ca="1" si="11"/>
        <v>149.42904272053903</v>
      </c>
      <c r="D391" s="50">
        <f ca="1">C391/(HLOOKUP(B391,Einwohnerzahl!$C$5:$R$6,2,FALSE)/1000)</f>
        <v>8.7554574874810179E-2</v>
      </c>
    </row>
    <row r="392" spans="1:4" x14ac:dyDescent="0.2">
      <c r="A392" s="4" t="s">
        <v>66</v>
      </c>
      <c r="B392" t="s">
        <v>81</v>
      </c>
      <c r="C392" s="29">
        <f t="shared" ca="1" si="11"/>
        <v>458.74275195273168</v>
      </c>
      <c r="D392" s="50">
        <f ca="1">C392/(HLOOKUP(B392,Einwohnerzahl!$C$5:$R$6,2,FALSE)/1000)</f>
        <v>7.6817964912638245E-2</v>
      </c>
    </row>
    <row r="393" spans="1:4" x14ac:dyDescent="0.2">
      <c r="A393" s="4" t="s">
        <v>66</v>
      </c>
      <c r="B393" t="s">
        <v>82</v>
      </c>
      <c r="C393" s="29">
        <f t="shared" ca="1" si="11"/>
        <v>140.33180705761012</v>
      </c>
      <c r="D393" s="50">
        <f ca="1">C393/(HLOOKUP(B393,Einwohnerzahl!$C$5:$R$6,2,FALSE)/1000)</f>
        <v>8.716358757899785E-2</v>
      </c>
    </row>
    <row r="394" spans="1:4" x14ac:dyDescent="0.2">
      <c r="A394" s="4" t="s">
        <v>66</v>
      </c>
      <c r="B394" t="s">
        <v>83</v>
      </c>
      <c r="C394" s="29">
        <f t="shared" ca="1" si="11"/>
        <v>575.74072126311341</v>
      </c>
      <c r="D394" s="50">
        <f ca="1">C394/(HLOOKUP(B394,Einwohnerzahl!$C$5:$R$6,2,FALSE)/1000)</f>
        <v>7.4021768248554817E-2</v>
      </c>
    </row>
    <row r="395" spans="1:4" x14ac:dyDescent="0.2">
      <c r="A395" s="4" t="s">
        <v>66</v>
      </c>
      <c r="B395" t="s">
        <v>84</v>
      </c>
      <c r="C395" s="29">
        <f t="shared" ca="1" si="11"/>
        <v>1487.8523645366272</v>
      </c>
      <c r="D395" s="50">
        <f ca="1">C395/(HLOOKUP(B395,Einwohnerzahl!$C$5:$R$6,2,FALSE)/1000)</f>
        <v>8.4834705840201918E-2</v>
      </c>
    </row>
    <row r="396" spans="1:4" x14ac:dyDescent="0.2">
      <c r="A396" s="4" t="s">
        <v>66</v>
      </c>
      <c r="B396" t="s">
        <v>85</v>
      </c>
      <c r="C396" s="29">
        <f t="shared" ca="1" si="11"/>
        <v>295.43659272702263</v>
      </c>
      <c r="D396" s="50">
        <f ca="1">C396/(HLOOKUP(B396,Einwohnerzahl!$C$5:$R$6,2,FALSE)/1000)</f>
        <v>7.4047822032293945E-2</v>
      </c>
    </row>
    <row r="397" spans="1:4" x14ac:dyDescent="0.2">
      <c r="A397" s="4" t="s">
        <v>66</v>
      </c>
      <c r="B397" t="s">
        <v>86</v>
      </c>
      <c r="C397" s="29">
        <f t="shared" ca="1" si="11"/>
        <v>78.847627620670906</v>
      </c>
      <c r="D397" s="50">
        <f ca="1">C397/(HLOOKUP(B397,Einwohnerzahl!$C$5:$R$6,2,FALSE)/1000)</f>
        <v>7.8877364387044818E-2</v>
      </c>
    </row>
    <row r="398" spans="1:4" x14ac:dyDescent="0.2">
      <c r="A398" s="4" t="s">
        <v>66</v>
      </c>
      <c r="B398" t="s">
        <v>87</v>
      </c>
      <c r="C398" s="29">
        <f t="shared" ca="1" si="11"/>
        <v>320.28133681997645</v>
      </c>
      <c r="D398" s="50">
        <f ca="1">C398/(HLOOKUP(B398,Einwohnerzahl!$C$5:$R$6,2,FALSE)/1000)</f>
        <v>7.8949274247991197E-2</v>
      </c>
    </row>
    <row r="399" spans="1:4" x14ac:dyDescent="0.2">
      <c r="A399" s="4" t="s">
        <v>66</v>
      </c>
      <c r="B399" t="s">
        <v>88</v>
      </c>
      <c r="C399" s="29">
        <f t="shared" ca="1" si="11"/>
        <v>165.64767242184863</v>
      </c>
      <c r="D399" s="50">
        <f ca="1">C399/(HLOOKUP(B399,Einwohnerzahl!$C$5:$R$6,2,FALSE)/1000)</f>
        <v>7.2428847952746178E-2</v>
      </c>
    </row>
    <row r="400" spans="1:4" x14ac:dyDescent="0.2">
      <c r="A400" s="4" t="s">
        <v>66</v>
      </c>
      <c r="B400" t="s">
        <v>89</v>
      </c>
      <c r="C400" s="29">
        <f t="shared" ca="1" si="11"/>
        <v>207.44187613159488</v>
      </c>
      <c r="D400" s="50">
        <f ca="1">C400/(HLOOKUP(B400,Einwohnerzahl!$C$5:$R$6,2,FALSE)/1000)</f>
        <v>7.408323579519116E-2</v>
      </c>
    </row>
    <row r="401" spans="1:4" x14ac:dyDescent="0.2">
      <c r="A401" s="4" t="s">
        <v>66</v>
      </c>
      <c r="B401" t="s">
        <v>90</v>
      </c>
      <c r="C401" s="29">
        <f t="shared" ca="1" si="11"/>
        <v>164.25415687233209</v>
      </c>
      <c r="D401" s="50">
        <f ca="1">C401/(HLOOKUP(B401,Einwohnerzahl!$C$5:$R$6,2,FALSE)/1000)</f>
        <v>7.5050252410266194E-2</v>
      </c>
    </row>
    <row r="402" spans="1:4" x14ac:dyDescent="0.2">
      <c r="A402" s="4" t="s">
        <v>68</v>
      </c>
      <c r="B402" t="s">
        <v>9</v>
      </c>
      <c r="C402" s="29">
        <f t="shared" ca="1" si="11"/>
        <v>381.78426810606857</v>
      </c>
      <c r="D402" s="50">
        <f ca="1">C402/(HLOOKUP(B402,Einwohnerzahl!$C$5:$R$6,2,FALSE)/1000)</f>
        <v>3.6406660281354461E-2</v>
      </c>
    </row>
    <row r="403" spans="1:4" x14ac:dyDescent="0.2">
      <c r="A403" s="4" t="s">
        <v>68</v>
      </c>
      <c r="B403" t="s">
        <v>76</v>
      </c>
      <c r="C403" s="29">
        <f t="shared" ca="1" si="11"/>
        <v>492.95257645771403</v>
      </c>
      <c r="D403" s="50">
        <f ca="1">C403/(HLOOKUP(B403,Einwohnerzahl!$C$5:$R$6,2,FALSE)/1000)</f>
        <v>3.9761890994324721E-2</v>
      </c>
    </row>
    <row r="404" spans="1:4" x14ac:dyDescent="0.2">
      <c r="A404" s="4" t="s">
        <v>68</v>
      </c>
      <c r="B404" t="s">
        <v>77</v>
      </c>
      <c r="C404" s="29">
        <f t="shared" ca="1" si="11"/>
        <v>187.348094920379</v>
      </c>
      <c r="D404" s="50">
        <f ca="1">C404/(HLOOKUP(B404,Einwohnerzahl!$C$5:$R$6,2,FALSE)/1000)</f>
        <v>5.6903804687626985E-2</v>
      </c>
    </row>
    <row r="405" spans="1:4" x14ac:dyDescent="0.2">
      <c r="A405" s="4" t="s">
        <v>68</v>
      </c>
      <c r="B405" t="s">
        <v>78</v>
      </c>
      <c r="C405" s="29">
        <f t="shared" ca="1" si="11"/>
        <v>72.74471251502716</v>
      </c>
      <c r="D405" s="50">
        <f ca="1">C405/(HLOOKUP(B405,Einwohnerzahl!$C$5:$R$6,2,FALSE)/1000)</f>
        <v>2.9621836041920348E-2</v>
      </c>
    </row>
    <row r="406" spans="1:4" x14ac:dyDescent="0.2">
      <c r="A406" s="4" t="s">
        <v>68</v>
      </c>
      <c r="B406" t="s">
        <v>79</v>
      </c>
      <c r="C406" s="29">
        <f t="shared" ca="1" si="11"/>
        <v>31.27878046178558</v>
      </c>
      <c r="D406" s="50">
        <f ca="1">C406/(HLOOKUP(B406,Einwohnerzahl!$C$5:$R$6,2,FALSE)/1000)</f>
        <v>4.8057395276403139E-2</v>
      </c>
    </row>
    <row r="407" spans="1:4" x14ac:dyDescent="0.2">
      <c r="A407" s="4" t="s">
        <v>68</v>
      </c>
      <c r="B407" t="s">
        <v>80</v>
      </c>
      <c r="C407" s="29">
        <f t="shared" ca="1" si="11"/>
        <v>82.343282016098797</v>
      </c>
      <c r="D407" s="50">
        <f ca="1">C407/(HLOOKUP(B407,Einwohnerzahl!$C$5:$R$6,2,FALSE)/1000)</f>
        <v>4.8247187557771742E-2</v>
      </c>
    </row>
    <row r="408" spans="1:4" x14ac:dyDescent="0.2">
      <c r="A408" s="4" t="s">
        <v>68</v>
      </c>
      <c r="B408" t="s">
        <v>81</v>
      </c>
      <c r="C408" s="29">
        <f t="shared" ca="1" si="11"/>
        <v>234.39446572194564</v>
      </c>
      <c r="D408" s="50">
        <f ca="1">C408/(HLOOKUP(B408,Einwohnerzahl!$C$5:$R$6,2,FALSE)/1000)</f>
        <v>3.9250115161275169E-2</v>
      </c>
    </row>
    <row r="409" spans="1:4" x14ac:dyDescent="0.2">
      <c r="A409" s="4" t="s">
        <v>68</v>
      </c>
      <c r="B409" t="s">
        <v>82</v>
      </c>
      <c r="C409" s="29">
        <f t="shared" ca="1" si="11"/>
        <v>45.547471281192074</v>
      </c>
      <c r="D409" s="50">
        <f ca="1">C409/(HLOOKUP(B409,Einwohnerzahl!$C$5:$R$6,2,FALSE)/1000)</f>
        <v>2.8290671126256117E-2</v>
      </c>
    </row>
    <row r="410" spans="1:4" x14ac:dyDescent="0.2">
      <c r="A410" s="4" t="s">
        <v>68</v>
      </c>
      <c r="B410" t="s">
        <v>83</v>
      </c>
      <c r="C410" s="29">
        <f t="shared" ca="1" si="11"/>
        <v>283.35810870336292</v>
      </c>
      <c r="D410" s="50">
        <f ca="1">C410/(HLOOKUP(B410,Einwohnerzahl!$C$5:$R$6,2,FALSE)/1000)</f>
        <v>3.6430753426252294E-2</v>
      </c>
    </row>
    <row r="411" spans="1:4" x14ac:dyDescent="0.2">
      <c r="A411" s="4" t="s">
        <v>68</v>
      </c>
      <c r="B411" t="s">
        <v>84</v>
      </c>
      <c r="C411" s="29">
        <f t="shared" ca="1" si="11"/>
        <v>710.20020365983214</v>
      </c>
      <c r="D411" s="50">
        <f ca="1">C411/(HLOOKUP(B411,Einwohnerzahl!$C$5:$R$6,2,FALSE)/1000)</f>
        <v>4.0494357371201502E-2</v>
      </c>
    </row>
    <row r="412" spans="1:4" x14ac:dyDescent="0.2">
      <c r="A412" s="4" t="s">
        <v>68</v>
      </c>
      <c r="B412" t="s">
        <v>85</v>
      </c>
      <c r="C412" s="29">
        <f t="shared" ca="1" si="11"/>
        <v>154.52712143489302</v>
      </c>
      <c r="D412" s="50">
        <f ca="1">C412/(HLOOKUP(B412,Einwohnerzahl!$C$5:$R$6,2,FALSE)/1000)</f>
        <v>3.8730465585033923E-2</v>
      </c>
    </row>
    <row r="413" spans="1:4" x14ac:dyDescent="0.2">
      <c r="A413" s="4" t="s">
        <v>68</v>
      </c>
      <c r="B413" t="s">
        <v>86</v>
      </c>
      <c r="C413" s="29">
        <f t="shared" ca="1" si="11"/>
        <v>37.182856351686205</v>
      </c>
      <c r="D413" s="50">
        <f ca="1">C413/(HLOOKUP(B413,Einwohnerzahl!$C$5:$R$6,2,FALSE)/1000)</f>
        <v>3.7196879575286085E-2</v>
      </c>
    </row>
    <row r="414" spans="1:4" x14ac:dyDescent="0.2">
      <c r="A414" s="4" t="s">
        <v>68</v>
      </c>
      <c r="B414" t="s">
        <v>87</v>
      </c>
      <c r="C414" s="29">
        <f t="shared" ca="1" si="11"/>
        <v>126.29026278302591</v>
      </c>
      <c r="D414" s="50">
        <f ca="1">C414/(HLOOKUP(B414,Einwohnerzahl!$C$5:$R$6,2,FALSE)/1000)</f>
        <v>3.1130520093064978E-2</v>
      </c>
    </row>
    <row r="415" spans="1:4" x14ac:dyDescent="0.2">
      <c r="A415" s="4" t="s">
        <v>68</v>
      </c>
      <c r="B415" t="s">
        <v>88</v>
      </c>
      <c r="C415" s="29">
        <f t="shared" ca="1" si="11"/>
        <v>52.934106103289132</v>
      </c>
      <c r="D415" s="50">
        <f ca="1">C415/(HLOOKUP(B415,Einwohnerzahl!$C$5:$R$6,2,FALSE)/1000)</f>
        <v>2.3145247176826436E-2</v>
      </c>
    </row>
    <row r="416" spans="1:4" x14ac:dyDescent="0.2">
      <c r="A416" s="4" t="s">
        <v>68</v>
      </c>
      <c r="B416" t="s">
        <v>89</v>
      </c>
      <c r="C416" s="29">
        <f t="shared" ca="1" si="11"/>
        <v>106.27811678477929</v>
      </c>
      <c r="D416" s="50">
        <f ca="1">C416/(HLOOKUP(B416,Einwohnerzahl!$C$5:$R$6,2,FALSE)/1000)</f>
        <v>3.7954857198847364E-2</v>
      </c>
    </row>
    <row r="417" spans="1:4" x14ac:dyDescent="0.2">
      <c r="A417" s="4" t="s">
        <v>68</v>
      </c>
      <c r="B417" t="s">
        <v>90</v>
      </c>
      <c r="C417" s="29">
        <f t="shared" ca="1" si="11"/>
        <v>52.864122628363162</v>
      </c>
      <c r="D417" s="50">
        <f ca="1">C417/(HLOOKUP(B417,Einwohnerzahl!$C$5:$R$6,2,FALSE)/1000)</f>
        <v>2.4154431292656212E-2</v>
      </c>
    </row>
    <row r="418" spans="1:4" x14ac:dyDescent="0.2">
      <c r="A418" s="4" t="s">
        <v>70</v>
      </c>
      <c r="B418" t="s">
        <v>9</v>
      </c>
      <c r="C418" s="29">
        <f t="shared" ca="1" si="11"/>
        <v>82.516313832612511</v>
      </c>
      <c r="D418" s="50">
        <f ca="1">C418/(HLOOKUP(B418,Einwohnerzahl!$C$5:$R$6,2,FALSE)/1000)</f>
        <v>7.8686935432838011E-3</v>
      </c>
    </row>
    <row r="419" spans="1:4" x14ac:dyDescent="0.2">
      <c r="A419" s="4" t="s">
        <v>70</v>
      </c>
      <c r="B419" t="s">
        <v>76</v>
      </c>
      <c r="C419" s="29">
        <f t="shared" ca="1" si="11"/>
        <v>98.738245797448698</v>
      </c>
      <c r="D419" s="50">
        <f ca="1">C419/(HLOOKUP(B419,Einwohnerzahl!$C$5:$R$6,2,FALSE)/1000)</f>
        <v>7.9642942422185996E-3</v>
      </c>
    </row>
    <row r="420" spans="1:4" x14ac:dyDescent="0.2">
      <c r="A420" s="4" t="s">
        <v>70</v>
      </c>
      <c r="B420" t="s">
        <v>77</v>
      </c>
      <c r="C420" s="29">
        <f t="shared" ca="1" si="11"/>
        <v>74.219088278673013</v>
      </c>
      <c r="D420" s="50">
        <f ca="1">C420/(HLOOKUP(B420,Einwohnerzahl!$C$5:$R$6,2,FALSE)/1000)</f>
        <v>2.2542788627224811E-2</v>
      </c>
    </row>
    <row r="421" spans="1:4" x14ac:dyDescent="0.2">
      <c r="A421" s="4" t="s">
        <v>70</v>
      </c>
      <c r="B421" t="s">
        <v>78</v>
      </c>
      <c r="C421" s="29">
        <f t="shared" ca="1" si="11"/>
        <v>19.103053435114507</v>
      </c>
      <c r="D421" s="50">
        <f ca="1">C421/(HLOOKUP(B421,Einwohnerzahl!$C$5:$R$6,2,FALSE)/1000)</f>
        <v>7.7788130187209379E-3</v>
      </c>
    </row>
    <row r="422" spans="1:4" x14ac:dyDescent="0.2">
      <c r="A422" s="4" t="s">
        <v>70</v>
      </c>
      <c r="B422" t="s">
        <v>79</v>
      </c>
      <c r="C422" s="29">
        <f t="shared" ca="1" si="11"/>
        <v>9.1295437418050902</v>
      </c>
      <c r="D422" s="50">
        <f ca="1">C422/(HLOOKUP(B422,Einwohnerzahl!$C$5:$R$6,2,FALSE)/1000)</f>
        <v>1.4026828598038435E-2</v>
      </c>
    </row>
    <row r="423" spans="1:4" x14ac:dyDescent="0.2">
      <c r="A423" s="4" t="s">
        <v>70</v>
      </c>
      <c r="B423" t="s">
        <v>80</v>
      </c>
      <c r="C423" s="29">
        <f t="shared" ca="1" si="11"/>
        <v>28.092154384735593</v>
      </c>
      <c r="D423" s="50">
        <f ca="1">C423/(HLOOKUP(B423,Einwohnerzahl!$C$5:$R$6,2,FALSE)/1000)</f>
        <v>1.6459963804178128E-2</v>
      </c>
    </row>
    <row r="424" spans="1:4" x14ac:dyDescent="0.2">
      <c r="A424" s="4" t="s">
        <v>70</v>
      </c>
      <c r="B424" t="s">
        <v>81</v>
      </c>
      <c r="C424" s="29">
        <f t="shared" ca="1" si="11"/>
        <v>54.290796061415229</v>
      </c>
      <c r="D424" s="50">
        <f ca="1">C424/(HLOOKUP(B424,Einwohnerzahl!$C$5:$R$6,2,FALSE)/1000)</f>
        <v>9.0911702673718061E-3</v>
      </c>
    </row>
    <row r="425" spans="1:4" x14ac:dyDescent="0.2">
      <c r="A425" s="4" t="s">
        <v>70</v>
      </c>
      <c r="B425" t="s">
        <v>82</v>
      </c>
      <c r="C425" s="29">
        <f t="shared" ca="1" si="11"/>
        <v>11.178488377433272</v>
      </c>
      <c r="D425" s="50">
        <f ca="1">C425/(HLOOKUP(B425,Einwohnerzahl!$C$5:$R$6,2,FALSE)/1000)</f>
        <v>6.9432381091423826E-3</v>
      </c>
    </row>
    <row r="426" spans="1:4" x14ac:dyDescent="0.2">
      <c r="A426" s="4" t="s">
        <v>70</v>
      </c>
      <c r="B426" t="s">
        <v>83</v>
      </c>
      <c r="C426" s="29">
        <f t="shared" ca="1" si="11"/>
        <v>56.663448812921153</v>
      </c>
      <c r="D426" s="50">
        <f ca="1">C426/(HLOOKUP(B426,Einwohnerzahl!$C$5:$R$6,2,FALSE)/1000)</f>
        <v>7.2850999091952206E-3</v>
      </c>
    </row>
    <row r="427" spans="1:4" x14ac:dyDescent="0.2">
      <c r="A427" s="4" t="s">
        <v>70</v>
      </c>
      <c r="B427" t="s">
        <v>84</v>
      </c>
      <c r="C427" s="29">
        <f t="shared" ca="1" si="11"/>
        <v>136.71962273283788</v>
      </c>
      <c r="D427" s="50">
        <f ca="1">C427/(HLOOKUP(B427,Einwohnerzahl!$C$5:$R$6,2,FALSE)/1000)</f>
        <v>7.7955106659630923E-3</v>
      </c>
    </row>
    <row r="428" spans="1:4" x14ac:dyDescent="0.2">
      <c r="A428" s="4" t="s">
        <v>70</v>
      </c>
      <c r="B428" t="s">
        <v>85</v>
      </c>
      <c r="C428" s="29">
        <f t="shared" ca="1" si="11"/>
        <v>26.721611071110772</v>
      </c>
      <c r="D428" s="50">
        <f ca="1">C428/(HLOOKUP(B428,Einwohnerzahl!$C$5:$R$6,2,FALSE)/1000)</f>
        <v>6.6974679160277314E-3</v>
      </c>
    </row>
    <row r="429" spans="1:4" x14ac:dyDescent="0.2">
      <c r="A429" s="4" t="s">
        <v>70</v>
      </c>
      <c r="B429" t="s">
        <v>86</v>
      </c>
      <c r="C429" s="29">
        <f t="shared" ca="1" si="11"/>
        <v>6.7351664003620764</v>
      </c>
      <c r="D429" s="50">
        <f ca="1">C429/(HLOOKUP(B429,Einwohnerzahl!$C$5:$R$6,2,FALSE)/1000)</f>
        <v>6.7377065157185022E-3</v>
      </c>
    </row>
    <row r="430" spans="1:4" x14ac:dyDescent="0.2">
      <c r="A430" s="4" t="s">
        <v>70</v>
      </c>
      <c r="B430" t="s">
        <v>87</v>
      </c>
      <c r="C430" s="29">
        <f t="shared" ca="1" si="11"/>
        <v>39.66282051282051</v>
      </c>
      <c r="D430" s="50">
        <f ca="1">C430/(HLOOKUP(B430,Einwohnerzahl!$C$5:$R$6,2,FALSE)/1000)</f>
        <v>9.776875934159053E-3</v>
      </c>
    </row>
    <row r="431" spans="1:4" x14ac:dyDescent="0.2">
      <c r="A431" s="4" t="s">
        <v>70</v>
      </c>
      <c r="B431" t="s">
        <v>88</v>
      </c>
      <c r="C431" s="29">
        <f t="shared" ca="1" si="11"/>
        <v>12.337100744396727</v>
      </c>
      <c r="D431" s="50">
        <f ca="1">C431/(HLOOKUP(B431,Einwohnerzahl!$C$5:$R$6,2,FALSE)/1000)</f>
        <v>5.3943528510199765E-3</v>
      </c>
    </row>
    <row r="432" spans="1:4" x14ac:dyDescent="0.2">
      <c r="A432" s="4" t="s">
        <v>70</v>
      </c>
      <c r="B432" t="s">
        <v>89</v>
      </c>
      <c r="C432" s="29">
        <f t="shared" ca="1" si="11"/>
        <v>21.481742001690346</v>
      </c>
      <c r="D432" s="50">
        <f ca="1">C432/(HLOOKUP(B432,Einwohnerzahl!$C$5:$R$6,2,FALSE)/1000)</f>
        <v>7.6717246665910788E-3</v>
      </c>
    </row>
    <row r="433" spans="1:4" x14ac:dyDescent="0.2">
      <c r="A433" s="4" t="s">
        <v>70</v>
      </c>
      <c r="B433" t="s">
        <v>90</v>
      </c>
      <c r="C433" s="29">
        <f t="shared" ca="1" si="11"/>
        <v>14.911598440545802</v>
      </c>
      <c r="D433" s="50">
        <f ca="1">C433/(HLOOKUP(B433,Einwohnerzahl!$C$5:$R$6,2,FALSE)/1000)</f>
        <v>6.8133388409362394E-3</v>
      </c>
    </row>
    <row r="434" spans="1:4" x14ac:dyDescent="0.2">
      <c r="A434" s="4" t="s">
        <v>72</v>
      </c>
      <c r="B434" t="s">
        <v>9</v>
      </c>
      <c r="C434" s="29">
        <f t="shared" ca="1" si="11"/>
        <v>183.4263032493638</v>
      </c>
      <c r="D434" s="50">
        <f ca="1">C434/(HLOOKUP(B434,Einwohnerzahl!$C$5:$R$6,2,FALSE)/1000)</f>
        <v>1.7491394137824988E-2</v>
      </c>
    </row>
    <row r="435" spans="1:4" x14ac:dyDescent="0.2">
      <c r="A435" s="4" t="s">
        <v>72</v>
      </c>
      <c r="B435" t="s">
        <v>76</v>
      </c>
      <c r="C435" s="29">
        <f t="shared" ca="1" si="11"/>
        <v>229.93602656861174</v>
      </c>
      <c r="D435" s="50">
        <f ca="1">C435/(HLOOKUP(B435,Einwohnerzahl!$C$5:$R$6,2,FALSE)/1000)</f>
        <v>1.8546796711739189E-2</v>
      </c>
    </row>
    <row r="436" spans="1:4" x14ac:dyDescent="0.2">
      <c r="A436" s="4" t="s">
        <v>72</v>
      </c>
      <c r="B436" t="s">
        <v>77</v>
      </c>
      <c r="C436" s="29">
        <f t="shared" ca="1" si="11"/>
        <v>86.27247902177875</v>
      </c>
      <c r="D436" s="50">
        <f ca="1">C436/(HLOOKUP(B436,Einwohnerzahl!$C$5:$R$6,2,FALSE)/1000)</f>
        <v>2.6203801529228611E-2</v>
      </c>
    </row>
    <row r="437" spans="1:4" x14ac:dyDescent="0.2">
      <c r="A437" s="4" t="s">
        <v>72</v>
      </c>
      <c r="B437" t="s">
        <v>78</v>
      </c>
      <c r="C437" s="29">
        <f t="shared" ca="1" si="11"/>
        <v>40.706135420848391</v>
      </c>
      <c r="D437" s="50">
        <f ca="1">C437/(HLOOKUP(B437,Einwohnerzahl!$C$5:$R$6,2,FALSE)/1000)</f>
        <v>1.6575644162281796E-2</v>
      </c>
    </row>
    <row r="438" spans="1:4" x14ac:dyDescent="0.2">
      <c r="A438" s="4" t="s">
        <v>72</v>
      </c>
      <c r="B438" t="s">
        <v>79</v>
      </c>
      <c r="C438" s="29">
        <f t="shared" ca="1" si="11"/>
        <v>16.17120738955613</v>
      </c>
      <c r="D438" s="50">
        <f ca="1">C438/(HLOOKUP(B438,Einwohnerzahl!$C$5:$R$6,2,FALSE)/1000)</f>
        <v>2.4845793031031307E-2</v>
      </c>
    </row>
    <row r="439" spans="1:4" x14ac:dyDescent="0.2">
      <c r="A439" s="4" t="s">
        <v>72</v>
      </c>
      <c r="B439" t="s">
        <v>80</v>
      </c>
      <c r="C439" s="29">
        <f t="shared" ca="1" si="11"/>
        <v>34.786674575049616</v>
      </c>
      <c r="D439" s="50">
        <f ca="1">C439/(HLOOKUP(B439,Einwohnerzahl!$C$5:$R$6,2,FALSE)/1000)</f>
        <v>2.0382466810169836E-2</v>
      </c>
    </row>
    <row r="440" spans="1:4" x14ac:dyDescent="0.2">
      <c r="A440" s="4" t="s">
        <v>72</v>
      </c>
      <c r="B440" t="s">
        <v>81</v>
      </c>
      <c r="C440" s="29">
        <f t="shared" ca="1" si="11"/>
        <v>113.55283842965815</v>
      </c>
      <c r="D440" s="50">
        <f ca="1">C440/(HLOOKUP(B440,Einwohnerzahl!$C$5:$R$6,2,FALSE)/1000)</f>
        <v>1.9014791887368626E-2</v>
      </c>
    </row>
    <row r="441" spans="1:4" x14ac:dyDescent="0.2">
      <c r="A441" s="4" t="s">
        <v>72</v>
      </c>
      <c r="B441" t="s">
        <v>82</v>
      </c>
      <c r="C441" s="29">
        <f t="shared" ca="1" si="11"/>
        <v>26.55908506596181</v>
      </c>
      <c r="D441" s="50">
        <f ca="1">C441/(HLOOKUP(B441,Einwohnerzahl!$C$5:$R$6,2,FALSE)/1000)</f>
        <v>1.6496510560963917E-2</v>
      </c>
    </row>
    <row r="442" spans="1:4" x14ac:dyDescent="0.2">
      <c r="A442" s="4" t="s">
        <v>72</v>
      </c>
      <c r="B442" t="s">
        <v>83</v>
      </c>
      <c r="C442" s="29">
        <f t="shared" ca="1" si="11"/>
        <v>135.65939677502013</v>
      </c>
      <c r="D442" s="50">
        <f ca="1">C442/(HLOOKUP(B442,Einwohnerzahl!$C$5:$R$6,2,FALSE)/1000)</f>
        <v>1.744144205535569E-2</v>
      </c>
    </row>
    <row r="443" spans="1:4" x14ac:dyDescent="0.2">
      <c r="A443" s="4" t="s">
        <v>72</v>
      </c>
      <c r="B443" t="s">
        <v>84</v>
      </c>
      <c r="C443" s="29">
        <f t="shared" ca="1" si="11"/>
        <v>334.40521367653724</v>
      </c>
      <c r="D443" s="50">
        <f ca="1">C443/(HLOOKUP(B443,Einwohnerzahl!$C$5:$R$6,2,FALSE)/1000)</f>
        <v>1.906719282763927E-2</v>
      </c>
    </row>
    <row r="444" spans="1:4" x14ac:dyDescent="0.2">
      <c r="A444" s="4" t="s">
        <v>72</v>
      </c>
      <c r="B444" t="s">
        <v>85</v>
      </c>
      <c r="C444" s="29">
        <f t="shared" ca="1" si="11"/>
        <v>71.572228258035807</v>
      </c>
      <c r="D444" s="50">
        <f ca="1">C444/(HLOOKUP(B444,Einwohnerzahl!$C$5:$R$6,2,FALSE)/1000)</f>
        <v>1.7938765037825332E-2</v>
      </c>
    </row>
    <row r="445" spans="1:4" x14ac:dyDescent="0.2">
      <c r="A445" s="4" t="s">
        <v>72</v>
      </c>
      <c r="B445" t="s">
        <v>86</v>
      </c>
      <c r="C445" s="29">
        <f t="shared" ca="1" si="11"/>
        <v>19.574980030980019</v>
      </c>
      <c r="D445" s="50">
        <f ca="1">C445/(HLOOKUP(B445,Einwohnerzahl!$C$5:$R$6,2,FALSE)/1000)</f>
        <v>1.9582362581673309E-2</v>
      </c>
    </row>
    <row r="446" spans="1:4" x14ac:dyDescent="0.2">
      <c r="A446" s="4" t="s">
        <v>72</v>
      </c>
      <c r="B446" t="s">
        <v>87</v>
      </c>
      <c r="C446" s="29">
        <f t="shared" ca="1" si="11"/>
        <v>69.732527028078096</v>
      </c>
      <c r="D446" s="50">
        <f ca="1">C446/(HLOOKUP(B446,Einwohnerzahl!$C$5:$R$6,2,FALSE)/1000)</f>
        <v>1.7189051522660623E-2</v>
      </c>
    </row>
    <row r="447" spans="1:4" x14ac:dyDescent="0.2">
      <c r="A447" s="4" t="s">
        <v>72</v>
      </c>
      <c r="B447" t="s">
        <v>88</v>
      </c>
      <c r="C447" s="29">
        <f t="shared" ca="1" si="11"/>
        <v>31.702505113274334</v>
      </c>
      <c r="D447" s="50">
        <f ca="1">C447/(HLOOKUP(B447,Einwohnerzahl!$C$5:$R$6,2,FALSE)/1000)</f>
        <v>1.3861806139496613E-2</v>
      </c>
    </row>
    <row r="448" spans="1:4" x14ac:dyDescent="0.2">
      <c r="A448" s="4" t="s">
        <v>72</v>
      </c>
      <c r="B448" t="s">
        <v>89</v>
      </c>
      <c r="C448" s="29">
        <f t="shared" ca="1" si="11"/>
        <v>51.439874504005097</v>
      </c>
      <c r="D448" s="50">
        <f ca="1">C448/(HLOOKUP(B448,Einwohnerzahl!$C$5:$R$6,2,FALSE)/1000)</f>
        <v>1.8370603000802857E-2</v>
      </c>
    </row>
    <row r="449" spans="1:4" x14ac:dyDescent="0.2">
      <c r="A449" s="4" t="s">
        <v>72</v>
      </c>
      <c r="B449" t="s">
        <v>90</v>
      </c>
      <c r="C449" s="29">
        <f t="shared" ca="1" si="11"/>
        <v>30.427917791779183</v>
      </c>
      <c r="D449" s="50">
        <f ca="1">C449/(HLOOKUP(B449,Einwohnerzahl!$C$5:$R$6,2,FALSE)/1000)</f>
        <v>1.3902983973591746E-2</v>
      </c>
    </row>
    <row r="450" spans="1:4" x14ac:dyDescent="0.2">
      <c r="A450" s="4" t="s">
        <v>74</v>
      </c>
      <c r="B450" t="s">
        <v>9</v>
      </c>
      <c r="C450" s="29">
        <f t="shared" ca="1" si="11"/>
        <v>116.21099221789888</v>
      </c>
      <c r="D450" s="50">
        <f ca="1">C450/(HLOOKUP(B450,Einwohnerzahl!$C$5:$R$6,2,FALSE)/1000)</f>
        <v>1.1081792698332822E-2</v>
      </c>
    </row>
    <row r="451" spans="1:4" x14ac:dyDescent="0.2">
      <c r="A451" s="4" t="s">
        <v>74</v>
      </c>
      <c r="B451" t="s">
        <v>76</v>
      </c>
      <c r="C451" s="29">
        <f t="shared" ref="C451:C481" ca="1" si="12">VLOOKUP(A451,INDIRECT("'Erwerbstätige'!B"&amp;VLOOKUP(B451,$I$1:$L$16,3,FALSE)&amp;":L"&amp;VLOOKUP(B451,$I$1:$L$16,4,FALSE)),11,FALSE)</f>
        <v>164.46601941747576</v>
      </c>
      <c r="D451" s="50">
        <f ca="1">C451/(HLOOKUP(B451,Einwohnerzahl!$C$5:$R$6,2,FALSE)/1000)</f>
        <v>1.3265941286563348E-2</v>
      </c>
    </row>
    <row r="452" spans="1:4" x14ac:dyDescent="0.2">
      <c r="A452" s="4" t="s">
        <v>74</v>
      </c>
      <c r="B452" t="s">
        <v>77</v>
      </c>
      <c r="C452" s="29">
        <f t="shared" ca="1" si="12"/>
        <v>26.919899672046007</v>
      </c>
      <c r="D452" s="50">
        <f ca="1">C452/(HLOOKUP(B452,Einwohnerzahl!$C$5:$R$6,2,FALSE)/1000)</f>
        <v>8.1764627166325751E-3</v>
      </c>
    </row>
    <row r="453" spans="1:4" x14ac:dyDescent="0.2">
      <c r="A453" s="4" t="s">
        <v>74</v>
      </c>
      <c r="B453" t="s">
        <v>78</v>
      </c>
      <c r="C453" s="29">
        <f t="shared" ca="1" si="12"/>
        <v>12.857142857142858</v>
      </c>
      <c r="D453" s="50">
        <f ca="1">C453/(HLOOKUP(B453,Einwohnerzahl!$C$5:$R$6,2,FALSE)/1000)</f>
        <v>5.2354619946179447E-3</v>
      </c>
    </row>
    <row r="454" spans="1:4" x14ac:dyDescent="0.2">
      <c r="A454" s="4" t="s">
        <v>74</v>
      </c>
      <c r="B454" t="s">
        <v>79</v>
      </c>
      <c r="C454" s="29">
        <f t="shared" ca="1" si="12"/>
        <v>5.8</v>
      </c>
      <c r="D454" s="50">
        <f ca="1">C454/(HLOOKUP(B454,Einwohnerzahl!$C$5:$R$6,2,FALSE)/1000)</f>
        <v>8.9112455309335436E-3</v>
      </c>
    </row>
    <row r="455" spans="1:4" x14ac:dyDescent="0.2">
      <c r="A455" s="4" t="s">
        <v>74</v>
      </c>
      <c r="B455" t="s">
        <v>80</v>
      </c>
      <c r="C455" s="29">
        <f t="shared" ca="1" si="12"/>
        <v>19.390997541479454</v>
      </c>
      <c r="D455" s="50">
        <f ca="1">C455/(HLOOKUP(B455,Einwohnerzahl!$C$5:$R$6,2,FALSE)/1000)</f>
        <v>1.1361717342443794E-2</v>
      </c>
    </row>
    <row r="456" spans="1:4" x14ac:dyDescent="0.2">
      <c r="A456" s="4" t="s">
        <v>74</v>
      </c>
      <c r="B456" t="s">
        <v>81</v>
      </c>
      <c r="C456" s="29">
        <f t="shared" ca="1" si="12"/>
        <v>67.61499148211243</v>
      </c>
      <c r="D456" s="50">
        <f ca="1">C456/(HLOOKUP(B456,Einwohnerzahl!$C$5:$R$6,2,FALSE)/1000)</f>
        <v>1.132235009955304E-2</v>
      </c>
    </row>
    <row r="457" spans="1:4" x14ac:dyDescent="0.2">
      <c r="A457" s="4" t="s">
        <v>74</v>
      </c>
      <c r="B457" t="s">
        <v>82</v>
      </c>
      <c r="C457" s="29">
        <f t="shared" ca="1" si="12"/>
        <v>8.0015873015873034</v>
      </c>
      <c r="D457" s="50">
        <f ca="1">C457/(HLOOKUP(B457,Einwohnerzahl!$C$5:$R$6,2,FALSE)/1000)</f>
        <v>4.9699855660419205E-3</v>
      </c>
    </row>
    <row r="458" spans="1:4" x14ac:dyDescent="0.2">
      <c r="A458" s="4" t="s">
        <v>74</v>
      </c>
      <c r="B458" t="s">
        <v>83</v>
      </c>
      <c r="C458" s="29">
        <f t="shared" ca="1" si="12"/>
        <v>91.044021156679676</v>
      </c>
      <c r="D458" s="50">
        <f ca="1">C458/(HLOOKUP(B458,Einwohnerzahl!$C$5:$R$6,2,FALSE)/1000)</f>
        <v>1.1705337464564076E-2</v>
      </c>
    </row>
    <row r="459" spans="1:4" x14ac:dyDescent="0.2">
      <c r="A459" s="4" t="s">
        <v>74</v>
      </c>
      <c r="B459" t="s">
        <v>84</v>
      </c>
      <c r="C459" s="29">
        <f t="shared" ca="1" si="12"/>
        <v>240.10892614408706</v>
      </c>
      <c r="D459" s="50">
        <f ca="1">C459/(HLOOKUP(B459,Einwohnerzahl!$C$5:$R$6,2,FALSE)/1000)</f>
        <v>1.3690585574587058E-2</v>
      </c>
    </row>
    <row r="460" spans="1:4" x14ac:dyDescent="0.2">
      <c r="A460" s="4" t="s">
        <v>74</v>
      </c>
      <c r="B460" t="s">
        <v>85</v>
      </c>
      <c r="C460" s="29">
        <f t="shared" ca="1" si="12"/>
        <v>56.376481835564043</v>
      </c>
      <c r="D460" s="50">
        <f ca="1">C460/(HLOOKUP(B460,Einwohnerzahl!$C$5:$R$6,2,FALSE)/1000)</f>
        <v>1.4130124014880927E-2</v>
      </c>
    </row>
    <row r="461" spans="1:4" x14ac:dyDescent="0.2">
      <c r="A461" s="4" t="s">
        <v>74</v>
      </c>
      <c r="B461" t="s">
        <v>86</v>
      </c>
      <c r="C461" s="29">
        <f t="shared" ca="1" si="12"/>
        <v>11.180629908252556</v>
      </c>
      <c r="D461" s="50">
        <f ca="1">C461/(HLOOKUP(B461,Einwohnerzahl!$C$5:$R$6,2,FALSE)/1000)</f>
        <v>1.1184846595419028E-2</v>
      </c>
    </row>
    <row r="462" spans="1:4" x14ac:dyDescent="0.2">
      <c r="A462" s="4" t="s">
        <v>74</v>
      </c>
      <c r="B462" t="s">
        <v>87</v>
      </c>
      <c r="C462" s="29">
        <f t="shared" ca="1" si="12"/>
        <v>17.36535947712418</v>
      </c>
      <c r="D462" s="50">
        <f ca="1">C462/(HLOOKUP(B462,Einwohnerzahl!$C$5:$R$6,2,FALSE)/1000)</f>
        <v>4.280557029599983E-3</v>
      </c>
    </row>
    <row r="463" spans="1:4" x14ac:dyDescent="0.2">
      <c r="A463" s="4" t="s">
        <v>74</v>
      </c>
      <c r="B463" t="s">
        <v>88</v>
      </c>
      <c r="C463" s="29">
        <f t="shared" ca="1" si="12"/>
        <v>8.8109756097560972</v>
      </c>
      <c r="D463" s="50">
        <f ca="1">C463/(HLOOKUP(B463,Einwohnerzahl!$C$5:$R$6,2,FALSE)/1000)</f>
        <v>3.8525673402109704E-3</v>
      </c>
    </row>
    <row r="464" spans="1:4" x14ac:dyDescent="0.2">
      <c r="A464" s="4" t="s">
        <v>74</v>
      </c>
      <c r="B464" t="s">
        <v>89</v>
      </c>
      <c r="C464" s="29">
        <f t="shared" ca="1" si="12"/>
        <v>33.359311575403353</v>
      </c>
      <c r="D464" s="50">
        <f ca="1">C464/(HLOOKUP(B464,Einwohnerzahl!$C$5:$R$6,2,FALSE)/1000)</f>
        <v>1.1913533523183605E-2</v>
      </c>
    </row>
    <row r="465" spans="1:4" x14ac:dyDescent="0.2">
      <c r="A465" s="4" t="s">
        <v>74</v>
      </c>
      <c r="B465" t="s">
        <v>90</v>
      </c>
      <c r="C465" s="29">
        <f t="shared" ca="1" si="12"/>
        <v>8.0121621621621646</v>
      </c>
      <c r="D465" s="50">
        <f ca="1">C465/(HLOOKUP(B465,Einwohnerzahl!$C$5:$R$6,2,FALSE)/1000)</f>
        <v>3.6608802119366245E-3</v>
      </c>
    </row>
    <row r="466" spans="1:4" x14ac:dyDescent="0.2">
      <c r="A466" s="4" t="s">
        <v>75</v>
      </c>
      <c r="B466" t="s">
        <v>9</v>
      </c>
      <c r="C466" s="29">
        <f t="shared" ca="1" si="12"/>
        <v>6504.3034799756251</v>
      </c>
      <c r="D466" s="50">
        <f ca="1">C466/(HLOOKUP(B466,Einwohnerzahl!$C$5:$R$6,2,FALSE)/1000)</f>
        <v>0.62024548139976177</v>
      </c>
    </row>
    <row r="467" spans="1:4" x14ac:dyDescent="0.2">
      <c r="A467" s="4" t="s">
        <v>75</v>
      </c>
      <c r="B467" t="s">
        <v>76</v>
      </c>
      <c r="C467" s="29">
        <f t="shared" ca="1" si="12"/>
        <v>7910.2298588292597</v>
      </c>
      <c r="D467" s="50">
        <f ca="1">C467/(HLOOKUP(B467,Einwohnerzahl!$C$5:$R$6,2,FALSE)/1000)</f>
        <v>0.6380445349265802</v>
      </c>
    </row>
    <row r="468" spans="1:4" x14ac:dyDescent="0.2">
      <c r="A468" s="4" t="s">
        <v>75</v>
      </c>
      <c r="B468" t="s">
        <v>77</v>
      </c>
      <c r="C468" s="29">
        <f t="shared" ca="1" si="12"/>
        <v>2029.9043970648715</v>
      </c>
      <c r="D468" s="50">
        <f ca="1">C468/(HLOOKUP(B468,Einwohnerzahl!$C$5:$R$6,2,FALSE)/1000)</f>
        <v>0.61654901478568491</v>
      </c>
    </row>
    <row r="469" spans="1:4" x14ac:dyDescent="0.2">
      <c r="A469" s="4" t="s">
        <v>75</v>
      </c>
      <c r="B469" t="s">
        <v>78</v>
      </c>
      <c r="C469" s="29">
        <f t="shared" ca="1" si="12"/>
        <v>1142.8939476546936</v>
      </c>
      <c r="D469" s="50">
        <f ca="1">C469/(HLOOKUP(B469,Einwohnerzahl!$C$5:$R$6,2,FALSE)/1000)</f>
        <v>0.46538938653083484</v>
      </c>
    </row>
    <row r="470" spans="1:4" x14ac:dyDescent="0.2">
      <c r="A470" s="4" t="s">
        <v>75</v>
      </c>
      <c r="B470" t="s">
        <v>79</v>
      </c>
      <c r="C470" s="29">
        <f t="shared" ca="1" si="12"/>
        <v>446.36777673785326</v>
      </c>
      <c r="D470" s="50">
        <f ca="1">C470/(HLOOKUP(B470,Einwohnerzahl!$C$5:$R$6,2,FALSE)/1000)</f>
        <v>0.68580911303585124</v>
      </c>
    </row>
    <row r="471" spans="1:4" x14ac:dyDescent="0.2">
      <c r="A471" s="4" t="s">
        <v>75</v>
      </c>
      <c r="B471" t="s">
        <v>80</v>
      </c>
      <c r="C471" s="29">
        <f t="shared" ca="1" si="12"/>
        <v>1267.9639220212503</v>
      </c>
      <c r="D471" s="50">
        <f ca="1">C471/(HLOOKUP(B471,Einwohnerzahl!$C$5:$R$6,2,FALSE)/1000)</f>
        <v>0.74293484136674037</v>
      </c>
    </row>
    <row r="472" spans="1:4" x14ac:dyDescent="0.2">
      <c r="A472" s="4" t="s">
        <v>75</v>
      </c>
      <c r="B472" t="s">
        <v>81</v>
      </c>
      <c r="C472" s="29">
        <f t="shared" ca="1" si="12"/>
        <v>3568.8130185353866</v>
      </c>
      <c r="D472" s="50">
        <f ca="1">C472/(HLOOKUP(B472,Einwohnerzahl!$C$5:$R$6,2,FALSE)/1000)</f>
        <v>0.59760934002912791</v>
      </c>
    </row>
    <row r="473" spans="1:4" x14ac:dyDescent="0.2">
      <c r="A473" s="4" t="s">
        <v>75</v>
      </c>
      <c r="B473" t="s">
        <v>82</v>
      </c>
      <c r="C473" s="29">
        <f t="shared" ca="1" si="12"/>
        <v>770.27660486504772</v>
      </c>
      <c r="D473" s="50">
        <f ca="1">C473/(HLOOKUP(B473,Einwohnerzahl!$C$5:$R$6,2,FALSE)/1000)</f>
        <v>0.47843802282575065</v>
      </c>
    </row>
    <row r="474" spans="1:4" x14ac:dyDescent="0.2">
      <c r="A474" s="4" t="s">
        <v>75</v>
      </c>
      <c r="B474" t="s">
        <v>83</v>
      </c>
      <c r="C474" s="29">
        <f t="shared" ca="1" si="12"/>
        <v>4135.8807725859469</v>
      </c>
      <c r="D474" s="50">
        <f ca="1">C474/(HLOOKUP(B474,Einwohnerzahl!$C$5:$R$6,2,FALSE)/1000)</f>
        <v>0.53174145365358394</v>
      </c>
    </row>
    <row r="475" spans="1:4" x14ac:dyDescent="0.2">
      <c r="A475" s="4" t="s">
        <v>75</v>
      </c>
      <c r="B475" t="s">
        <v>84</v>
      </c>
      <c r="C475" s="29">
        <f t="shared" ca="1" si="12"/>
        <v>9778.89525136062</v>
      </c>
      <c r="D475" s="50">
        <f ca="1">C475/(HLOOKUP(B475,Einwohnerzahl!$C$5:$R$6,2,FALSE)/1000)</f>
        <v>0.55757528224226116</v>
      </c>
    </row>
    <row r="476" spans="1:4" x14ac:dyDescent="0.2">
      <c r="A476" s="4" t="s">
        <v>75</v>
      </c>
      <c r="B476" t="s">
        <v>85</v>
      </c>
      <c r="C476" s="29">
        <f t="shared" ca="1" si="12"/>
        <v>2081.9161506707933</v>
      </c>
      <c r="D476" s="50">
        <f ca="1">C476/(HLOOKUP(B476,Einwohnerzahl!$C$5:$R$6,2,FALSE)/1000)</f>
        <v>0.52180860599577561</v>
      </c>
    </row>
    <row r="477" spans="1:4" x14ac:dyDescent="0.2">
      <c r="A477" s="4" t="s">
        <v>75</v>
      </c>
      <c r="B477" t="s">
        <v>86</v>
      </c>
      <c r="C477" s="29">
        <f t="shared" ca="1" si="12"/>
        <v>533.99944854067735</v>
      </c>
      <c r="D477" s="50">
        <f ca="1">C477/(HLOOKUP(B477,Einwohnerzahl!$C$5:$R$6,2,FALSE)/1000)</f>
        <v>0.53420084225820863</v>
      </c>
    </row>
    <row r="478" spans="1:4" x14ac:dyDescent="0.2">
      <c r="A478" s="4" t="s">
        <v>75</v>
      </c>
      <c r="B478" t="s">
        <v>87</v>
      </c>
      <c r="C478" s="29">
        <f t="shared" ca="1" si="12"/>
        <v>2106.11824008235</v>
      </c>
      <c r="D478" s="50">
        <f ca="1">C478/(HLOOKUP(B478,Einwohnerzahl!$C$5:$R$6,2,FALSE)/1000)</f>
        <v>0.51915765116347889</v>
      </c>
    </row>
    <row r="479" spans="1:4" x14ac:dyDescent="0.2">
      <c r="A479" s="4" t="s">
        <v>75</v>
      </c>
      <c r="B479" t="s">
        <v>88</v>
      </c>
      <c r="C479" s="29">
        <f t="shared" ca="1" si="12"/>
        <v>1014.477153674944</v>
      </c>
      <c r="D479" s="50">
        <f ca="1">C479/(HLOOKUP(B479,Einwohnerzahl!$C$5:$R$6,2,FALSE)/1000)</f>
        <v>0.44357648037417102</v>
      </c>
    </row>
    <row r="480" spans="1:4" x14ac:dyDescent="0.2">
      <c r="A480" s="4" t="s">
        <v>75</v>
      </c>
      <c r="B480" t="s">
        <v>89</v>
      </c>
      <c r="C480" s="29">
        <f t="shared" ca="1" si="12"/>
        <v>1428.0206441655423</v>
      </c>
      <c r="D480" s="50">
        <f ca="1">C480/(HLOOKUP(B480,Einwohnerzahl!$C$5:$R$6,2,FALSE)/1000)</f>
        <v>0.50998569852407782</v>
      </c>
    </row>
    <row r="481" spans="1:4" x14ac:dyDescent="0.2">
      <c r="A481" s="4" t="s">
        <v>75</v>
      </c>
      <c r="B481" t="s">
        <v>90</v>
      </c>
      <c r="C481" s="29">
        <f t="shared" ca="1" si="12"/>
        <v>1051.411734846896</v>
      </c>
      <c r="D481" s="50">
        <f ca="1">C481/(HLOOKUP(B481,Einwohnerzahl!$C$5:$R$6,2,FALSE)/1000)</f>
        <v>0.48040620456691324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14"/>
  <sheetViews>
    <sheetView workbookViewId="0">
      <pane xSplit="4" ySplit="3" topLeftCell="E4" activePane="bottomRight" state="frozen"/>
      <selection pane="topRight"/>
      <selection pane="bottomLeft"/>
      <selection pane="bottomRight" activeCell="J1504" sqref="J1504"/>
    </sheetView>
  </sheetViews>
  <sheetFormatPr baseColWidth="10" defaultColWidth="12.85546875" defaultRowHeight="12.75" x14ac:dyDescent="0.2"/>
  <cols>
    <col min="1" max="1" width="9" style="1" customWidth="1"/>
    <col min="2" max="2" width="52" style="1" customWidth="1"/>
    <col min="3" max="3" width="45.5703125" style="1" customWidth="1"/>
    <col min="4" max="9" width="12.85546875" style="1" collapsed="1"/>
    <col min="10" max="10" width="12.42578125" style="13" bestFit="1" customWidth="1"/>
    <col min="11" max="16384" width="12.85546875" style="1" collapsed="1"/>
  </cols>
  <sheetData>
    <row r="1" spans="1:12" ht="38.25" customHeight="1" x14ac:dyDescent="0.2">
      <c r="A1" s="23" t="s">
        <v>0</v>
      </c>
      <c r="B1" s="20"/>
      <c r="C1" s="20"/>
      <c r="D1" s="20"/>
      <c r="E1" s="20"/>
      <c r="F1" s="20"/>
      <c r="G1" s="20"/>
      <c r="H1" s="20"/>
      <c r="I1" s="20"/>
    </row>
    <row r="2" spans="1:12" x14ac:dyDescent="0.2">
      <c r="A2" s="23" t="s">
        <v>1</v>
      </c>
      <c r="B2" s="20"/>
      <c r="C2" s="20"/>
      <c r="D2" s="20"/>
      <c r="E2" s="20"/>
      <c r="F2" s="20"/>
      <c r="G2" s="20"/>
      <c r="H2" s="20"/>
      <c r="I2" s="20"/>
      <c r="K2" s="21" t="s">
        <v>97</v>
      </c>
      <c r="L2" s="22"/>
    </row>
    <row r="3" spans="1:12" ht="63.75" customHeight="1" x14ac:dyDescent="0.2">
      <c r="A3" s="24" t="s">
        <v>2</v>
      </c>
      <c r="B3" s="25"/>
      <c r="C3" s="25"/>
      <c r="D3" s="7" t="s">
        <v>3</v>
      </c>
      <c r="E3" s="8" t="s">
        <v>4</v>
      </c>
      <c r="F3" s="9" t="s">
        <v>5</v>
      </c>
      <c r="G3" s="10" t="s">
        <v>6</v>
      </c>
      <c r="H3" s="11" t="s">
        <v>7</v>
      </c>
      <c r="I3" s="12" t="s">
        <v>8</v>
      </c>
      <c r="J3" s="14" t="s">
        <v>98</v>
      </c>
      <c r="K3" s="1">
        <v>2019</v>
      </c>
      <c r="L3" s="1">
        <v>2020</v>
      </c>
    </row>
    <row r="4" spans="1:12" ht="75.95" customHeight="1" x14ac:dyDescent="0.2">
      <c r="A4" s="19" t="s">
        <v>9</v>
      </c>
      <c r="B4" s="20"/>
      <c r="C4" s="20"/>
      <c r="D4" s="20"/>
      <c r="E4" s="20"/>
      <c r="F4" s="20"/>
      <c r="G4" s="20"/>
      <c r="H4" s="20"/>
      <c r="I4" s="20"/>
    </row>
    <row r="5" spans="1:12" x14ac:dyDescent="0.2">
      <c r="A5" s="2" t="s">
        <v>10</v>
      </c>
      <c r="B5" s="2" t="s">
        <v>11</v>
      </c>
      <c r="C5" s="2" t="s">
        <v>12</v>
      </c>
      <c r="D5" s="6" t="s">
        <v>13</v>
      </c>
      <c r="E5" s="3">
        <v>68.5</v>
      </c>
      <c r="F5" s="3">
        <v>67.8</v>
      </c>
      <c r="G5" s="3">
        <v>72.8</v>
      </c>
      <c r="H5" s="3">
        <v>75.900000000000006</v>
      </c>
      <c r="I5" s="3">
        <v>73.5</v>
      </c>
      <c r="J5" s="15">
        <f>IF(SUM(E5:I5)=0, 0,
(IF(TYPE(I5)=1,I5,H5)/E5)^(1/(COUNT(E5:I5)-1))-1)</f>
        <v>1.776893728423401E-2</v>
      </c>
      <c r="K5" s="16">
        <f>IF($C5="Erwerbstätige (Inlandskonzept)", SUM(K6:K7),
IF(TYPE($I5)=1,$I5,$H5)*(1+$J5))^(1/IF(TYPE($I5)=1,1,2))</f>
        <v>74.841433688049307</v>
      </c>
      <c r="L5" s="16">
        <f>IF($C5="Erwerbstätige (Inlandskonzept)", SUM(L6:L7),
IF(TYPE($I5)=1,$I5,$H5)*((1+$J5)^(1/IF(TYPE($I5)=1,2,3))))</f>
        <v>76.210636585984957</v>
      </c>
    </row>
    <row r="6" spans="1:12" x14ac:dyDescent="0.2">
      <c r="C6" s="2" t="s">
        <v>14</v>
      </c>
      <c r="D6" s="6" t="s">
        <v>13</v>
      </c>
      <c r="E6" s="3">
        <v>31.7</v>
      </c>
      <c r="F6" s="3">
        <v>32.799999999999997</v>
      </c>
      <c r="G6" s="3">
        <v>33.200000000000003</v>
      </c>
      <c r="H6" s="3">
        <v>32.5</v>
      </c>
      <c r="I6" s="3">
        <v>33.1</v>
      </c>
      <c r="J6" s="15">
        <f t="shared" ref="J6:J69" si="0">IF(SUM(E6:I6)=0, 0,
(IF(TYPE(I6)=1,I6,H6)/E6)^(1/(COUNT(E6:I6)-1))-1)</f>
        <v>1.0862725970721909E-2</v>
      </c>
      <c r="K6" s="16">
        <f>IF($C6="Erwerbstätige (Inlandskonzept)", SUM(K7:K8),
IF(TYPE($I6)=1,$I6,$H6)*((1+$J6)^(IF(TYPE($I6)=1,1,2))))</f>
        <v>33.459556229630898</v>
      </c>
      <c r="L6" s="16">
        <f>IF($C6="Erwerbstätige (Inlandskonzept)", SUM(L7:L8),
IF(TYPE($I6)=1,$I6,$H6)*((1+$J6)^(IF(TYPE($I6)=1,2,3))))</f>
        <v>33.823018220055332</v>
      </c>
    </row>
    <row r="7" spans="1:12" x14ac:dyDescent="0.2">
      <c r="C7" s="2" t="s">
        <v>15</v>
      </c>
      <c r="D7" s="6" t="s">
        <v>13</v>
      </c>
      <c r="E7" s="3">
        <v>36.700000000000003</v>
      </c>
      <c r="F7" s="3">
        <v>34.9</v>
      </c>
      <c r="G7" s="3">
        <v>39.6</v>
      </c>
      <c r="H7" s="3">
        <v>43.4</v>
      </c>
      <c r="I7" s="3">
        <v>40.4</v>
      </c>
      <c r="J7" s="15">
        <f t="shared" si="0"/>
        <v>2.430389748560402E-2</v>
      </c>
      <c r="K7" s="16">
        <f>IF($C7="Erwerbstätige (Inlandskonzept)", SUM(K8:K9),
IF(TYPE($I7)=1,$I7,$H7)*((1+$J7)^(IF(TYPE($I7)=1,1,2))))</f>
        <v>41.381877458418401</v>
      </c>
      <c r="L7" s="16">
        <f>IF($C7="Erwerbstätige (Inlandskonzept)", SUM(L8:L9),
IF(TYPE($I7)=1,$I7,$H7)*((1+$J7)^(IF(TYPE($I7)=1,2,3))))</f>
        <v>42.387618365929633</v>
      </c>
    </row>
    <row r="8" spans="1:12" x14ac:dyDescent="0.2">
      <c r="A8" s="2" t="s">
        <v>16</v>
      </c>
      <c r="B8" s="2" t="s">
        <v>17</v>
      </c>
      <c r="C8" s="2" t="s">
        <v>12</v>
      </c>
      <c r="D8" s="6" t="s">
        <v>13</v>
      </c>
      <c r="E8" s="3">
        <v>1881.7</v>
      </c>
      <c r="F8" s="3">
        <v>1888.7</v>
      </c>
      <c r="G8" s="3">
        <v>1904.4</v>
      </c>
      <c r="H8" s="3">
        <v>1936.2</v>
      </c>
      <c r="I8" s="3">
        <v>1975</v>
      </c>
      <c r="J8" s="15">
        <f t="shared" si="0"/>
        <v>1.2171672864259575E-2</v>
      </c>
      <c r="K8" s="16">
        <f t="shared" ref="K8" si="1">IF($C8="Erwerbstätige (Inlandskonzept)", SUM(K9:K10),
IF(TYPE($I8)=1,$I8,$H8)*(1+$J8))^(1/IF(TYPE($I8)=1,1,2))</f>
        <v>1999.2509897024795</v>
      </c>
      <c r="L8" s="16">
        <f t="shared" ref="L8" si="2">IF($C8="Erwerbstätige (Inlandskonzept)", SUM(L9:L10),
IF(TYPE($I8)=1,$I8,$H8)*((1+$J8)^(1/IF(TYPE($I8)=1,2,3))))</f>
        <v>2023.8912217324628</v>
      </c>
    </row>
    <row r="9" spans="1:12" x14ac:dyDescent="0.2">
      <c r="C9" s="2" t="s">
        <v>14</v>
      </c>
      <c r="D9" s="6" t="s">
        <v>13</v>
      </c>
      <c r="E9" s="3">
        <v>1768.9</v>
      </c>
      <c r="F9" s="3">
        <v>1780.7</v>
      </c>
      <c r="G9" s="3">
        <v>1797.3</v>
      </c>
      <c r="H9" s="3">
        <v>1829.7</v>
      </c>
      <c r="I9" s="3">
        <v>1869.3</v>
      </c>
      <c r="J9" s="15">
        <f t="shared" si="0"/>
        <v>1.3897217067128098E-2</v>
      </c>
      <c r="K9" s="16">
        <f t="shared" ref="K9:K10" si="3">IF($C9="Erwerbstätige (Inlandskonzept)", SUM(K10:K11),
IF(TYPE($I9)=1,$I9,$H9)*((1+$J9)^(IF(TYPE($I9)=1,1,2))))</f>
        <v>1895.2780678635825</v>
      </c>
      <c r="L9" s="16">
        <f t="shared" ref="L9:L10" si="4">IF($C9="Erwerbstätige (Inlandskonzept)", SUM(L10:L11),
IF(TYPE($I9)=1,$I9,$H9)*((1+$J9)^(IF(TYPE($I9)=1,2,3))))</f>
        <v>1921.61715857525</v>
      </c>
    </row>
    <row r="10" spans="1:12" x14ac:dyDescent="0.2">
      <c r="C10" s="2" t="s">
        <v>15</v>
      </c>
      <c r="D10" s="6" t="s">
        <v>13</v>
      </c>
      <c r="E10" s="3">
        <v>112.9</v>
      </c>
      <c r="F10" s="3">
        <v>108</v>
      </c>
      <c r="G10" s="3">
        <v>107.1</v>
      </c>
      <c r="H10" s="3">
        <v>106.5</v>
      </c>
      <c r="I10" s="3">
        <v>105.7</v>
      </c>
      <c r="J10" s="15">
        <f t="shared" si="0"/>
        <v>-1.6339433879876464E-2</v>
      </c>
      <c r="K10" s="16">
        <f t="shared" si="3"/>
        <v>103.97292183889707</v>
      </c>
      <c r="L10" s="16">
        <f t="shared" si="4"/>
        <v>102.27406315721284</v>
      </c>
    </row>
    <row r="11" spans="1:12" x14ac:dyDescent="0.2">
      <c r="A11" s="2" t="s">
        <v>18</v>
      </c>
      <c r="B11" s="2" t="s">
        <v>19</v>
      </c>
      <c r="C11" s="2" t="s">
        <v>12</v>
      </c>
      <c r="D11" s="6" t="s">
        <v>13</v>
      </c>
      <c r="E11" s="3">
        <v>1565.6</v>
      </c>
      <c r="F11" s="3">
        <v>1572.6</v>
      </c>
      <c r="G11" s="3">
        <v>1583.5</v>
      </c>
      <c r="H11" s="3">
        <v>1607.4</v>
      </c>
      <c r="I11" s="3">
        <v>1639.4</v>
      </c>
      <c r="J11" s="15">
        <f t="shared" si="0"/>
        <v>1.1581852281935312E-2</v>
      </c>
      <c r="K11" s="16">
        <f t="shared" ref="K11" si="5">IF($C11="Erwerbstätige (Inlandskonzept)", SUM(K12:K13),
IF(TYPE($I11)=1,$I11,$H11)*(1+$J11))^(1/IF(TYPE($I11)=1,1,2))</f>
        <v>1658.6396137891745</v>
      </c>
      <c r="L11" s="16">
        <f t="shared" ref="L11" si="6">IF($C11="Erwerbstätige (Inlandskonzept)", SUM(L12:L13),
IF(TYPE($I11)=1,$I11,$H11)*((1+$J11)^(1/IF(TYPE($I11)=1,2,3))))</f>
        <v>1678.0505285557922</v>
      </c>
    </row>
    <row r="12" spans="1:12" x14ac:dyDescent="0.2">
      <c r="C12" s="2" t="s">
        <v>14</v>
      </c>
      <c r="D12" s="6" t="s">
        <v>13</v>
      </c>
      <c r="E12" s="3">
        <v>1515.5</v>
      </c>
      <c r="F12" s="3">
        <v>1523.8</v>
      </c>
      <c r="G12" s="3">
        <v>1534.5</v>
      </c>
      <c r="H12" s="3">
        <v>1559.9</v>
      </c>
      <c r="I12" s="3">
        <v>1593.3</v>
      </c>
      <c r="J12" s="15">
        <f t="shared" si="0"/>
        <v>1.2594126274774631E-2</v>
      </c>
      <c r="K12" s="16">
        <f t="shared" ref="K12:K13" si="7">IF($C12="Erwerbstätige (Inlandskonzept)", SUM(K13:K14),
IF(TYPE($I12)=1,$I12,$H12)*((1+$J12)^(IF(TYPE($I12)=1,1,2))))</f>
        <v>1613.3662213935984</v>
      </c>
      <c r="L12" s="16">
        <f t="shared" ref="L12:L13" si="8">IF($C12="Erwerbstätige (Inlandskonzept)", SUM(L13:L14),
IF(TYPE($I12)=1,$I12,$H12)*((1+$J12)^(IF(TYPE($I12)=1,2,3))))</f>
        <v>1633.6851593132856</v>
      </c>
    </row>
    <row r="13" spans="1:12" x14ac:dyDescent="0.2">
      <c r="C13" s="2" t="s">
        <v>15</v>
      </c>
      <c r="D13" s="6" t="s">
        <v>13</v>
      </c>
      <c r="E13" s="3">
        <v>50.1</v>
      </c>
      <c r="F13" s="3">
        <v>48.8</v>
      </c>
      <c r="G13" s="3">
        <v>49</v>
      </c>
      <c r="H13" s="3">
        <v>47.6</v>
      </c>
      <c r="I13" s="3">
        <v>46.2</v>
      </c>
      <c r="J13" s="15">
        <f t="shared" si="0"/>
        <v>-2.005644165419751E-2</v>
      </c>
      <c r="K13" s="16">
        <f t="shared" si="7"/>
        <v>45.273392395576074</v>
      </c>
      <c r="L13" s="16">
        <f t="shared" si="8"/>
        <v>44.365369242506617</v>
      </c>
    </row>
    <row r="14" spans="1:12" x14ac:dyDescent="0.2">
      <c r="A14" s="2" t="s">
        <v>20</v>
      </c>
      <c r="B14" s="2" t="s">
        <v>21</v>
      </c>
      <c r="C14" s="2" t="s">
        <v>12</v>
      </c>
      <c r="D14" s="6" t="s">
        <v>13</v>
      </c>
      <c r="E14" s="3">
        <v>5.7</v>
      </c>
      <c r="F14" s="3">
        <v>5.5</v>
      </c>
      <c r="G14" s="3">
        <v>5.6</v>
      </c>
      <c r="H14" s="3">
        <v>5.5</v>
      </c>
      <c r="I14" s="3" t="s">
        <v>22</v>
      </c>
      <c r="J14" s="15">
        <f t="shared" si="0"/>
        <v>-1.1835431239772487E-2</v>
      </c>
      <c r="K14" s="16">
        <f t="shared" ref="K14" si="9">IF($C14="Erwerbstätige (Inlandskonzept)", SUM(K15:K16),
IF(TYPE($I14)=1,$I14,$H14)*(1+$J14))^(1/IF(TYPE($I14)=1,1,2))</f>
        <v>2.3341111768030491</v>
      </c>
      <c r="L14" s="16">
        <f t="shared" ref="L14" si="10">IF($C14="Erwerbstätige (Inlandskonzept)", SUM(L15:L16),
IF(TYPE($I14)=1,$I14,$H14)*((1+$J14)^(1/IF(TYPE($I14)=1,2,3))))</f>
        <v>5.4333333333333336</v>
      </c>
    </row>
    <row r="15" spans="1:12" x14ac:dyDescent="0.2">
      <c r="C15" s="2" t="s">
        <v>14</v>
      </c>
      <c r="D15" s="6" t="s">
        <v>13</v>
      </c>
      <c r="E15" s="3">
        <v>5.4</v>
      </c>
      <c r="F15" s="3">
        <v>5.3</v>
      </c>
      <c r="G15" s="3">
        <v>5.3</v>
      </c>
      <c r="H15" s="3">
        <v>5.4</v>
      </c>
      <c r="I15" s="3" t="s">
        <v>22</v>
      </c>
      <c r="J15" s="15">
        <f t="shared" si="0"/>
        <v>0</v>
      </c>
      <c r="K15" s="16">
        <f t="shared" ref="K15:K16" si="11">IF($C15="Erwerbstätige (Inlandskonzept)", SUM(K16:K17),
IF(TYPE($I15)=1,$I15,$H15)*((1+$J15)^(IF(TYPE($I15)=1,1,2))))</f>
        <v>5.4</v>
      </c>
      <c r="L15" s="16">
        <f t="shared" ref="L15:L16" si="12">IF($C15="Erwerbstätige (Inlandskonzept)", SUM(L16:L17),
IF(TYPE($I15)=1,$I15,$H15)*((1+$J15)^(IF(TYPE($I15)=1,2,3))))</f>
        <v>5.4</v>
      </c>
    </row>
    <row r="16" spans="1:12" x14ac:dyDescent="0.2">
      <c r="C16" s="2" t="s">
        <v>15</v>
      </c>
      <c r="D16" s="6" t="s">
        <v>13</v>
      </c>
      <c r="E16" s="3">
        <v>0.3</v>
      </c>
      <c r="F16" s="3">
        <v>0.1</v>
      </c>
      <c r="G16" s="3">
        <v>0.3</v>
      </c>
      <c r="H16" s="3">
        <v>0.1</v>
      </c>
      <c r="I16" s="3" t="s">
        <v>22</v>
      </c>
      <c r="J16" s="15">
        <f t="shared" si="0"/>
        <v>-0.30663872564936523</v>
      </c>
      <c r="K16" s="16">
        <f t="shared" si="11"/>
        <v>4.8074985676913623E-2</v>
      </c>
      <c r="L16" s="16">
        <f t="shared" si="12"/>
        <v>3.3333333333333347E-2</v>
      </c>
    </row>
    <row r="17" spans="1:12" x14ac:dyDescent="0.2">
      <c r="A17" s="2" t="s">
        <v>23</v>
      </c>
      <c r="B17" s="2" t="s">
        <v>24</v>
      </c>
      <c r="C17" s="2" t="s">
        <v>12</v>
      </c>
      <c r="D17" s="6" t="s">
        <v>13</v>
      </c>
      <c r="E17" s="3">
        <v>1499.5</v>
      </c>
      <c r="F17" s="3">
        <v>1505.8</v>
      </c>
      <c r="G17" s="3">
        <v>1516.1</v>
      </c>
      <c r="H17" s="3">
        <v>1539.1</v>
      </c>
      <c r="I17" s="3">
        <v>1571.4</v>
      </c>
      <c r="J17" s="15">
        <f t="shared" si="0"/>
        <v>1.1777622026533097E-2</v>
      </c>
      <c r="K17" s="16">
        <f t="shared" ref="K17" si="13">IF($C17="Erwerbstätige (Inlandskonzept)", SUM(K18:K19),
IF(TYPE($I17)=1,$I17,$H17)*(1+$J17))^(1/IF(TYPE($I17)=1,1,2))</f>
        <v>1590.0194139111659</v>
      </c>
      <c r="L17" s="16">
        <f t="shared" ref="L17" si="14">IF($C17="Erwerbstätige (Inlandskonzept)", SUM(L18:L19),
IF(TYPE($I17)=1,$I17,$H17)*((1+$J17)^(1/IF(TYPE($I17)=1,2,3))))</f>
        <v>1608.9021984002802</v>
      </c>
    </row>
    <row r="18" spans="1:12" x14ac:dyDescent="0.2">
      <c r="C18" s="2" t="s">
        <v>14</v>
      </c>
      <c r="D18" s="6" t="s">
        <v>13</v>
      </c>
      <c r="E18" s="3">
        <v>1450.5</v>
      </c>
      <c r="F18" s="3">
        <v>1457.9</v>
      </c>
      <c r="G18" s="3">
        <v>1468.1</v>
      </c>
      <c r="H18" s="3">
        <v>1492.3</v>
      </c>
      <c r="I18" s="3">
        <v>1525.9</v>
      </c>
      <c r="J18" s="15">
        <f t="shared" si="0"/>
        <v>1.2749610834070557E-2</v>
      </c>
      <c r="K18" s="16">
        <f t="shared" ref="K18:K19" si="15">IF($C18="Erwerbstätige (Inlandskonzept)", SUM(K19:K20),
IF(TYPE($I18)=1,$I18,$H18)*((1+$J18)^(IF(TYPE($I18)=1,1,2))))</f>
        <v>1545.3546311717084</v>
      </c>
      <c r="L18" s="16">
        <f t="shared" ref="L18:L19" si="16">IF($C18="Erwerbstätige (Inlandskonzept)", SUM(L19:L20),
IF(TYPE($I18)=1,$I18,$H18)*((1+$J18)^(IF(TYPE($I18)=1,2,3))))</f>
        <v>1565.0573013197761</v>
      </c>
    </row>
    <row r="19" spans="1:12" x14ac:dyDescent="0.2">
      <c r="C19" s="2" t="s">
        <v>15</v>
      </c>
      <c r="D19" s="6" t="s">
        <v>13</v>
      </c>
      <c r="E19" s="3">
        <v>49</v>
      </c>
      <c r="F19" s="3">
        <v>47.9</v>
      </c>
      <c r="G19" s="3">
        <v>48.1</v>
      </c>
      <c r="H19" s="3">
        <v>46.7</v>
      </c>
      <c r="I19" s="3">
        <v>45.5</v>
      </c>
      <c r="J19" s="15">
        <f t="shared" si="0"/>
        <v>-1.8356423308626968E-2</v>
      </c>
      <c r="K19" s="16">
        <f t="shared" si="15"/>
        <v>44.664782739457472</v>
      </c>
      <c r="L19" s="16">
        <f t="shared" si="16"/>
        <v>43.844897080504133</v>
      </c>
    </row>
    <row r="20" spans="1:12" x14ac:dyDescent="0.2">
      <c r="A20" s="2" t="s">
        <v>25</v>
      </c>
      <c r="B20" s="2" t="s">
        <v>26</v>
      </c>
      <c r="C20" s="2" t="s">
        <v>12</v>
      </c>
      <c r="D20" s="6" t="s">
        <v>13</v>
      </c>
      <c r="E20" s="3">
        <v>38.1</v>
      </c>
      <c r="F20" s="3">
        <v>39</v>
      </c>
      <c r="G20" s="3">
        <v>39.200000000000003</v>
      </c>
      <c r="H20" s="3">
        <v>40</v>
      </c>
      <c r="I20" s="3" t="s">
        <v>22</v>
      </c>
      <c r="J20" s="15">
        <f t="shared" si="0"/>
        <v>1.6354010495463811E-2</v>
      </c>
      <c r="K20" s="16">
        <f t="shared" ref="K20" si="17">IF($C20="Erwerbstätige (Inlandskonzept)", SUM(K21:K22),
IF(TYPE($I20)=1,$I20,$H20)*(1+$J20))^(1/IF(TYPE($I20)=1,1,2))</f>
        <v>6.4279871644246871</v>
      </c>
      <c r="L20" s="16">
        <f t="shared" ref="L20" si="18">IF($C20="Erwerbstätige (Inlandskonzept)", SUM(L21:L22),
IF(TYPE($I20)=1,$I20,$H20)*((1+$J20)^(1/IF(TYPE($I20)=1,2,3))))</f>
        <v>41.994750656167987</v>
      </c>
    </row>
    <row r="21" spans="1:12" x14ac:dyDescent="0.2">
      <c r="C21" s="2" t="s">
        <v>14</v>
      </c>
      <c r="D21" s="6" t="s">
        <v>13</v>
      </c>
      <c r="E21" s="3">
        <v>38.1</v>
      </c>
      <c r="F21" s="3">
        <v>39</v>
      </c>
      <c r="G21" s="3">
        <v>39.200000000000003</v>
      </c>
      <c r="H21" s="3">
        <v>40</v>
      </c>
      <c r="I21" s="3" t="s">
        <v>22</v>
      </c>
      <c r="J21" s="15">
        <f t="shared" si="0"/>
        <v>1.6354010495463811E-2</v>
      </c>
      <c r="K21" s="16">
        <f t="shared" ref="K21:K22" si="19">IF($C21="Erwerbstätige (Inlandskonzept)", SUM(K22:K23),
IF(TYPE($I21)=1,$I21,$H21)*((1+$J21)^(IF(TYPE($I21)=1,1,2))))</f>
        <v>41.31901898600853</v>
      </c>
      <c r="L21" s="16">
        <f t="shared" ref="L21:L22" si="20">IF($C21="Erwerbstätige (Inlandskonzept)", SUM(L22:L23),
IF(TYPE($I21)=1,$I21,$H21)*((1+$J21)^(IF(TYPE($I21)=1,2,3))))</f>
        <v>41.994750656167987</v>
      </c>
    </row>
    <row r="22" spans="1:12" x14ac:dyDescent="0.2">
      <c r="C22" s="2" t="s">
        <v>15</v>
      </c>
      <c r="D22" s="6" t="s">
        <v>13</v>
      </c>
      <c r="E22" s="3">
        <v>0</v>
      </c>
      <c r="F22" s="3">
        <v>0</v>
      </c>
      <c r="G22" s="3">
        <v>0</v>
      </c>
      <c r="H22" s="3">
        <v>0</v>
      </c>
      <c r="I22" s="3" t="s">
        <v>22</v>
      </c>
      <c r="J22" s="15">
        <f t="shared" si="0"/>
        <v>0</v>
      </c>
      <c r="K22" s="16">
        <f t="shared" si="19"/>
        <v>0</v>
      </c>
      <c r="L22" s="16">
        <f t="shared" si="20"/>
        <v>0</v>
      </c>
    </row>
    <row r="23" spans="1:12" x14ac:dyDescent="0.2">
      <c r="A23" s="2" t="s">
        <v>27</v>
      </c>
      <c r="B23" s="2" t="s">
        <v>28</v>
      </c>
      <c r="C23" s="2" t="s">
        <v>12</v>
      </c>
      <c r="D23" s="6" t="s">
        <v>13</v>
      </c>
      <c r="E23" s="3">
        <v>22.3</v>
      </c>
      <c r="F23" s="3">
        <v>22.3</v>
      </c>
      <c r="G23" s="3">
        <v>22.5</v>
      </c>
      <c r="H23" s="3">
        <v>22.9</v>
      </c>
      <c r="I23" s="3" t="s">
        <v>22</v>
      </c>
      <c r="J23" s="15">
        <f t="shared" si="0"/>
        <v>8.8893550841673274E-3</v>
      </c>
      <c r="K23" s="16">
        <f t="shared" ref="K23" si="21">IF($C23="Erwerbstätige (Inlandskonzept)", SUM(K24:K25),
IF(TYPE($I23)=1,$I23,$H23)*(1+$J23))^(1/IF(TYPE($I23)=1,1,2))</f>
        <v>4.8217848813261313</v>
      </c>
      <c r="L23" s="16">
        <f t="shared" ref="L23" si="22">IF($C23="Erwerbstätige (Inlandskonzept)", SUM(L24:L25),
IF(TYPE($I23)=1,$I23,$H23)*((1+$J23)^(1/IF(TYPE($I23)=1,2,3))))</f>
        <v>23.429166666666671</v>
      </c>
    </row>
    <row r="24" spans="1:12" x14ac:dyDescent="0.2">
      <c r="C24" s="2" t="s">
        <v>14</v>
      </c>
      <c r="D24" s="6" t="s">
        <v>13</v>
      </c>
      <c r="E24" s="3">
        <v>21.6</v>
      </c>
      <c r="F24" s="3">
        <v>21.5</v>
      </c>
      <c r="G24" s="3">
        <v>21.8</v>
      </c>
      <c r="H24" s="3">
        <v>22.2</v>
      </c>
      <c r="I24" s="3" t="s">
        <v>22</v>
      </c>
      <c r="J24" s="15">
        <f t="shared" si="0"/>
        <v>9.1748244185174688E-3</v>
      </c>
      <c r="K24" s="16">
        <f t="shared" ref="K24:K25" si="23">IF($C24="Erwerbstätige (Inlandskonzept)", SUM(K25:K26),
IF(TYPE($I24)=1,$I24,$H24)*((1+$J24)^(IF(TYPE($I24)=1,1,2))))</f>
        <v>22.60923094253123</v>
      </c>
      <c r="L24" s="16">
        <f t="shared" ref="L24:L25" si="24">IF($C24="Erwerbstätige (Inlandskonzept)", SUM(L25:L26),
IF(TYPE($I24)=1,$I24,$H24)*((1+$J24)^(IF(TYPE($I24)=1,2,3))))</f>
        <v>22.81666666666667</v>
      </c>
    </row>
    <row r="25" spans="1:12" x14ac:dyDescent="0.2">
      <c r="C25" s="2" t="s">
        <v>15</v>
      </c>
      <c r="D25" s="6" t="s">
        <v>13</v>
      </c>
      <c r="E25" s="3">
        <v>0.8</v>
      </c>
      <c r="F25" s="3">
        <v>0.8</v>
      </c>
      <c r="G25" s="3">
        <v>0.7</v>
      </c>
      <c r="H25" s="3">
        <v>0.7</v>
      </c>
      <c r="I25" s="3" t="s">
        <v>22</v>
      </c>
      <c r="J25" s="15">
        <f t="shared" si="0"/>
        <v>-4.3534408613805531E-2</v>
      </c>
      <c r="K25" s="16">
        <f t="shared" si="23"/>
        <v>0.64037849925401991</v>
      </c>
      <c r="L25" s="16">
        <f t="shared" si="24"/>
        <v>0.61249999999999982</v>
      </c>
    </row>
    <row r="26" spans="1:12" x14ac:dyDescent="0.2">
      <c r="A26" s="2" t="s">
        <v>29</v>
      </c>
      <c r="B26" s="2" t="s">
        <v>30</v>
      </c>
      <c r="C26" s="2" t="s">
        <v>12</v>
      </c>
      <c r="D26" s="6" t="s">
        <v>13</v>
      </c>
      <c r="E26" s="3">
        <v>316.10000000000002</v>
      </c>
      <c r="F26" s="3">
        <v>316.10000000000002</v>
      </c>
      <c r="G26" s="3">
        <v>320.89999999999998</v>
      </c>
      <c r="H26" s="3">
        <v>328.8</v>
      </c>
      <c r="I26" s="3">
        <v>335.6</v>
      </c>
      <c r="J26" s="15">
        <f t="shared" si="0"/>
        <v>1.5077880232050589E-2</v>
      </c>
      <c r="K26" s="16">
        <f t="shared" ref="K26" si="25">IF($C26="Erwerbstätige (Inlandskonzept)", SUM(K27:K28),
IF(TYPE($I26)=1,$I26,$H26)*(1+$J26))^(1/IF(TYPE($I26)=1,1,2))</f>
        <v>340.68846455557588</v>
      </c>
      <c r="L26" s="16">
        <f t="shared" ref="L26" si="26">IF($C26="Erwerbstätige (Inlandskonzept)", SUM(L27:L28),
IF(TYPE($I26)=1,$I26,$H26)*((1+$J26)^(1/IF(TYPE($I26)=1,2,3))))</f>
        <v>346.01744640679232</v>
      </c>
    </row>
    <row r="27" spans="1:12" x14ac:dyDescent="0.2">
      <c r="C27" s="2" t="s">
        <v>14</v>
      </c>
      <c r="D27" s="6" t="s">
        <v>13</v>
      </c>
      <c r="E27" s="3">
        <v>253.3</v>
      </c>
      <c r="F27" s="3">
        <v>257</v>
      </c>
      <c r="G27" s="3">
        <v>262.8</v>
      </c>
      <c r="H27" s="3">
        <v>269.8</v>
      </c>
      <c r="I27" s="3">
        <v>276</v>
      </c>
      <c r="J27" s="15">
        <f t="shared" si="0"/>
        <v>2.1688424778907978E-2</v>
      </c>
      <c r="K27" s="16">
        <f t="shared" ref="K27:K28" si="27">IF($C27="Erwerbstätige (Inlandskonzept)", SUM(K28:K29),
IF(TYPE($I27)=1,$I27,$H27)*((1+$J27)^(IF(TYPE($I27)=1,1,2))))</f>
        <v>281.98600523897858</v>
      </c>
      <c r="L27" s="16">
        <f t="shared" ref="L27:L28" si="28">IF($C27="Erwerbstätige (Inlandskonzept)", SUM(L28:L29),
IF(TYPE($I27)=1,$I27,$H27)*((1+$J27)^(IF(TYPE($I27)=1,2,3))))</f>
        <v>288.10183750230897</v>
      </c>
    </row>
    <row r="28" spans="1:12" x14ac:dyDescent="0.2">
      <c r="C28" s="2" t="s">
        <v>15</v>
      </c>
      <c r="D28" s="6" t="s">
        <v>13</v>
      </c>
      <c r="E28" s="3">
        <v>62.8</v>
      </c>
      <c r="F28" s="3">
        <v>59.2</v>
      </c>
      <c r="G28" s="3">
        <v>58.1</v>
      </c>
      <c r="H28" s="3">
        <v>59</v>
      </c>
      <c r="I28" s="3">
        <v>59.5</v>
      </c>
      <c r="J28" s="15">
        <f t="shared" si="0"/>
        <v>-1.3404045099205342E-2</v>
      </c>
      <c r="K28" s="16">
        <f t="shared" si="27"/>
        <v>58.702459316597285</v>
      </c>
      <c r="L28" s="16">
        <f t="shared" si="28"/>
        <v>57.915608904483342</v>
      </c>
    </row>
    <row r="29" spans="1:12" x14ac:dyDescent="0.2">
      <c r="A29" s="2" t="s">
        <v>31</v>
      </c>
      <c r="B29" s="2" t="s">
        <v>32</v>
      </c>
      <c r="C29" s="2" t="s">
        <v>12</v>
      </c>
      <c r="D29" s="6" t="s">
        <v>13</v>
      </c>
      <c r="E29" s="3">
        <v>4070.1</v>
      </c>
      <c r="F29" s="3">
        <v>4124.3</v>
      </c>
      <c r="G29" s="3">
        <v>4185.3</v>
      </c>
      <c r="H29" s="3">
        <v>4242.3</v>
      </c>
      <c r="I29" s="3">
        <v>4288.6000000000004</v>
      </c>
      <c r="J29" s="15">
        <f t="shared" si="0"/>
        <v>1.3159020332166982E-2</v>
      </c>
      <c r="K29" s="16">
        <f t="shared" ref="K29" si="29">IF($C29="Erwerbstätige (Inlandskonzept)", SUM(K30:K31),
IF(TYPE($I29)=1,$I29,$H29)*(1+$J29))^(1/IF(TYPE($I29)=1,1,2))</f>
        <v>4345.9506216990221</v>
      </c>
      <c r="L29" s="16">
        <f t="shared" ref="L29" si="30">IF($C29="Erwerbstätige (Inlandskonzept)", SUM(L30:L31),
IF(TYPE($I29)=1,$I29,$H29)*((1+$J29)^(1/IF(TYPE($I29)=1,2,3))))</f>
        <v>4404.4220902452398</v>
      </c>
    </row>
    <row r="30" spans="1:12" x14ac:dyDescent="0.2">
      <c r="C30" s="2" t="s">
        <v>14</v>
      </c>
      <c r="D30" s="6" t="s">
        <v>13</v>
      </c>
      <c r="E30" s="3">
        <v>3622.1</v>
      </c>
      <c r="F30" s="3">
        <v>3678.1</v>
      </c>
      <c r="G30" s="3">
        <v>3749.2</v>
      </c>
      <c r="H30" s="3">
        <v>3813.1</v>
      </c>
      <c r="I30" s="3">
        <v>3865.3</v>
      </c>
      <c r="J30" s="15">
        <f t="shared" si="0"/>
        <v>1.6379021898217161E-2</v>
      </c>
      <c r="K30" s="16">
        <f t="shared" ref="K30:K31" si="31">IF($C30="Erwerbstätige (Inlandskonzept)", SUM(K31:K32),
IF(TYPE($I30)=1,$I30,$H30)*((1+$J30)^(IF(TYPE($I30)=1,1,2))))</f>
        <v>3928.6098333431792</v>
      </c>
      <c r="L30" s="16">
        <f t="shared" ref="L30:L31" si="32">IF($C30="Erwerbstätige (Inlandskonzept)", SUM(L31:L32),
IF(TYPE($I30)=1,$I30,$H30)*((1+$J30)^(IF(TYPE($I30)=1,2,3))))</f>
        <v>3992.9566198330581</v>
      </c>
    </row>
    <row r="31" spans="1:12" x14ac:dyDescent="0.2">
      <c r="C31" s="2" t="s">
        <v>15</v>
      </c>
      <c r="D31" s="6" t="s">
        <v>13</v>
      </c>
      <c r="E31" s="3">
        <v>448</v>
      </c>
      <c r="F31" s="3">
        <v>446.2</v>
      </c>
      <c r="G31" s="3">
        <v>436.1</v>
      </c>
      <c r="H31" s="3">
        <v>429.2</v>
      </c>
      <c r="I31" s="3">
        <v>423.3</v>
      </c>
      <c r="J31" s="15">
        <f t="shared" si="0"/>
        <v>-1.407798640245006E-2</v>
      </c>
      <c r="K31" s="16">
        <f t="shared" si="31"/>
        <v>417.3407883558429</v>
      </c>
      <c r="L31" s="16">
        <f t="shared" si="32"/>
        <v>411.46547041218156</v>
      </c>
    </row>
    <row r="32" spans="1:12" x14ac:dyDescent="0.2">
      <c r="A32" s="2" t="s">
        <v>33</v>
      </c>
      <c r="B32" s="2" t="s">
        <v>34</v>
      </c>
      <c r="C32" s="2" t="s">
        <v>12</v>
      </c>
      <c r="D32" s="6" t="s">
        <v>13</v>
      </c>
      <c r="E32" s="3">
        <v>1469.6</v>
      </c>
      <c r="F32" s="3">
        <v>1471.9</v>
      </c>
      <c r="G32" s="3">
        <v>1491.9</v>
      </c>
      <c r="H32" s="3">
        <v>1509</v>
      </c>
      <c r="I32" s="3">
        <v>1523.3</v>
      </c>
      <c r="J32" s="15">
        <f t="shared" si="0"/>
        <v>9.0125655981558861E-3</v>
      </c>
      <c r="K32" s="16">
        <f t="shared" ref="K32" si="33">IF($C32="Erwerbstätige (Inlandskonzept)", SUM(K33:K34),
IF(TYPE($I32)=1,$I32,$H32)*(1+$J32))^(1/IF(TYPE($I32)=1,1,2))</f>
        <v>1537.285985077144</v>
      </c>
      <c r="L32" s="16">
        <f t="shared" ref="L32" si="34">IF($C32="Erwerbstätige (Inlandskonzept)", SUM(L33:L34),
IF(TYPE($I32)=1,$I32,$H32)*((1+$J32)^(1/IF(TYPE($I32)=1,2,3))))</f>
        <v>1551.5096601416715</v>
      </c>
    </row>
    <row r="33" spans="1:12" x14ac:dyDescent="0.2">
      <c r="C33" s="2" t="s">
        <v>14</v>
      </c>
      <c r="D33" s="6" t="s">
        <v>13</v>
      </c>
      <c r="E33" s="3">
        <v>1307.5</v>
      </c>
      <c r="F33" s="3">
        <v>1312.5</v>
      </c>
      <c r="G33" s="3">
        <v>1334.4</v>
      </c>
      <c r="H33" s="3">
        <v>1352.4</v>
      </c>
      <c r="I33" s="3">
        <v>1371.4</v>
      </c>
      <c r="J33" s="15">
        <f t="shared" si="0"/>
        <v>1.2000231608899625E-2</v>
      </c>
      <c r="K33" s="16">
        <f t="shared" ref="K33:K34" si="35">IF($C33="Erwerbstätige (Inlandskonzept)", SUM(K34:K35),
IF(TYPE($I33)=1,$I33,$H33)*((1+$J33)^(IF(TYPE($I33)=1,1,2))))</f>
        <v>1387.8571176284449</v>
      </c>
      <c r="L33" s="16">
        <f t="shared" ref="L33:L34" si="36">IF($C33="Erwerbstätige (Inlandskonzept)", SUM(L34:L35),
IF(TYPE($I33)=1,$I33,$H33)*((1+$J33)^(IF(TYPE($I33)=1,2,3))))</f>
        <v>1404.5117244800463</v>
      </c>
    </row>
    <row r="34" spans="1:12" x14ac:dyDescent="0.2">
      <c r="C34" s="2" t="s">
        <v>15</v>
      </c>
      <c r="D34" s="6" t="s">
        <v>13</v>
      </c>
      <c r="E34" s="3">
        <v>162.19999999999999</v>
      </c>
      <c r="F34" s="3">
        <v>159.4</v>
      </c>
      <c r="G34" s="3">
        <v>157.5</v>
      </c>
      <c r="H34" s="3">
        <v>156.6</v>
      </c>
      <c r="I34" s="3">
        <v>151.9</v>
      </c>
      <c r="J34" s="15">
        <f t="shared" si="0"/>
        <v>-1.6268153728117074E-2</v>
      </c>
      <c r="K34" s="16">
        <f t="shared" si="35"/>
        <v>149.42886744869901</v>
      </c>
      <c r="L34" s="16">
        <f t="shared" si="36"/>
        <v>146.99793566162515</v>
      </c>
    </row>
    <row r="35" spans="1:12" x14ac:dyDescent="0.2">
      <c r="A35" s="2" t="s">
        <v>35</v>
      </c>
      <c r="B35" s="2" t="s">
        <v>36</v>
      </c>
      <c r="C35" s="2" t="s">
        <v>12</v>
      </c>
      <c r="D35" s="6" t="s">
        <v>13</v>
      </c>
      <c r="E35" s="3">
        <v>1278.3</v>
      </c>
      <c r="F35" s="3">
        <v>1292.3</v>
      </c>
      <c r="G35" s="3">
        <v>1309.4000000000001</v>
      </c>
      <c r="H35" s="3">
        <v>1319.8</v>
      </c>
      <c r="I35" s="3" t="s">
        <v>22</v>
      </c>
      <c r="J35" s="15">
        <f t="shared" si="0"/>
        <v>1.0706623300481999E-2</v>
      </c>
      <c r="K35" s="16">
        <f t="shared" ref="K35" si="37">IF($C35="Erwerbstätige (Inlandskonzept)", SUM(K36:K37),
IF(TYPE($I35)=1,$I35,$H35)*(1+$J35))^(1/IF(TYPE($I35)=1,1,2))</f>
        <v>36.722337137115765</v>
      </c>
      <c r="L35" s="16">
        <f t="shared" ref="L35" si="38">IF($C35="Erwerbstätige (Inlandskonzept)", SUM(L36:L37),
IF(TYPE($I35)=1,$I35,$H35)*((1+$J35)^(1/IF(TYPE($I35)=1,2,3))))</f>
        <v>1363.22171295731</v>
      </c>
    </row>
    <row r="36" spans="1:12" x14ac:dyDescent="0.2">
      <c r="C36" s="2" t="s">
        <v>14</v>
      </c>
      <c r="D36" s="6" t="s">
        <v>13</v>
      </c>
      <c r="E36" s="3">
        <v>1135.5</v>
      </c>
      <c r="F36" s="3">
        <v>1152</v>
      </c>
      <c r="G36" s="3">
        <v>1169.5</v>
      </c>
      <c r="H36" s="3">
        <v>1180.9000000000001</v>
      </c>
      <c r="I36" s="3" t="s">
        <v>22</v>
      </c>
      <c r="J36" s="15">
        <f t="shared" si="0"/>
        <v>1.3153684182812819E-2</v>
      </c>
      <c r="K36" s="16">
        <f t="shared" ref="K36:K37" si="39">IF($C36="Erwerbstätige (Inlandskonzept)", SUM(K37:K38),
IF(TYPE($I36)=1,$I36,$H36)*((1+$J36)^(IF(TYPE($I36)=1,1,2))))</f>
        <v>1212.1706899213798</v>
      </c>
      <c r="L36" s="16">
        <f t="shared" ref="L36:L37" si="40">IF($C36="Erwerbstätige (Inlandskonzept)", SUM(L37:L38),
IF(TYPE($I36)=1,$I36,$H36)*((1+$J36)^(IF(TYPE($I36)=1,2,3))))</f>
        <v>1228.1152003522679</v>
      </c>
    </row>
    <row r="37" spans="1:12" x14ac:dyDescent="0.2">
      <c r="C37" s="2" t="s">
        <v>15</v>
      </c>
      <c r="D37" s="6" t="s">
        <v>13</v>
      </c>
      <c r="E37" s="3">
        <v>142.80000000000001</v>
      </c>
      <c r="F37" s="3">
        <v>140.30000000000001</v>
      </c>
      <c r="G37" s="3">
        <v>139.9</v>
      </c>
      <c r="H37" s="3">
        <v>138.9</v>
      </c>
      <c r="I37" s="3" t="s">
        <v>22</v>
      </c>
      <c r="J37" s="15">
        <f t="shared" si="0"/>
        <v>-9.1877985677986107E-3</v>
      </c>
      <c r="K37" s="16">
        <f t="shared" si="39"/>
        <v>136.35935489061191</v>
      </c>
      <c r="L37" s="16">
        <f t="shared" si="40"/>
        <v>135.10651260504201</v>
      </c>
    </row>
    <row r="38" spans="1:12" x14ac:dyDescent="0.2">
      <c r="A38" s="2" t="s">
        <v>37</v>
      </c>
      <c r="B38" s="2" t="s">
        <v>38</v>
      </c>
      <c r="C38" s="2" t="s">
        <v>12</v>
      </c>
      <c r="D38" s="6" t="s">
        <v>13</v>
      </c>
      <c r="E38" s="3">
        <v>797</v>
      </c>
      <c r="F38" s="3">
        <v>799</v>
      </c>
      <c r="G38" s="3">
        <v>807.5</v>
      </c>
      <c r="H38" s="3">
        <v>812.4</v>
      </c>
      <c r="I38" s="3" t="s">
        <v>22</v>
      </c>
      <c r="J38" s="15">
        <f t="shared" si="0"/>
        <v>6.3997752453752721E-3</v>
      </c>
      <c r="K38" s="16">
        <f t="shared" ref="K38" si="41">IF($C38="Erwerbstätige (Inlandskonzept)", SUM(K39:K40),
IF(TYPE($I38)=1,$I38,$H38)*(1+$J38))^(1/IF(TYPE($I38)=1,1,2))</f>
        <v>28.688525717305822</v>
      </c>
      <c r="L38" s="16">
        <f t="shared" ref="L38" si="42">IF($C38="Erwerbstätige (Inlandskonzept)", SUM(L39:L40),
IF(TYPE($I38)=1,$I38,$H38)*((1+$J38)^(1/IF(TYPE($I38)=1,2,3))))</f>
        <v>828.45751604054567</v>
      </c>
    </row>
    <row r="39" spans="1:12" x14ac:dyDescent="0.2">
      <c r="C39" s="2" t="s">
        <v>14</v>
      </c>
      <c r="D39" s="6" t="s">
        <v>13</v>
      </c>
      <c r="E39" s="3">
        <v>710.1</v>
      </c>
      <c r="F39" s="3">
        <v>715.8</v>
      </c>
      <c r="G39" s="3">
        <v>723</v>
      </c>
      <c r="H39" s="3">
        <v>729.1</v>
      </c>
      <c r="I39" s="3" t="s">
        <v>22</v>
      </c>
      <c r="J39" s="15">
        <f t="shared" si="0"/>
        <v>8.8405460398859326E-3</v>
      </c>
      <c r="K39" s="16">
        <f t="shared" ref="K39:K40" si="43">IF($C39="Erwerbstätige (Inlandskonzept)", SUM(K40:K41),
IF(TYPE($I39)=1,$I39,$H39)*((1+$J39)^(IF(TYPE($I39)=1,1,2))))</f>
        <v>742.04826723125973</v>
      </c>
      <c r="L39" s="16">
        <f t="shared" ref="L39:L40" si="44">IF($C39="Erwerbstätige (Inlandskonzept)", SUM(L40:L41),
IF(TYPE($I39)=1,$I39,$H39)*((1+$J39)^(IF(TYPE($I39)=1,2,3))))</f>
        <v>748.60837910153532</v>
      </c>
    </row>
    <row r="40" spans="1:12" x14ac:dyDescent="0.2">
      <c r="C40" s="2" t="s">
        <v>15</v>
      </c>
      <c r="D40" s="6" t="s">
        <v>13</v>
      </c>
      <c r="E40" s="3">
        <v>86.9</v>
      </c>
      <c r="F40" s="3">
        <v>83.2</v>
      </c>
      <c r="G40" s="3">
        <v>84.5</v>
      </c>
      <c r="H40" s="3">
        <v>83.3</v>
      </c>
      <c r="I40" s="3" t="s">
        <v>22</v>
      </c>
      <c r="J40" s="15">
        <f t="shared" si="0"/>
        <v>-1.4004177331352397E-2</v>
      </c>
      <c r="K40" s="16">
        <f t="shared" si="43"/>
        <v>80.983240601257918</v>
      </c>
      <c r="L40" s="16">
        <f t="shared" si="44"/>
        <v>79.849136939010336</v>
      </c>
    </row>
    <row r="41" spans="1:12" x14ac:dyDescent="0.2">
      <c r="A41" s="2" t="s">
        <v>39</v>
      </c>
      <c r="B41" s="2" t="s">
        <v>40</v>
      </c>
      <c r="C41" s="2" t="s">
        <v>12</v>
      </c>
      <c r="D41" s="6" t="s">
        <v>13</v>
      </c>
      <c r="E41" s="3">
        <v>246</v>
      </c>
      <c r="F41" s="3">
        <v>253.3</v>
      </c>
      <c r="G41" s="3">
        <v>257.5</v>
      </c>
      <c r="H41" s="3">
        <v>260.10000000000002</v>
      </c>
      <c r="I41" s="3" t="s">
        <v>22</v>
      </c>
      <c r="J41" s="15">
        <f t="shared" si="0"/>
        <v>1.875186085161662E-2</v>
      </c>
      <c r="K41" s="16">
        <f t="shared" ref="K41" si="45">IF($C41="Erwerbstätige (Inlandskonzept)", SUM(K42:K43),
IF(TYPE($I41)=1,$I41,$H41)*(1+$J41))^(1/IF(TYPE($I41)=1,1,2))</f>
        <v>16.430421684457336</v>
      </c>
      <c r="L41" s="16">
        <f t="shared" ref="L41" si="46">IF($C41="Erwerbstätige (Inlandskonzept)", SUM(L42:L43),
IF(TYPE($I41)=1,$I41,$H41)*((1+$J41)^(1/IF(TYPE($I41)=1,2,3))))</f>
        <v>275.03115956554331</v>
      </c>
    </row>
    <row r="42" spans="1:12" x14ac:dyDescent="0.2">
      <c r="C42" s="2" t="s">
        <v>14</v>
      </c>
      <c r="D42" s="6" t="s">
        <v>13</v>
      </c>
      <c r="E42" s="3">
        <v>228.3</v>
      </c>
      <c r="F42" s="3">
        <v>234.3</v>
      </c>
      <c r="G42" s="3">
        <v>239.9</v>
      </c>
      <c r="H42" s="3">
        <v>242</v>
      </c>
      <c r="I42" s="3" t="s">
        <v>22</v>
      </c>
      <c r="J42" s="15">
        <f t="shared" si="0"/>
        <v>1.961563128844257E-2</v>
      </c>
      <c r="K42" s="16">
        <f t="shared" ref="K42:K43" si="47">IF($C42="Erwerbstätige (Inlandskonzept)", SUM(K43:K44),
IF(TYPE($I42)=1,$I42,$H42)*((1+$J42)^(IF(TYPE($I42)=1,1,2))))</f>
        <v>251.5870806073905</v>
      </c>
      <c r="L42" s="16">
        <f t="shared" ref="L42:L43" si="48">IF($C42="Erwerbstätige (Inlandskonzept)", SUM(L43:L44),
IF(TYPE($I42)=1,$I42,$H42)*((1+$J42)^(IF(TYPE($I42)=1,2,3))))</f>
        <v>256.52212001752071</v>
      </c>
    </row>
    <row r="43" spans="1:12" x14ac:dyDescent="0.2">
      <c r="C43" s="2" t="s">
        <v>15</v>
      </c>
      <c r="D43" s="6" t="s">
        <v>13</v>
      </c>
      <c r="E43" s="3">
        <v>17.7</v>
      </c>
      <c r="F43" s="3">
        <v>18.899999999999999</v>
      </c>
      <c r="G43" s="3">
        <v>17.5</v>
      </c>
      <c r="H43" s="3">
        <v>18.100000000000001</v>
      </c>
      <c r="I43" s="3" t="s">
        <v>22</v>
      </c>
      <c r="J43" s="15">
        <f t="shared" si="0"/>
        <v>7.4769131252596654E-3</v>
      </c>
      <c r="K43" s="16">
        <f t="shared" si="47"/>
        <v>18.371676121695277</v>
      </c>
      <c r="L43" s="16">
        <f t="shared" si="48"/>
        <v>18.509039548022599</v>
      </c>
    </row>
    <row r="44" spans="1:12" x14ac:dyDescent="0.2">
      <c r="A44" s="2" t="s">
        <v>41</v>
      </c>
      <c r="B44" s="2" t="s">
        <v>42</v>
      </c>
      <c r="C44" s="2" t="s">
        <v>12</v>
      </c>
      <c r="D44" s="6" t="s">
        <v>13</v>
      </c>
      <c r="E44" s="3">
        <v>235.3</v>
      </c>
      <c r="F44" s="3">
        <v>240</v>
      </c>
      <c r="G44" s="3">
        <v>244.5</v>
      </c>
      <c r="H44" s="3">
        <v>247.3</v>
      </c>
      <c r="I44" s="3" t="s">
        <v>22</v>
      </c>
      <c r="J44" s="15">
        <f t="shared" si="0"/>
        <v>1.6718508818206246E-2</v>
      </c>
      <c r="K44" s="16">
        <f t="shared" ref="K44" si="49">IF($C44="Erwerbstätige (Inlandskonzept)", SUM(K45:K46),
IF(TYPE($I44)=1,$I44,$H44)*(1+$J44))^(1/IF(TYPE($I44)=1,1,2))</f>
        <v>15.990436870741142</v>
      </c>
      <c r="L44" s="16">
        <f t="shared" ref="L44" si="50">IF($C44="Erwerbstätige (Inlandskonzept)", SUM(L45:L46),
IF(TYPE($I44)=1,$I44,$H44)*((1+$J44)^(1/IF(TYPE($I44)=1,2,3))))</f>
        <v>260.03502575861745</v>
      </c>
    </row>
    <row r="45" spans="1:12" x14ac:dyDescent="0.2">
      <c r="C45" s="2" t="s">
        <v>14</v>
      </c>
      <c r="D45" s="6" t="s">
        <v>13</v>
      </c>
      <c r="E45" s="3">
        <v>197.1</v>
      </c>
      <c r="F45" s="3">
        <v>201.9</v>
      </c>
      <c r="G45" s="3">
        <v>206.5</v>
      </c>
      <c r="H45" s="3">
        <v>209.8</v>
      </c>
      <c r="I45" s="3" t="s">
        <v>22</v>
      </c>
      <c r="J45" s="15">
        <f t="shared" si="0"/>
        <v>2.1032626323050696E-2</v>
      </c>
      <c r="K45" s="16">
        <f t="shared" ref="K45:K46" si="51">IF($C45="Erwerbstätige (Inlandskonzept)", SUM(K46:K47),
IF(TYPE($I45)=1,$I45,$H45)*((1+$J45)^(IF(TYPE($I45)=1,1,2))))</f>
        <v>218.71809951858754</v>
      </c>
      <c r="L45" s="16">
        <f t="shared" ref="L45:L46" si="52">IF($C45="Erwerbstätige (Inlandskonzept)", SUM(L46:L47),
IF(TYPE($I45)=1,$I45,$H45)*((1+$J45)^(IF(TYPE($I45)=1,2,3))))</f>
        <v>223.31831557584979</v>
      </c>
    </row>
    <row r="46" spans="1:12" x14ac:dyDescent="0.2">
      <c r="C46" s="2" t="s">
        <v>15</v>
      </c>
      <c r="D46" s="6" t="s">
        <v>13</v>
      </c>
      <c r="E46" s="3">
        <v>38.299999999999997</v>
      </c>
      <c r="F46" s="3">
        <v>38.1</v>
      </c>
      <c r="G46" s="3">
        <v>37.9</v>
      </c>
      <c r="H46" s="3">
        <v>37.5</v>
      </c>
      <c r="I46" s="3" t="s">
        <v>22</v>
      </c>
      <c r="J46" s="15">
        <f t="shared" si="0"/>
        <v>-7.0116241221451769E-3</v>
      </c>
      <c r="K46" s="16">
        <f t="shared" si="51"/>
        <v>36.975971798570249</v>
      </c>
      <c r="L46" s="16">
        <f t="shared" si="52"/>
        <v>36.716710182767635</v>
      </c>
    </row>
    <row r="47" spans="1:12" x14ac:dyDescent="0.2">
      <c r="A47" s="2" t="s">
        <v>43</v>
      </c>
      <c r="B47" s="2" t="s">
        <v>44</v>
      </c>
      <c r="C47" s="2" t="s">
        <v>12</v>
      </c>
      <c r="D47" s="6" t="s">
        <v>13</v>
      </c>
      <c r="E47" s="3">
        <v>191.3</v>
      </c>
      <c r="F47" s="3">
        <v>179.6</v>
      </c>
      <c r="G47" s="3">
        <v>182.5</v>
      </c>
      <c r="H47" s="3">
        <v>189.3</v>
      </c>
      <c r="I47" s="3" t="s">
        <v>22</v>
      </c>
      <c r="J47" s="15">
        <f t="shared" si="0"/>
        <v>-3.4971434433112014E-3</v>
      </c>
      <c r="K47" s="16">
        <f t="shared" ref="K47" si="53">IF($C47="Erwerbstätige (Inlandskonzept)", SUM(K48:K49),
IF(TYPE($I47)=1,$I47,$H47)*(1+$J47))^(1/IF(TYPE($I47)=1,1,2))</f>
        <v>13.712825097952127</v>
      </c>
      <c r="L47" s="16">
        <f t="shared" ref="L47" si="54">IF($C47="Erwerbstätige (Inlandskonzept)", SUM(L48:L49),
IF(TYPE($I47)=1,$I47,$H47)*((1+$J47)^(1/IF(TYPE($I47)=1,2,3))))</f>
        <v>187.43357271960477</v>
      </c>
    </row>
    <row r="48" spans="1:12" x14ac:dyDescent="0.2">
      <c r="C48" s="2" t="s">
        <v>14</v>
      </c>
      <c r="D48" s="6" t="s">
        <v>13</v>
      </c>
      <c r="E48" s="3">
        <v>172</v>
      </c>
      <c r="F48" s="3">
        <v>160.5</v>
      </c>
      <c r="G48" s="3">
        <v>164.9</v>
      </c>
      <c r="H48" s="3">
        <v>171.6</v>
      </c>
      <c r="I48" s="3" t="s">
        <v>22</v>
      </c>
      <c r="J48" s="15">
        <f t="shared" si="0"/>
        <v>-7.757955014700002E-4</v>
      </c>
      <c r="K48" s="16">
        <f t="shared" ref="K48:K49" si="55">IF($C48="Erwerbstätige (Inlandskonzept)", SUM(K49:K50),
IF(TYPE($I48)=1,$I48,$H48)*((1+$J48)^(IF(TYPE($I48)=1,1,2))))</f>
        <v>171.33385026284157</v>
      </c>
      <c r="L48" s="16">
        <f t="shared" ref="L48:L49" si="56">IF($C48="Erwerbstätige (Inlandskonzept)", SUM(L49:L50),
IF(TYPE($I48)=1,$I48,$H48)*((1+$J48)^(IF(TYPE($I48)=1,2,3))))</f>
        <v>171.20093023255814</v>
      </c>
    </row>
    <row r="49" spans="1:12" x14ac:dyDescent="0.2">
      <c r="C49" s="2" t="s">
        <v>15</v>
      </c>
      <c r="D49" s="6" t="s">
        <v>13</v>
      </c>
      <c r="E49" s="3">
        <v>19.3</v>
      </c>
      <c r="F49" s="3">
        <v>19.2</v>
      </c>
      <c r="G49" s="3">
        <v>17.600000000000001</v>
      </c>
      <c r="H49" s="3">
        <v>17.7</v>
      </c>
      <c r="I49" s="3" t="s">
        <v>22</v>
      </c>
      <c r="J49" s="15">
        <f t="shared" si="0"/>
        <v>-2.84347213738676E-2</v>
      </c>
      <c r="K49" s="16">
        <f t="shared" si="55"/>
        <v>16.707721904184176</v>
      </c>
      <c r="L49" s="16">
        <f t="shared" si="56"/>
        <v>16.232642487046633</v>
      </c>
    </row>
    <row r="50" spans="1:12" x14ac:dyDescent="0.2">
      <c r="A50" s="2" t="s">
        <v>45</v>
      </c>
      <c r="B50" s="2" t="s">
        <v>46</v>
      </c>
      <c r="C50" s="2" t="s">
        <v>12</v>
      </c>
      <c r="D50" s="6" t="s">
        <v>13</v>
      </c>
      <c r="E50" s="3">
        <v>932.8</v>
      </c>
      <c r="F50" s="3">
        <v>959.4</v>
      </c>
      <c r="G50" s="3">
        <v>976.4</v>
      </c>
      <c r="H50" s="3">
        <v>992.2</v>
      </c>
      <c r="I50" s="3">
        <v>997.9</v>
      </c>
      <c r="J50" s="15">
        <f t="shared" si="0"/>
        <v>1.7008590388237765E-2</v>
      </c>
      <c r="K50" s="16">
        <f t="shared" ref="K50" si="57">IF($C50="Erwerbstätige (Inlandskonzept)", SUM(K51:K52),
IF(TYPE($I50)=1,$I50,$H50)*(1+$J50))^(1/IF(TYPE($I50)=1,1,2))</f>
        <v>1015.0738833603152</v>
      </c>
      <c r="L50" s="16">
        <f t="shared" ref="L50" si="58">IF($C50="Erwerbstätige (Inlandskonzept)", SUM(L51:L52),
IF(TYPE($I50)=1,$I50,$H50)*((1+$J50)^(1/IF(TYPE($I50)=1,2,3))))</f>
        <v>1032.7635985249644</v>
      </c>
    </row>
    <row r="51" spans="1:12" x14ac:dyDescent="0.2">
      <c r="C51" s="2" t="s">
        <v>14</v>
      </c>
      <c r="D51" s="6" t="s">
        <v>13</v>
      </c>
      <c r="E51" s="3">
        <v>797.7</v>
      </c>
      <c r="F51" s="3">
        <v>823.6</v>
      </c>
      <c r="G51" s="3">
        <v>843</v>
      </c>
      <c r="H51" s="3">
        <v>860.6</v>
      </c>
      <c r="I51" s="3">
        <v>868.5</v>
      </c>
      <c r="J51" s="15">
        <f t="shared" si="0"/>
        <v>2.1486326716924742E-2</v>
      </c>
      <c r="K51" s="16">
        <f t="shared" ref="K51:K52" si="59">IF($C51="Erwerbstätige (Inlandskonzept)", SUM(K52:K53),
IF(TYPE($I51)=1,$I51,$H51)*((1+$J51)^(IF(TYPE($I51)=1,1,2))))</f>
        <v>887.16087475364918</v>
      </c>
      <c r="L51" s="16">
        <f t="shared" ref="L51:L52" si="60">IF($C51="Erwerbstätige (Inlandskonzept)", SUM(L52:L53),
IF(TYPE($I51)=1,$I51,$H51)*((1+$J51)^(IF(TYPE($I51)=1,2,3))))</f>
        <v>906.22270315907883</v>
      </c>
    </row>
    <row r="52" spans="1:12" x14ac:dyDescent="0.2">
      <c r="C52" s="2" t="s">
        <v>15</v>
      </c>
      <c r="D52" s="6" t="s">
        <v>13</v>
      </c>
      <c r="E52" s="3">
        <v>135</v>
      </c>
      <c r="F52" s="3">
        <v>135.9</v>
      </c>
      <c r="G52" s="3">
        <v>133.5</v>
      </c>
      <c r="H52" s="3">
        <v>131.6</v>
      </c>
      <c r="I52" s="3">
        <v>129.30000000000001</v>
      </c>
      <c r="J52" s="15">
        <f t="shared" si="0"/>
        <v>-1.0726924929110759E-2</v>
      </c>
      <c r="K52" s="16">
        <f t="shared" si="59"/>
        <v>127.913008606666</v>
      </c>
      <c r="L52" s="16">
        <f t="shared" si="60"/>
        <v>126.54089536588559</v>
      </c>
    </row>
    <row r="53" spans="1:12" x14ac:dyDescent="0.2">
      <c r="A53" s="2" t="s">
        <v>47</v>
      </c>
      <c r="B53" s="2" t="s">
        <v>48</v>
      </c>
      <c r="C53" s="2" t="s">
        <v>12</v>
      </c>
      <c r="D53" s="6" t="s">
        <v>13</v>
      </c>
      <c r="E53" s="3">
        <v>159.5</v>
      </c>
      <c r="F53" s="3">
        <v>159</v>
      </c>
      <c r="G53" s="3">
        <v>158.9</v>
      </c>
      <c r="H53" s="3">
        <v>154.6</v>
      </c>
      <c r="I53" s="3" t="s">
        <v>22</v>
      </c>
      <c r="J53" s="15">
        <f t="shared" si="0"/>
        <v>-1.0347026072672016E-2</v>
      </c>
      <c r="K53" s="16">
        <f t="shared" ref="K53" si="61">IF($C53="Erwerbstätige (Inlandskonzept)", SUM(K54:K55),
IF(TYPE($I53)=1,$I53,$H53)*(1+$J53))^(1/IF(TYPE($I53)=1,1,2))</f>
        <v>12.309472642722131</v>
      </c>
      <c r="L53" s="16">
        <f t="shared" ref="L53" si="62">IF($C53="Erwerbstätige (Inlandskonzept)", SUM(L54:L55),
IF(TYPE($I53)=1,$I53,$H53)*((1+$J53)^(1/IF(TYPE($I53)=1,2,3))))</f>
        <v>150.04084196978937</v>
      </c>
    </row>
    <row r="54" spans="1:12" x14ac:dyDescent="0.2">
      <c r="C54" s="2" t="s">
        <v>14</v>
      </c>
      <c r="D54" s="6" t="s">
        <v>13</v>
      </c>
      <c r="E54" s="3">
        <v>140.6</v>
      </c>
      <c r="F54" s="3">
        <v>139.30000000000001</v>
      </c>
      <c r="G54" s="3">
        <v>138.4</v>
      </c>
      <c r="H54" s="3">
        <v>134.5</v>
      </c>
      <c r="I54" s="3" t="s">
        <v>22</v>
      </c>
      <c r="J54" s="15">
        <f t="shared" si="0"/>
        <v>-1.4676166412732283E-2</v>
      </c>
      <c r="K54" s="16">
        <f t="shared" ref="K54:K55" si="63">IF($C54="Erwerbstätige (Inlandskonzept)", SUM(K55:K56),
IF(TYPE($I54)=1,$I54,$H54)*((1+$J54)^(IF(TYPE($I54)=1,1,2))))</f>
        <v>130.58108117122225</v>
      </c>
      <c r="L54" s="16">
        <f t="shared" ref="L54:L55" si="64">IF($C54="Erwerbstätige (Inlandskonzept)", SUM(L55:L56),
IF(TYPE($I54)=1,$I54,$H54)*((1+$J54)^(IF(TYPE($I54)=1,2,3))))</f>
        <v>128.66465149359888</v>
      </c>
    </row>
    <row r="55" spans="1:12" x14ac:dyDescent="0.2">
      <c r="C55" s="2" t="s">
        <v>15</v>
      </c>
      <c r="D55" s="6" t="s">
        <v>13</v>
      </c>
      <c r="E55" s="3">
        <v>18.899999999999999</v>
      </c>
      <c r="F55" s="3">
        <v>19.600000000000001</v>
      </c>
      <c r="G55" s="3">
        <v>20.5</v>
      </c>
      <c r="H55" s="3">
        <v>20.100000000000001</v>
      </c>
      <c r="I55" s="3" t="s">
        <v>22</v>
      </c>
      <c r="J55" s="15">
        <f t="shared" si="0"/>
        <v>2.073126578466522E-2</v>
      </c>
      <c r="K55" s="16">
        <f t="shared" si="63"/>
        <v>20.942035570702334</v>
      </c>
      <c r="L55" s="16">
        <f t="shared" si="64"/>
        <v>21.376190476190477</v>
      </c>
    </row>
    <row r="56" spans="1:12" x14ac:dyDescent="0.2">
      <c r="A56" s="2" t="s">
        <v>49</v>
      </c>
      <c r="B56" s="2" t="s">
        <v>50</v>
      </c>
      <c r="C56" s="2" t="s">
        <v>12</v>
      </c>
      <c r="D56" s="6" t="s">
        <v>13</v>
      </c>
      <c r="E56" s="3">
        <v>48.3</v>
      </c>
      <c r="F56" s="3">
        <v>49.3</v>
      </c>
      <c r="G56" s="3">
        <v>49.6</v>
      </c>
      <c r="H56" s="3">
        <v>50.1</v>
      </c>
      <c r="I56" s="3" t="s">
        <v>22</v>
      </c>
      <c r="J56" s="15">
        <f t="shared" si="0"/>
        <v>1.2271162873722208E-2</v>
      </c>
      <c r="K56" s="16">
        <f t="shared" ref="K56" si="65">IF($C56="Erwerbstätige (Inlandskonzept)", SUM(K57:K58),
IF(TYPE($I56)=1,$I56,$H56)*(1+$J56))^(1/IF(TYPE($I56)=1,1,2))</f>
        <v>7.1650887598186808</v>
      </c>
      <c r="L56" s="16">
        <f t="shared" ref="L56" si="66">IF($C56="Erwerbstätige (Inlandskonzept)", SUM(L57:L58),
IF(TYPE($I56)=1,$I56,$H56)*((1+$J56)^(1/IF(TYPE($I56)=1,2,3))))</f>
        <v>51.969594761551754</v>
      </c>
    </row>
    <row r="57" spans="1:12" x14ac:dyDescent="0.2">
      <c r="C57" s="2" t="s">
        <v>14</v>
      </c>
      <c r="D57" s="6" t="s">
        <v>13</v>
      </c>
      <c r="E57" s="3">
        <v>42.6</v>
      </c>
      <c r="F57" s="3">
        <v>43.3</v>
      </c>
      <c r="G57" s="3">
        <v>44.1</v>
      </c>
      <c r="H57" s="3">
        <v>44.3</v>
      </c>
      <c r="I57" s="3" t="s">
        <v>22</v>
      </c>
      <c r="J57" s="15">
        <f t="shared" si="0"/>
        <v>1.3128911768399032E-2</v>
      </c>
      <c r="K57" s="16">
        <f t="shared" ref="K57:K58" si="67">IF($C57="Erwerbstätige (Inlandskonzept)", SUM(K58:K59),
IF(TYPE($I57)=1,$I57,$H57)*((1+$J57)^(IF(TYPE($I57)=1,1,2))))</f>
        <v>45.470857499443206</v>
      </c>
      <c r="L57" s="16">
        <f t="shared" ref="L57:L58" si="68">IF($C57="Erwerbstätige (Inlandskonzept)", SUM(L58:L59),
IF(TYPE($I57)=1,$I57,$H57)*((1+$J57)^(IF(TYPE($I57)=1,2,3))))</f>
        <v>46.06784037558684</v>
      </c>
    </row>
    <row r="58" spans="1:12" x14ac:dyDescent="0.2">
      <c r="C58" s="2" t="s">
        <v>15</v>
      </c>
      <c r="D58" s="6" t="s">
        <v>13</v>
      </c>
      <c r="E58" s="3">
        <v>5.7</v>
      </c>
      <c r="F58" s="3">
        <v>6</v>
      </c>
      <c r="G58" s="3">
        <v>5.6</v>
      </c>
      <c r="H58" s="3">
        <v>5.8</v>
      </c>
      <c r="I58" s="3" t="s">
        <v>22</v>
      </c>
      <c r="J58" s="15">
        <f t="shared" si="0"/>
        <v>5.8140841298306434E-3</v>
      </c>
      <c r="K58" s="16">
        <f t="shared" si="67"/>
        <v>5.8676394366367948</v>
      </c>
      <c r="L58" s="16">
        <f t="shared" si="68"/>
        <v>5.901754385964912</v>
      </c>
    </row>
    <row r="59" spans="1:12" x14ac:dyDescent="0.2">
      <c r="A59" s="2" t="s">
        <v>51</v>
      </c>
      <c r="B59" s="2" t="s">
        <v>52</v>
      </c>
      <c r="C59" s="2" t="s">
        <v>12</v>
      </c>
      <c r="D59" s="6" t="s">
        <v>13</v>
      </c>
      <c r="E59" s="3">
        <v>725</v>
      </c>
      <c r="F59" s="3">
        <v>751.2</v>
      </c>
      <c r="G59" s="3">
        <v>767.9</v>
      </c>
      <c r="H59" s="3">
        <v>787.5</v>
      </c>
      <c r="I59" s="3" t="s">
        <v>22</v>
      </c>
      <c r="J59" s="15">
        <f t="shared" si="0"/>
        <v>2.7947304270344864E-2</v>
      </c>
      <c r="K59" s="16">
        <f t="shared" ref="K59" si="69">IF($C59="Erwerbstätige (Inlandskonzept)", SUM(K60:K61),
IF(TYPE($I59)=1,$I59,$H59)*(1+$J59))^(1/IF(TYPE($I59)=1,1,2))</f>
        <v>28.865431643555038</v>
      </c>
      <c r="L59" s="16">
        <f t="shared" ref="L59" si="70">IF($C59="Erwerbstätige (Inlandskonzept)", SUM(L60:L61),
IF(TYPE($I59)=1,$I59,$H59)*((1+$J59)^(1/IF(TYPE($I59)=1,2,3))))</f>
        <v>857.4488944853249</v>
      </c>
    </row>
    <row r="60" spans="1:12" x14ac:dyDescent="0.2">
      <c r="C60" s="2" t="s">
        <v>14</v>
      </c>
      <c r="D60" s="6" t="s">
        <v>13</v>
      </c>
      <c r="E60" s="3">
        <v>614.5</v>
      </c>
      <c r="F60" s="3">
        <v>640.9</v>
      </c>
      <c r="G60" s="3">
        <v>660.5</v>
      </c>
      <c r="H60" s="3">
        <v>681.7</v>
      </c>
      <c r="I60" s="3" t="s">
        <v>22</v>
      </c>
      <c r="J60" s="15">
        <f t="shared" si="0"/>
        <v>3.5198900987112536E-2</v>
      </c>
      <c r="K60" s="16">
        <f t="shared" ref="K60:K61" si="71">IF($C60="Erwerbstätige (Inlandskonzept)", SUM(K61:K62),
IF(TYPE($I60)=1,$I60,$H60)*((1+$J60)^(IF(TYPE($I60)=1,1,2))))</f>
        <v>730.53478243117786</v>
      </c>
      <c r="L60" s="16">
        <f t="shared" ref="L60:L61" si="72">IF($C60="Erwerbstätige (Inlandskonzept)", SUM(L61:L62),
IF(TYPE($I60)=1,$I60,$H60)*((1+$J60)^(IF(TYPE($I60)=1,2,3))))</f>
        <v>756.24880390561475</v>
      </c>
    </row>
    <row r="61" spans="1:12" x14ac:dyDescent="0.2">
      <c r="C61" s="2" t="s">
        <v>15</v>
      </c>
      <c r="D61" s="6" t="s">
        <v>13</v>
      </c>
      <c r="E61" s="3">
        <v>110.4</v>
      </c>
      <c r="F61" s="3">
        <v>110.3</v>
      </c>
      <c r="G61" s="3">
        <v>107.4</v>
      </c>
      <c r="H61" s="3">
        <v>105.7</v>
      </c>
      <c r="I61" s="3" t="s">
        <v>22</v>
      </c>
      <c r="J61" s="15">
        <f t="shared" si="0"/>
        <v>-1.4397103106476128E-2</v>
      </c>
      <c r="K61" s="16">
        <f t="shared" si="71"/>
        <v>102.67836153757059</v>
      </c>
      <c r="L61" s="16">
        <f t="shared" si="72"/>
        <v>101.20009057971016</v>
      </c>
    </row>
    <row r="62" spans="1:12" x14ac:dyDescent="0.2">
      <c r="A62" s="2" t="s">
        <v>53</v>
      </c>
      <c r="B62" s="2" t="s">
        <v>54</v>
      </c>
      <c r="C62" s="2" t="s">
        <v>12</v>
      </c>
      <c r="D62" s="6" t="s">
        <v>13</v>
      </c>
      <c r="E62" s="3">
        <v>381.4</v>
      </c>
      <c r="F62" s="3">
        <v>396.2</v>
      </c>
      <c r="G62" s="3">
        <v>403.3</v>
      </c>
      <c r="H62" s="3">
        <v>411.9</v>
      </c>
      <c r="I62" s="3" t="s">
        <v>22</v>
      </c>
      <c r="J62" s="15">
        <f t="shared" si="0"/>
        <v>2.5975604756282022E-2</v>
      </c>
      <c r="K62" s="16">
        <f t="shared" ref="K62" si="73">IF($C62="Erwerbstätige (Inlandskonzept)", SUM(K63:K64),
IF(TYPE($I62)=1,$I62,$H62)*(1+$J62))^(1/IF(TYPE($I62)=1,1,2))</f>
        <v>20.84610198695804</v>
      </c>
      <c r="L62" s="16">
        <f t="shared" ref="L62" si="74">IF($C62="Erwerbstätige (Inlandskonzept)", SUM(L63:L64),
IF(TYPE($I62)=1,$I62,$H62)*((1+$J62)^(1/IF(TYPE($I62)=1,2,3))))</f>
        <v>446.63573568506058</v>
      </c>
    </row>
    <row r="63" spans="1:12" x14ac:dyDescent="0.2">
      <c r="C63" s="2" t="s">
        <v>14</v>
      </c>
      <c r="D63" s="6" t="s">
        <v>13</v>
      </c>
      <c r="E63" s="3">
        <v>302.7</v>
      </c>
      <c r="F63" s="3">
        <v>319</v>
      </c>
      <c r="G63" s="3">
        <v>328.1</v>
      </c>
      <c r="H63" s="3">
        <v>337.5</v>
      </c>
      <c r="I63" s="3" t="s">
        <v>22</v>
      </c>
      <c r="J63" s="15">
        <f t="shared" si="0"/>
        <v>3.6940376475735004E-2</v>
      </c>
      <c r="K63" s="16">
        <f t="shared" ref="K63:K64" si="75">IF($C63="Erwerbstätige (Inlandskonzept)", SUM(K64:K65),
IF(TYPE($I63)=1,$I63,$H63)*((1+$J63)^(IF(TYPE($I63)=1,1,2))))</f>
        <v>362.89530372340323</v>
      </c>
      <c r="L63" s="16">
        <f t="shared" ref="L63:L64" si="76">IF($C63="Erwerbstätige (Inlandskonzept)", SUM(L64:L65),
IF(TYPE($I63)=1,$I63,$H63)*((1+$J63)^(IF(TYPE($I63)=1,2,3))))</f>
        <v>376.30079286422193</v>
      </c>
    </row>
    <row r="64" spans="1:12" x14ac:dyDescent="0.2">
      <c r="C64" s="2" t="s">
        <v>15</v>
      </c>
      <c r="D64" s="6" t="s">
        <v>13</v>
      </c>
      <c r="E64" s="3">
        <v>78.7</v>
      </c>
      <c r="F64" s="3">
        <v>77.2</v>
      </c>
      <c r="G64" s="3">
        <v>75.2</v>
      </c>
      <c r="H64" s="3">
        <v>74.400000000000006</v>
      </c>
      <c r="I64" s="3" t="s">
        <v>22</v>
      </c>
      <c r="J64" s="15">
        <f t="shared" si="0"/>
        <v>-1.8554771991144747E-2</v>
      </c>
      <c r="K64" s="16">
        <f t="shared" si="75"/>
        <v>71.664664327252737</v>
      </c>
      <c r="L64" s="16">
        <f t="shared" si="76"/>
        <v>70.334942820838634</v>
      </c>
    </row>
    <row r="65" spans="1:12" x14ac:dyDescent="0.2">
      <c r="A65" s="2" t="s">
        <v>55</v>
      </c>
      <c r="B65" s="2" t="s">
        <v>56</v>
      </c>
      <c r="C65" s="2" t="s">
        <v>12</v>
      </c>
      <c r="D65" s="6" t="s">
        <v>13</v>
      </c>
      <c r="E65" s="3">
        <v>343.6</v>
      </c>
      <c r="F65" s="3">
        <v>355</v>
      </c>
      <c r="G65" s="3">
        <v>364.6</v>
      </c>
      <c r="H65" s="3">
        <v>375.6</v>
      </c>
      <c r="I65" s="3" t="s">
        <v>22</v>
      </c>
      <c r="J65" s="15">
        <f t="shared" si="0"/>
        <v>3.0127092845203984E-2</v>
      </c>
      <c r="K65" s="16">
        <f t="shared" ref="K65" si="77">IF($C65="Erwerbstätige (Inlandskonzept)", SUM(K66:K67),
IF(TYPE($I65)=1,$I65,$H65)*(1+$J65))^(1/IF(TYPE($I65)=1,1,2))</f>
        <v>19.971257514400602</v>
      </c>
      <c r="L65" s="16">
        <f t="shared" ref="L65" si="78">IF($C65="Erwerbstätige (Inlandskonzept)", SUM(L66:L67),
IF(TYPE($I65)=1,$I65,$H65)*((1+$J65)^(1/IF(TYPE($I65)=1,2,3))))</f>
        <v>411.06961268952244</v>
      </c>
    </row>
    <row r="66" spans="1:12" x14ac:dyDescent="0.2">
      <c r="C66" s="2" t="s">
        <v>14</v>
      </c>
      <c r="D66" s="6" t="s">
        <v>13</v>
      </c>
      <c r="E66" s="3">
        <v>311.8</v>
      </c>
      <c r="F66" s="3">
        <v>321.89999999999998</v>
      </c>
      <c r="G66" s="3">
        <v>332.4</v>
      </c>
      <c r="H66" s="3">
        <v>344.2</v>
      </c>
      <c r="I66" s="3" t="s">
        <v>22</v>
      </c>
      <c r="J66" s="15">
        <f t="shared" si="0"/>
        <v>3.3502627413445785E-2</v>
      </c>
      <c r="K66" s="16">
        <f t="shared" ref="K66:K67" si="79">IF($C66="Erwerbstätige (Inlandskonzept)", SUM(K67:K68),
IF(TYPE($I66)=1,$I66,$H66)*((1+$J66)^(IF(TYPE($I66)=1,1,2))))</f>
        <v>367.64954775562467</v>
      </c>
      <c r="L66" s="16">
        <f t="shared" ref="L66:L67" si="80">IF($C66="Erwerbstätige (Inlandskonzept)", SUM(L67:L68),
IF(TYPE($I66)=1,$I66,$H66)*((1+$J66)^(IF(TYPE($I66)=1,2,3))))</f>
        <v>379.96677357280322</v>
      </c>
    </row>
    <row r="67" spans="1:12" x14ac:dyDescent="0.2">
      <c r="C67" s="2" t="s">
        <v>15</v>
      </c>
      <c r="D67" s="6" t="s">
        <v>13</v>
      </c>
      <c r="E67" s="3">
        <v>31.7</v>
      </c>
      <c r="F67" s="3">
        <v>33.1</v>
      </c>
      <c r="G67" s="3">
        <v>32.200000000000003</v>
      </c>
      <c r="H67" s="3">
        <v>31.4</v>
      </c>
      <c r="I67" s="3" t="s">
        <v>22</v>
      </c>
      <c r="J67" s="15">
        <f t="shared" si="0"/>
        <v>-3.1645781232433334E-3</v>
      </c>
      <c r="K67" s="16">
        <f t="shared" si="79"/>
        <v>31.201578950877838</v>
      </c>
      <c r="L67" s="16">
        <f t="shared" si="80"/>
        <v>31.102839116719238</v>
      </c>
    </row>
    <row r="68" spans="1:12" x14ac:dyDescent="0.2">
      <c r="A68" s="2" t="s">
        <v>57</v>
      </c>
      <c r="B68" s="2" t="s">
        <v>58</v>
      </c>
      <c r="C68" s="2" t="s">
        <v>12</v>
      </c>
      <c r="D68" s="6" t="s">
        <v>13</v>
      </c>
      <c r="E68" s="3">
        <v>1667.7</v>
      </c>
      <c r="F68" s="3">
        <v>1692.9</v>
      </c>
      <c r="G68" s="3">
        <v>1716.9</v>
      </c>
      <c r="H68" s="3">
        <v>1741.1</v>
      </c>
      <c r="I68" s="3">
        <v>1767.4</v>
      </c>
      <c r="J68" s="15">
        <f t="shared" si="0"/>
        <v>1.462189628197974E-2</v>
      </c>
      <c r="K68" s="16">
        <f t="shared" ref="K68" si="81">IF($C68="Erwerbstätige (Inlandskonzept)", SUM(K69:K70),
IF(TYPE($I68)=1,$I68,$H68)*(1+$J68))^(1/IF(TYPE($I68)=1,1,2))</f>
        <v>1793.5980233273656</v>
      </c>
      <c r="L68" s="16">
        <f t="shared" ref="L68" si="82">IF($C68="Erwerbstätige (Inlandskonzept)", SUM(L69:L70),
IF(TYPE($I68)=1,$I68,$H68)*((1+$J68)^(1/IF(TYPE($I68)=1,2,3))))</f>
        <v>1820.3209660967768</v>
      </c>
    </row>
    <row r="69" spans="1:12" x14ac:dyDescent="0.2">
      <c r="C69" s="2" t="s">
        <v>14</v>
      </c>
      <c r="D69" s="6" t="s">
        <v>13</v>
      </c>
      <c r="E69" s="3">
        <v>1516.9</v>
      </c>
      <c r="F69" s="3">
        <v>1542</v>
      </c>
      <c r="G69" s="3">
        <v>1571.8</v>
      </c>
      <c r="H69" s="3">
        <v>1600.1</v>
      </c>
      <c r="I69" s="3">
        <v>1625.4</v>
      </c>
      <c r="J69" s="15">
        <f t="shared" si="0"/>
        <v>1.7421301296696168E-2</v>
      </c>
      <c r="K69" s="16">
        <f t="shared" ref="K69:K70" si="83">IF($C69="Erwerbstätige (Inlandskonzept)", SUM(K70:K71),
IF(TYPE($I69)=1,$I69,$H69)*((1+$J69)^(IF(TYPE($I69)=1,1,2))))</f>
        <v>1653.71658312765</v>
      </c>
      <c r="L69" s="16">
        <f t="shared" ref="L69:L70" si="84">IF($C69="Erwerbstätige (Inlandskonzept)", SUM(L70:L71),
IF(TYPE($I69)=1,$I69,$H69)*((1+$J69)^(IF(TYPE($I69)=1,2,3))))</f>
        <v>1682.5264779816596</v>
      </c>
    </row>
    <row r="70" spans="1:12" x14ac:dyDescent="0.2">
      <c r="C70" s="2" t="s">
        <v>15</v>
      </c>
      <c r="D70" s="6" t="s">
        <v>13</v>
      </c>
      <c r="E70" s="3">
        <v>150.80000000000001</v>
      </c>
      <c r="F70" s="3">
        <v>150.9</v>
      </c>
      <c r="G70" s="3">
        <v>145.1</v>
      </c>
      <c r="H70" s="3">
        <v>141</v>
      </c>
      <c r="I70" s="3">
        <v>142</v>
      </c>
      <c r="J70" s="15">
        <f t="shared" ref="J70:J133" si="85">IF(SUM(E70:I70)=0, 0,
(IF(TYPE(I70)=1,I70,H70)/E70)^(1/(COUNT(E70:I70)-1))-1)</f>
        <v>-1.4919435213269883E-2</v>
      </c>
      <c r="K70" s="16">
        <f t="shared" si="83"/>
        <v>139.88144019971568</v>
      </c>
      <c r="L70" s="16">
        <f t="shared" si="84"/>
        <v>137.79448811511713</v>
      </c>
    </row>
    <row r="71" spans="1:12" x14ac:dyDescent="0.2">
      <c r="A71" s="2" t="s">
        <v>59</v>
      </c>
      <c r="B71" s="2" t="s">
        <v>60</v>
      </c>
      <c r="C71" s="2" t="s">
        <v>12</v>
      </c>
      <c r="D71" s="6" t="s">
        <v>13</v>
      </c>
      <c r="E71" s="3">
        <v>1306.3</v>
      </c>
      <c r="F71" s="3">
        <v>1327.4</v>
      </c>
      <c r="G71" s="3">
        <v>1349.5</v>
      </c>
      <c r="H71" s="3">
        <v>1370.1</v>
      </c>
      <c r="I71" s="3" t="s">
        <v>22</v>
      </c>
      <c r="J71" s="15">
        <f t="shared" si="85"/>
        <v>1.6022003038263843E-2</v>
      </c>
      <c r="K71" s="16">
        <f t="shared" ref="K71" si="86">IF($C71="Erwerbstätige (Inlandskonzept)", SUM(K72:K73),
IF(TYPE($I71)=1,$I71,$H71)*(1+$J71))^(1/IF(TYPE($I71)=1,1,2))</f>
        <v>37.617154849303667</v>
      </c>
      <c r="L71" s="16">
        <f t="shared" ref="L71" si="87">IF($C71="Erwerbstätige (Inlandskonzept)", SUM(L72:L73),
IF(TYPE($I71)=1,$I71,$H71)*((1+$J71)^(1/IF(TYPE($I71)=1,2,3))))</f>
        <v>1438.1730734623989</v>
      </c>
    </row>
    <row r="72" spans="1:12" x14ac:dyDescent="0.2">
      <c r="C72" s="2" t="s">
        <v>14</v>
      </c>
      <c r="D72" s="6" t="s">
        <v>13</v>
      </c>
      <c r="E72" s="3">
        <v>1214.2</v>
      </c>
      <c r="F72" s="3">
        <v>1234.3</v>
      </c>
      <c r="G72" s="3">
        <v>1259.7</v>
      </c>
      <c r="H72" s="3">
        <v>1282.5999999999999</v>
      </c>
      <c r="I72" s="3" t="s">
        <v>22</v>
      </c>
      <c r="J72" s="15">
        <f t="shared" si="85"/>
        <v>1.8435827682593331E-2</v>
      </c>
      <c r="K72" s="16">
        <f t="shared" ref="K72:K73" si="88">IF($C72="Erwerbstätige (Inlandskonzept)", SUM(K73:K74),
IF(TYPE($I72)=1,$I72,$H72)*((1+$J72)^(IF(TYPE($I72)=1,1,2))))</f>
        <v>1330.3275149289163</v>
      </c>
      <c r="L72" s="16">
        <f t="shared" ref="L72:L73" si="89">IF($C72="Erwerbstätige (Inlandskonzept)", SUM(L73:L74),
IF(TYPE($I72)=1,$I72,$H72)*((1+$J72)^(IF(TYPE($I72)=1,2,3))))</f>
        <v>1354.8532037555585</v>
      </c>
    </row>
    <row r="73" spans="1:12" x14ac:dyDescent="0.2">
      <c r="C73" s="2" t="s">
        <v>15</v>
      </c>
      <c r="D73" s="6" t="s">
        <v>13</v>
      </c>
      <c r="E73" s="3">
        <v>92.1</v>
      </c>
      <c r="F73" s="3">
        <v>93</v>
      </c>
      <c r="G73" s="3">
        <v>89.8</v>
      </c>
      <c r="H73" s="3">
        <v>87.6</v>
      </c>
      <c r="I73" s="3" t="s">
        <v>22</v>
      </c>
      <c r="J73" s="15">
        <f t="shared" si="85"/>
        <v>-1.6559343209298305E-2</v>
      </c>
      <c r="K73" s="16">
        <f t="shared" si="88"/>
        <v>84.722824027573978</v>
      </c>
      <c r="L73" s="16">
        <f t="shared" si="89"/>
        <v>83.319869706840393</v>
      </c>
    </row>
    <row r="74" spans="1:12" x14ac:dyDescent="0.2">
      <c r="A74" s="2" t="s">
        <v>61</v>
      </c>
      <c r="B74" s="2" t="s">
        <v>62</v>
      </c>
      <c r="C74" s="2" t="s">
        <v>12</v>
      </c>
      <c r="D74" s="6" t="s">
        <v>13</v>
      </c>
      <c r="E74" s="3">
        <v>299.10000000000002</v>
      </c>
      <c r="F74" s="3">
        <v>302.60000000000002</v>
      </c>
      <c r="G74" s="3">
        <v>307</v>
      </c>
      <c r="H74" s="3">
        <v>311</v>
      </c>
      <c r="I74" s="3" t="s">
        <v>22</v>
      </c>
      <c r="J74" s="15">
        <f t="shared" si="85"/>
        <v>1.3089914744672138E-2</v>
      </c>
      <c r="K74" s="16">
        <f t="shared" ref="K74" si="90">IF($C74="Erwerbstätige (Inlandskonzept)", SUM(K75:K76),
IF(TYPE($I74)=1,$I74,$H74)*(1+$J74))^(1/IF(TYPE($I74)=1,1,2))</f>
        <v>17.866035249493414</v>
      </c>
      <c r="L74" s="16">
        <f t="shared" ref="L74" si="91">IF($C74="Erwerbstätige (Inlandskonzept)", SUM(L75:L76),
IF(TYPE($I74)=1,$I74,$H74)*((1+$J74)^(1/IF(TYPE($I74)=1,2,3))))</f>
        <v>323.37345369441647</v>
      </c>
    </row>
    <row r="75" spans="1:12" x14ac:dyDescent="0.2">
      <c r="C75" s="2" t="s">
        <v>14</v>
      </c>
      <c r="D75" s="6" t="s">
        <v>13</v>
      </c>
      <c r="E75" s="3">
        <v>299.10000000000002</v>
      </c>
      <c r="F75" s="3">
        <v>302.60000000000002</v>
      </c>
      <c r="G75" s="3">
        <v>307</v>
      </c>
      <c r="H75" s="3">
        <v>311</v>
      </c>
      <c r="I75" s="3" t="s">
        <v>22</v>
      </c>
      <c r="J75" s="15">
        <f t="shared" si="85"/>
        <v>1.3089914744672138E-2</v>
      </c>
      <c r="K75" s="16">
        <f t="shared" ref="K75:K76" si="92">IF($C75="Erwerbstätige (Inlandskonzept)", SUM(K76:K77),
IF(TYPE($I75)=1,$I75,$H75)*((1+$J75)^(IF(TYPE($I75)=1,1,2))))</f>
        <v>319.19521553614118</v>
      </c>
      <c r="L75" s="16">
        <f t="shared" ref="L75:L76" si="93">IF($C75="Erwerbstätige (Inlandskonzept)", SUM(L76:L77),
IF(TYPE($I75)=1,$I75,$H75)*((1+$J75)^(IF(TYPE($I75)=1,2,3))))</f>
        <v>323.37345369441647</v>
      </c>
    </row>
    <row r="76" spans="1:12" x14ac:dyDescent="0.2">
      <c r="C76" s="2" t="s">
        <v>15</v>
      </c>
      <c r="D76" s="6" t="s">
        <v>13</v>
      </c>
      <c r="E76" s="3">
        <v>0</v>
      </c>
      <c r="F76" s="3">
        <v>0</v>
      </c>
      <c r="G76" s="3">
        <v>0</v>
      </c>
      <c r="H76" s="3">
        <v>0</v>
      </c>
      <c r="I76" s="3" t="s">
        <v>22</v>
      </c>
      <c r="J76" s="15">
        <f t="shared" si="85"/>
        <v>0</v>
      </c>
      <c r="K76" s="16">
        <f t="shared" si="92"/>
        <v>0</v>
      </c>
      <c r="L76" s="16">
        <f t="shared" si="93"/>
        <v>0</v>
      </c>
    </row>
    <row r="77" spans="1:12" x14ac:dyDescent="0.2">
      <c r="A77" s="2" t="s">
        <v>63</v>
      </c>
      <c r="B77" s="2" t="s">
        <v>64</v>
      </c>
      <c r="C77" s="2" t="s">
        <v>12</v>
      </c>
      <c r="D77" s="6" t="s">
        <v>13</v>
      </c>
      <c r="E77" s="3">
        <v>337.2</v>
      </c>
      <c r="F77" s="3">
        <v>332.1</v>
      </c>
      <c r="G77" s="3">
        <v>333.2</v>
      </c>
      <c r="H77" s="3">
        <v>334.8</v>
      </c>
      <c r="I77" s="3" t="s">
        <v>22</v>
      </c>
      <c r="J77" s="15">
        <f t="shared" si="85"/>
        <v>-2.3781302611710631E-3</v>
      </c>
      <c r="K77" s="16">
        <f t="shared" ref="K77" si="94">IF($C77="Erwerbstätige (Inlandskonzept)", SUM(K78:K79),
IF(TYPE($I77)=1,$I77,$H77)*(1+$J77))^(1/IF(TYPE($I77)=1,1,2))</f>
        <v>18.258712391468844</v>
      </c>
      <c r="L77" s="16">
        <f t="shared" ref="L77" si="95">IF($C77="Erwerbstätige (Inlandskonzept)", SUM(L78:L79),
IF(TYPE($I77)=1,$I77,$H77)*((1+$J77)^(1/IF(TYPE($I77)=1,2,3))))</f>
        <v>332.62502353768019</v>
      </c>
    </row>
    <row r="78" spans="1:12" x14ac:dyDescent="0.2">
      <c r="C78" s="2" t="s">
        <v>14</v>
      </c>
      <c r="D78" s="6" t="s">
        <v>13</v>
      </c>
      <c r="E78" s="3">
        <v>307.8</v>
      </c>
      <c r="F78" s="3">
        <v>302.2</v>
      </c>
      <c r="G78" s="3">
        <v>303</v>
      </c>
      <c r="H78" s="3">
        <v>305.2</v>
      </c>
      <c r="I78" s="3" t="s">
        <v>22</v>
      </c>
      <c r="J78" s="15">
        <f t="shared" si="85"/>
        <v>-2.8236466543899441E-3</v>
      </c>
      <c r="K78" s="16">
        <f t="shared" ref="K78:K79" si="96">IF($C78="Erwerbstätige (Inlandskonzept)", SUM(K79:K80),
IF(TYPE($I78)=1,$I78,$H78)*((1+$J78)^(IF(TYPE($I78)=1,1,2))))</f>
        <v>303.47887943578723</v>
      </c>
      <c r="L78" s="16">
        <f t="shared" ref="L78:L79" si="97">IF($C78="Erwerbstätige (Inlandskonzept)", SUM(L79:L80),
IF(TYPE($I78)=1,$I78,$H78)*((1+$J78)^(IF(TYPE($I78)=1,2,3))))</f>
        <v>302.62196231319041</v>
      </c>
    </row>
    <row r="79" spans="1:12" x14ac:dyDescent="0.2">
      <c r="C79" s="2" t="s">
        <v>15</v>
      </c>
      <c r="D79" s="6" t="s">
        <v>13</v>
      </c>
      <c r="E79" s="3">
        <v>29.4</v>
      </c>
      <c r="F79" s="3">
        <v>29.9</v>
      </c>
      <c r="G79" s="3">
        <v>30.2</v>
      </c>
      <c r="H79" s="3">
        <v>29.7</v>
      </c>
      <c r="I79" s="3" t="s">
        <v>22</v>
      </c>
      <c r="J79" s="15">
        <f t="shared" si="85"/>
        <v>3.3898564331571457E-3</v>
      </c>
      <c r="K79" s="16">
        <f t="shared" si="96"/>
        <v>29.901698758590662</v>
      </c>
      <c r="L79" s="16">
        <f t="shared" si="97"/>
        <v>30.003061224489798</v>
      </c>
    </row>
    <row r="80" spans="1:12" x14ac:dyDescent="0.2">
      <c r="A80" s="2" t="s">
        <v>65</v>
      </c>
      <c r="B80" s="2" t="s">
        <v>66</v>
      </c>
      <c r="C80" s="2" t="s">
        <v>12</v>
      </c>
      <c r="D80" s="6" t="s">
        <v>13</v>
      </c>
      <c r="E80" s="3">
        <v>670.1</v>
      </c>
      <c r="F80" s="3">
        <v>692.6</v>
      </c>
      <c r="G80" s="3">
        <v>709.3</v>
      </c>
      <c r="H80" s="3">
        <v>724.2</v>
      </c>
      <c r="I80" s="3" t="s">
        <v>22</v>
      </c>
      <c r="J80" s="15">
        <f t="shared" si="85"/>
        <v>2.6218014680168045E-2</v>
      </c>
      <c r="K80" s="16">
        <f t="shared" ref="K80" si="98">IF($C80="Erwerbstätige (Inlandskonzept)", SUM(K81:K82),
IF(TYPE($I80)=1,$I80,$H80)*(1+$J80))^(1/IF(TYPE($I80)=1,1,2))</f>
        <v>27.637101122764186</v>
      </c>
      <c r="L80" s="16">
        <f t="shared" ref="L80" si="99">IF($C80="Erwerbstätige (Inlandskonzept)", SUM(L81:L82),
IF(TYPE($I80)=1,$I80,$H80)*((1+$J80)^(1/IF(TYPE($I80)=1,2,3))))</f>
        <v>784.63369977901573</v>
      </c>
    </row>
    <row r="81" spans="1:12" x14ac:dyDescent="0.2">
      <c r="C81" s="2" t="s">
        <v>14</v>
      </c>
      <c r="D81" s="6" t="s">
        <v>13</v>
      </c>
      <c r="E81" s="3">
        <v>607.29999999999995</v>
      </c>
      <c r="F81" s="3">
        <v>629.5</v>
      </c>
      <c r="G81" s="3">
        <v>649.6</v>
      </c>
      <c r="H81" s="3">
        <v>666.4</v>
      </c>
      <c r="I81" s="3" t="s">
        <v>22</v>
      </c>
      <c r="J81" s="15">
        <f t="shared" si="85"/>
        <v>3.1439840328894908E-2</v>
      </c>
      <c r="K81" s="16">
        <f t="shared" ref="K81:K82" si="100">IF($C81="Erwerbstätige (Inlandskonzept)", SUM(K82:K83),
IF(TYPE($I81)=1,$I81,$H81)*((1+$J81)^(IF(TYPE($I81)=1,1,2))))</f>
        <v>708.96173130667273</v>
      </c>
      <c r="L81" s="16">
        <f t="shared" ref="L81:L82" si="101">IF($C81="Erwerbstätige (Inlandskonzept)", SUM(L82:L83),
IF(TYPE($I81)=1,$I81,$H81)*((1+$J81)^(IF(TYPE($I81)=1,2,3))))</f>
        <v>731.25137493825139</v>
      </c>
    </row>
    <row r="82" spans="1:12" x14ac:dyDescent="0.2">
      <c r="C82" s="2" t="s">
        <v>15</v>
      </c>
      <c r="D82" s="6" t="s">
        <v>13</v>
      </c>
      <c r="E82" s="3">
        <v>62.8</v>
      </c>
      <c r="F82" s="3">
        <v>63.2</v>
      </c>
      <c r="G82" s="3">
        <v>59.7</v>
      </c>
      <c r="H82" s="3">
        <v>57.9</v>
      </c>
      <c r="I82" s="3" t="s">
        <v>22</v>
      </c>
      <c r="J82" s="15">
        <f t="shared" si="85"/>
        <v>-2.6715874473397405E-2</v>
      </c>
      <c r="K82" s="16">
        <f t="shared" si="100"/>
        <v>54.847627163220636</v>
      </c>
      <c r="L82" s="16">
        <f t="shared" si="101"/>
        <v>53.382324840764326</v>
      </c>
    </row>
    <row r="83" spans="1:12" x14ac:dyDescent="0.2">
      <c r="A83" s="2" t="s">
        <v>67</v>
      </c>
      <c r="B83" s="2" t="s">
        <v>68</v>
      </c>
      <c r="C83" s="2" t="s">
        <v>12</v>
      </c>
      <c r="D83" s="6" t="s">
        <v>13</v>
      </c>
      <c r="E83" s="3">
        <v>361.4</v>
      </c>
      <c r="F83" s="3">
        <v>365.5</v>
      </c>
      <c r="G83" s="3">
        <v>367.5</v>
      </c>
      <c r="H83" s="3">
        <v>371</v>
      </c>
      <c r="I83" s="3" t="s">
        <v>22</v>
      </c>
      <c r="J83" s="15">
        <f t="shared" si="85"/>
        <v>8.7771904302369474E-3</v>
      </c>
      <c r="K83" s="16">
        <f t="shared" ref="K83" si="102">IF($C83="Erwerbstätige (Inlandskonzept)", SUM(K84:K85),
IF(TYPE($I83)=1,$I83,$H83)*(1+$J83))^(1/IF(TYPE($I83)=1,1,2))</f>
        <v>19.443723257840333</v>
      </c>
      <c r="L83" s="16">
        <f t="shared" ref="L83" si="103">IF($C83="Erwerbstätige (Inlandskonzept)", SUM(L84:L85),
IF(TYPE($I83)=1,$I83,$H83)*((1+$J83)^(1/IF(TYPE($I83)=1,2,3))))</f>
        <v>381.78426810606857</v>
      </c>
    </row>
    <row r="84" spans="1:12" x14ac:dyDescent="0.2">
      <c r="C84" s="2" t="s">
        <v>14</v>
      </c>
      <c r="D84" s="6" t="s">
        <v>13</v>
      </c>
      <c r="E84" s="3">
        <v>302.7</v>
      </c>
      <c r="F84" s="3">
        <v>307.7</v>
      </c>
      <c r="G84" s="3">
        <v>312.10000000000002</v>
      </c>
      <c r="H84" s="3">
        <v>317.5</v>
      </c>
      <c r="I84" s="3" t="s">
        <v>22</v>
      </c>
      <c r="J84" s="15">
        <f t="shared" si="85"/>
        <v>1.6039135324901865E-2</v>
      </c>
      <c r="K84" s="16">
        <f t="shared" ref="K84:K85" si="104">IF($C84="Erwerbstätige (Inlandskonzept)", SUM(K85:K86),
IF(TYPE($I84)=1,$I84,$H84)*((1+$J84)^(IF(TYPE($I84)=1,1,2))))</f>
        <v>327.76652903248834</v>
      </c>
      <c r="L84" s="16">
        <f t="shared" ref="L84:L85" si="105">IF($C84="Erwerbstätige (Inlandskonzept)", SUM(L85:L86),
IF(TYPE($I84)=1,$I84,$H84)*((1+$J84)^(IF(TYPE($I84)=1,2,3))))</f>
        <v>333.02362074661374</v>
      </c>
    </row>
    <row r="85" spans="1:12" x14ac:dyDescent="0.2">
      <c r="C85" s="2" t="s">
        <v>15</v>
      </c>
      <c r="D85" s="6" t="s">
        <v>13</v>
      </c>
      <c r="E85" s="3">
        <v>58.7</v>
      </c>
      <c r="F85" s="3">
        <v>57.9</v>
      </c>
      <c r="G85" s="3">
        <v>55.3</v>
      </c>
      <c r="H85" s="3">
        <v>53.5</v>
      </c>
      <c r="I85" s="3" t="s">
        <v>22</v>
      </c>
      <c r="J85" s="15">
        <f t="shared" si="85"/>
        <v>-3.0446242977279381E-2</v>
      </c>
      <c r="K85" s="16">
        <f t="shared" si="104"/>
        <v>50.291845094992695</v>
      </c>
      <c r="L85" s="16">
        <f t="shared" si="105"/>
        <v>48.76064735945485</v>
      </c>
    </row>
    <row r="86" spans="1:12" x14ac:dyDescent="0.2">
      <c r="A86" s="2" t="s">
        <v>69</v>
      </c>
      <c r="B86" s="2" t="s">
        <v>70</v>
      </c>
      <c r="C86" s="2" t="s">
        <v>12</v>
      </c>
      <c r="D86" s="6" t="s">
        <v>13</v>
      </c>
      <c r="E86" s="3">
        <v>78</v>
      </c>
      <c r="F86" s="3">
        <v>81.5</v>
      </c>
      <c r="G86" s="3">
        <v>80.099999999999994</v>
      </c>
      <c r="H86" s="3">
        <v>79.7</v>
      </c>
      <c r="I86" s="3" t="s">
        <v>22</v>
      </c>
      <c r="J86" s="15">
        <f t="shared" si="85"/>
        <v>7.212807590492698E-3</v>
      </c>
      <c r="K86" s="16">
        <f t="shared" ref="K86" si="106">IF($C86="Erwerbstätige (Inlandskonzept)", SUM(K87:K88),
IF(TYPE($I86)=1,$I86,$H86)*(1+$J86))^(1/IF(TYPE($I86)=1,1,2))</f>
        <v>9.0254051102103148</v>
      </c>
      <c r="L86" s="16">
        <f t="shared" ref="L86" si="107">IF($C86="Erwerbstätige (Inlandskonzept)", SUM(L87:L88),
IF(TYPE($I86)=1,$I86,$H86)*((1+$J86)^(1/IF(TYPE($I86)=1,2,3))))</f>
        <v>82.516313832612511</v>
      </c>
    </row>
    <row r="87" spans="1:12" x14ac:dyDescent="0.2">
      <c r="C87" s="2" t="s">
        <v>14</v>
      </c>
      <c r="D87" s="6" t="s">
        <v>13</v>
      </c>
      <c r="E87" s="3">
        <v>57.3</v>
      </c>
      <c r="F87" s="3">
        <v>59.5</v>
      </c>
      <c r="G87" s="3">
        <v>61.1</v>
      </c>
      <c r="H87" s="3">
        <v>62.6</v>
      </c>
      <c r="I87" s="3" t="s">
        <v>22</v>
      </c>
      <c r="J87" s="15">
        <f t="shared" si="85"/>
        <v>2.9927300929245781E-2</v>
      </c>
      <c r="K87" s="16">
        <f t="shared" ref="K87:K88" si="108">IF($C87="Erwerbstätige (Inlandskonzept)", SUM(K88:K89),
IF(TYPE($I87)=1,$I87,$H87)*((1+$J87)^(IF(TYPE($I87)=1,1,2))))</f>
        <v>66.402965349482528</v>
      </c>
      <c r="L87" s="16">
        <f t="shared" ref="L87:L88" si="109">IF($C87="Erwerbstätige (Inlandskonzept)", SUM(L88:L89),
IF(TYPE($I87)=1,$I87,$H87)*((1+$J87)^(IF(TYPE($I87)=1,2,3))))</f>
        <v>68.390226876090765</v>
      </c>
    </row>
    <row r="88" spans="1:12" x14ac:dyDescent="0.2">
      <c r="C88" s="2" t="s">
        <v>15</v>
      </c>
      <c r="D88" s="6" t="s">
        <v>13</v>
      </c>
      <c r="E88" s="3">
        <v>20.7</v>
      </c>
      <c r="F88" s="3">
        <v>22</v>
      </c>
      <c r="G88" s="3">
        <v>19</v>
      </c>
      <c r="H88" s="3">
        <v>17.100000000000001</v>
      </c>
      <c r="I88" s="3" t="s">
        <v>22</v>
      </c>
      <c r="J88" s="15">
        <f t="shared" si="85"/>
        <v>-6.1699556404279821E-2</v>
      </c>
      <c r="K88" s="16">
        <f t="shared" si="108"/>
        <v>15.054972053927923</v>
      </c>
      <c r="L88" s="16">
        <f t="shared" si="109"/>
        <v>14.126086956521741</v>
      </c>
    </row>
    <row r="89" spans="1:12" x14ac:dyDescent="0.2">
      <c r="A89" s="2" t="s">
        <v>71</v>
      </c>
      <c r="B89" s="2" t="s">
        <v>72</v>
      </c>
      <c r="C89" s="2" t="s">
        <v>12</v>
      </c>
      <c r="D89" s="6" t="s">
        <v>13</v>
      </c>
      <c r="E89" s="3">
        <v>180.7</v>
      </c>
      <c r="F89" s="3">
        <v>177.1</v>
      </c>
      <c r="G89" s="3">
        <v>179.2</v>
      </c>
      <c r="H89" s="3">
        <v>182</v>
      </c>
      <c r="I89" s="3" t="s">
        <v>22</v>
      </c>
      <c r="J89" s="15">
        <f t="shared" si="85"/>
        <v>2.3923536148566793E-3</v>
      </c>
      <c r="K89" s="16">
        <f t="shared" ref="K89" si="110">IF($C89="Erwerbstätige (Inlandskonzept)", SUM(K90:K91),
IF(TYPE($I89)=1,$I89,$H89)*(1+$J89))^(1/IF(TYPE($I89)=1,1,2))</f>
        <v>13.525418267338646</v>
      </c>
      <c r="L89" s="16">
        <f t="shared" ref="L89" si="111">IF($C89="Erwerbstätige (Inlandskonzept)", SUM(L90:L91),
IF(TYPE($I89)=1,$I89,$H89)*((1+$J89)^(1/IF(TYPE($I89)=1,2,3))))</f>
        <v>183.4263032493638</v>
      </c>
    </row>
    <row r="90" spans="1:12" x14ac:dyDescent="0.2">
      <c r="C90" s="2" t="s">
        <v>14</v>
      </c>
      <c r="D90" s="6" t="s">
        <v>13</v>
      </c>
      <c r="E90" s="3">
        <v>142.69999999999999</v>
      </c>
      <c r="F90" s="3">
        <v>141.30000000000001</v>
      </c>
      <c r="G90" s="3">
        <v>142.9</v>
      </c>
      <c r="H90" s="3">
        <v>145.6</v>
      </c>
      <c r="I90" s="3" t="s">
        <v>22</v>
      </c>
      <c r="J90" s="15">
        <f t="shared" si="85"/>
        <v>6.7287406952931672E-3</v>
      </c>
      <c r="K90" s="16">
        <f t="shared" ref="K90:K91" si="112">IF($C90="Erwerbstätige (Inlandskonzept)", SUM(K91:K92),
IF(TYPE($I90)=1,$I90,$H90)*((1+$J90)^(IF(TYPE($I90)=1,1,2))))</f>
        <v>147.56600146898512</v>
      </c>
      <c r="L90" s="16">
        <f t="shared" ref="L90:L91" si="113">IF($C90="Erwerbstätige (Inlandskonzept)", SUM(L91:L92),
IF(TYPE($I90)=1,$I90,$H90)*((1+$J90)^(IF(TYPE($I90)=1,2,3))))</f>
        <v>148.55893482831118</v>
      </c>
    </row>
    <row r="91" spans="1:12" x14ac:dyDescent="0.2">
      <c r="C91" s="2" t="s">
        <v>15</v>
      </c>
      <c r="D91" s="6" t="s">
        <v>13</v>
      </c>
      <c r="E91" s="3">
        <v>38</v>
      </c>
      <c r="F91" s="3">
        <v>35.799999999999997</v>
      </c>
      <c r="G91" s="3">
        <v>36.299999999999997</v>
      </c>
      <c r="H91" s="3">
        <v>36.4</v>
      </c>
      <c r="I91" s="3" t="s">
        <v>22</v>
      </c>
      <c r="J91" s="15">
        <f t="shared" si="85"/>
        <v>-1.4236812683171118E-2</v>
      </c>
      <c r="K91" s="16">
        <f t="shared" si="112"/>
        <v>35.370937837472816</v>
      </c>
      <c r="L91" s="16">
        <f t="shared" si="113"/>
        <v>34.867368421052625</v>
      </c>
    </row>
    <row r="92" spans="1:12" x14ac:dyDescent="0.2">
      <c r="A92" s="2" t="s">
        <v>73</v>
      </c>
      <c r="B92" s="2" t="s">
        <v>74</v>
      </c>
      <c r="C92" s="2" t="s">
        <v>12</v>
      </c>
      <c r="D92" s="6" t="s">
        <v>13</v>
      </c>
      <c r="E92" s="3">
        <v>102.8</v>
      </c>
      <c r="F92" s="3">
        <v>106.9</v>
      </c>
      <c r="G92" s="3">
        <v>108.1</v>
      </c>
      <c r="H92" s="3">
        <v>109.3</v>
      </c>
      <c r="I92" s="3" t="s">
        <v>22</v>
      </c>
      <c r="J92" s="15">
        <f t="shared" si="85"/>
        <v>2.0647279783936101E-2</v>
      </c>
      <c r="K92" s="16">
        <f t="shared" ref="K92" si="114">IF($C92="Erwerbstätige (Inlandskonzept)", SUM(K93:K94),
IF(TYPE($I92)=1,$I92,$H92)*(1+$J92))^(1/IF(TYPE($I92)=1,1,2))</f>
        <v>10.670524404242141</v>
      </c>
      <c r="L92" s="16">
        <f t="shared" ref="L92" si="115">IF($C92="Erwerbstätige (Inlandskonzept)", SUM(L93:L94),
IF(TYPE($I92)=1,$I92,$H92)*((1+$J92)^(1/IF(TYPE($I92)=1,2,3))))</f>
        <v>116.21099221789888</v>
      </c>
    </row>
    <row r="93" spans="1:12" x14ac:dyDescent="0.2">
      <c r="C93" s="2" t="s">
        <v>14</v>
      </c>
      <c r="D93" s="6" t="s">
        <v>13</v>
      </c>
      <c r="E93" s="3">
        <v>102.8</v>
      </c>
      <c r="F93" s="3">
        <v>106.9</v>
      </c>
      <c r="G93" s="3">
        <v>108.1</v>
      </c>
      <c r="H93" s="3">
        <v>109.3</v>
      </c>
      <c r="I93" s="3" t="s">
        <v>22</v>
      </c>
      <c r="J93" s="15">
        <f t="shared" si="85"/>
        <v>2.0647279783936101E-2</v>
      </c>
      <c r="K93" s="16">
        <f t="shared" ref="K93:K94" si="116">IF($C93="Erwerbstätige (Inlandskonzept)", SUM(K94:K95),
IF(TYPE($I93)=1,$I93,$H93)*((1+$J93)^(IF(TYPE($I93)=1,1,2))))</f>
        <v>113.86009106152707</v>
      </c>
      <c r="L93" s="16">
        <f t="shared" ref="L93:L94" si="117">IF($C93="Erwerbstätige (Inlandskonzept)", SUM(L94:L95),
IF(TYPE($I93)=1,$I93,$H93)*((1+$J93)^(IF(TYPE($I93)=1,2,3))))</f>
        <v>116.21099221789888</v>
      </c>
    </row>
    <row r="94" spans="1:12" x14ac:dyDescent="0.2">
      <c r="C94" s="2" t="s">
        <v>15</v>
      </c>
      <c r="D94" s="6" t="s">
        <v>13</v>
      </c>
      <c r="E94" s="3">
        <v>0</v>
      </c>
      <c r="F94" s="3">
        <v>0</v>
      </c>
      <c r="G94" s="3">
        <v>0</v>
      </c>
      <c r="H94" s="3">
        <v>0</v>
      </c>
      <c r="I94" s="3" t="s">
        <v>22</v>
      </c>
      <c r="J94" s="15">
        <f t="shared" si="85"/>
        <v>0</v>
      </c>
      <c r="K94" s="16">
        <f t="shared" si="116"/>
        <v>0</v>
      </c>
      <c r="L94" s="16">
        <f t="shared" si="117"/>
        <v>0</v>
      </c>
    </row>
    <row r="95" spans="1:12" x14ac:dyDescent="0.2">
      <c r="B95" s="2" t="s">
        <v>75</v>
      </c>
      <c r="C95" s="2" t="s">
        <v>12</v>
      </c>
      <c r="D95" s="6" t="s">
        <v>13</v>
      </c>
      <c r="E95" s="3">
        <v>6020.3</v>
      </c>
      <c r="F95" s="3">
        <v>6080.8</v>
      </c>
      <c r="G95" s="3">
        <v>6162.5</v>
      </c>
      <c r="H95" s="3">
        <v>6254.5</v>
      </c>
      <c r="I95" s="3">
        <v>6337.2</v>
      </c>
      <c r="J95" s="15">
        <f t="shared" si="85"/>
        <v>1.2907577459855268E-2</v>
      </c>
      <c r="K95" s="16">
        <f t="shared" ref="K95" si="118">IF($C95="Erwerbstätige (Inlandskonzept)", SUM(K96:K97),
IF(TYPE($I95)=1,$I95,$H95)*(1+$J95))^(1/IF(TYPE($I95)=1,1,2))</f>
        <v>6420.0138848141887</v>
      </c>
      <c r="L95" s="16">
        <f t="shared" ref="L95" si="119">IF($C95="Erwerbstätige (Inlandskonzept)", SUM(L96:L97),
IF(TYPE($I95)=1,$I95,$H95)*((1+$J95)^(1/IF(TYPE($I95)=1,2,3))))</f>
        <v>6504.3034799756251</v>
      </c>
    </row>
    <row r="96" spans="1:12" x14ac:dyDescent="0.2">
      <c r="C96" s="2" t="s">
        <v>14</v>
      </c>
      <c r="D96" s="6" t="s">
        <v>13</v>
      </c>
      <c r="E96" s="3">
        <v>5422.7</v>
      </c>
      <c r="F96" s="3">
        <v>5491.7</v>
      </c>
      <c r="G96" s="3">
        <v>5579.7</v>
      </c>
      <c r="H96" s="3">
        <v>5675.3</v>
      </c>
      <c r="I96" s="3">
        <v>5767.8</v>
      </c>
      <c r="J96" s="15">
        <f t="shared" si="85"/>
        <v>1.5543786960564798E-2</v>
      </c>
      <c r="K96" s="16">
        <f t="shared" ref="K96:K97" si="120">IF($C96="Erwerbstätige (Inlandskonzept)", SUM(K97:K98),
IF(TYPE($I96)=1,$I96,$H96)*((1+$J96)^(IF(TYPE($I96)=1,1,2))))</f>
        <v>5857.4534544311455</v>
      </c>
      <c r="L96" s="16">
        <f t="shared" ref="L96:L97" si="121">IF($C96="Erwerbstätige (Inlandskonzept)", SUM(L97:L98),
IF(TYPE($I96)=1,$I96,$H96)*((1+$J96)^(IF(TYPE($I96)=1,2,3))))</f>
        <v>5948.500463058248</v>
      </c>
    </row>
    <row r="97" spans="1:12" x14ac:dyDescent="0.2">
      <c r="C97" s="2" t="s">
        <v>15</v>
      </c>
      <c r="D97" s="6" t="s">
        <v>13</v>
      </c>
      <c r="E97" s="3">
        <v>597.6</v>
      </c>
      <c r="F97" s="3">
        <v>589.1</v>
      </c>
      <c r="G97" s="3">
        <v>582.79999999999995</v>
      </c>
      <c r="H97" s="3">
        <v>579.20000000000005</v>
      </c>
      <c r="I97" s="3">
        <v>569.4</v>
      </c>
      <c r="J97" s="15">
        <f t="shared" si="85"/>
        <v>-1.201188903575201E-2</v>
      </c>
      <c r="K97" s="16">
        <f t="shared" si="120"/>
        <v>562.56043038304279</v>
      </c>
      <c r="L97" s="16">
        <f t="shared" si="121"/>
        <v>555.80301691737679</v>
      </c>
    </row>
    <row r="98" spans="1:12" ht="75.95" customHeight="1" x14ac:dyDescent="0.2">
      <c r="A98" s="19" t="s">
        <v>76</v>
      </c>
      <c r="B98" s="20"/>
      <c r="C98" s="20"/>
      <c r="D98" s="20"/>
      <c r="E98" s="20"/>
      <c r="F98" s="20"/>
      <c r="G98" s="20"/>
      <c r="H98" s="20"/>
      <c r="I98" s="20"/>
      <c r="J98" s="15">
        <f t="shared" si="85"/>
        <v>0</v>
      </c>
      <c r="K98" s="16">
        <f t="shared" ref="K98" si="122">IF($C98="Erwerbstätige (Inlandskonzept)", SUM(K99:K100),
IF(TYPE($I98)=1,$I98,$H98)*(1+$J98))^(1/IF(TYPE($I98)=1,1,2))</f>
        <v>0</v>
      </c>
      <c r="L98" s="16">
        <f t="shared" ref="L98" si="123">IF($C98="Erwerbstätige (Inlandskonzept)", SUM(L99:L100),
IF(TYPE($I98)=1,$I98,$H98)*((1+$J98)^(1/IF(TYPE($I98)=1,2,3))))</f>
        <v>0</v>
      </c>
    </row>
    <row r="99" spans="1:12" x14ac:dyDescent="0.2">
      <c r="A99" s="2" t="s">
        <v>10</v>
      </c>
      <c r="B99" s="2" t="s">
        <v>11</v>
      </c>
      <c r="C99" s="2" t="s">
        <v>12</v>
      </c>
      <c r="D99" s="6" t="s">
        <v>13</v>
      </c>
      <c r="E99" s="3">
        <v>141.6</v>
      </c>
      <c r="F99" s="3">
        <v>137</v>
      </c>
      <c r="G99" s="3">
        <v>133.1</v>
      </c>
      <c r="H99" s="3">
        <v>133.5</v>
      </c>
      <c r="I99" s="3">
        <v>133.4</v>
      </c>
      <c r="J99" s="15">
        <f t="shared" si="85"/>
        <v>-1.4802856296339484E-2</v>
      </c>
      <c r="K99" s="16">
        <f t="shared" ref="K99:K100" si="124">IF($C99="Erwerbstätige (Inlandskonzept)", SUM(K100:K101),
IF(TYPE($I99)=1,$I99,$H99)*((1+$J99)^(IF(TYPE($I99)=1,1,2))))</f>
        <v>131.78940040592576</v>
      </c>
      <c r="L99" s="16">
        <f t="shared" ref="L99:L100" si="125">IF($C99="Erwerbstätige (Inlandskonzept)", SUM(L100:L101),
IF(TYPE($I99)=1,$I99,$H99)*((1+$J99)^(IF(TYPE($I99)=1,2,3))))</f>
        <v>135.00022639412518</v>
      </c>
    </row>
    <row r="100" spans="1:12" x14ac:dyDescent="0.2">
      <c r="C100" s="2" t="s">
        <v>14</v>
      </c>
      <c r="D100" s="6" t="s">
        <v>13</v>
      </c>
      <c r="E100" s="3">
        <v>39.9</v>
      </c>
      <c r="F100" s="3">
        <v>42.1</v>
      </c>
      <c r="G100" s="3">
        <v>43.2</v>
      </c>
      <c r="H100" s="3">
        <v>44.2</v>
      </c>
      <c r="I100" s="3">
        <v>45.7</v>
      </c>
      <c r="J100" s="15">
        <f t="shared" si="85"/>
        <v>3.4512698873333747E-2</v>
      </c>
      <c r="K100" s="16">
        <f t="shared" si="124"/>
        <v>47.277230338511352</v>
      </c>
      <c r="L100" s="16">
        <f t="shared" si="125"/>
        <v>48.908895152749636</v>
      </c>
    </row>
    <row r="101" spans="1:12" x14ac:dyDescent="0.2">
      <c r="C101" s="2" t="s">
        <v>15</v>
      </c>
      <c r="D101" s="6" t="s">
        <v>13</v>
      </c>
      <c r="E101" s="3">
        <v>101.7</v>
      </c>
      <c r="F101" s="3">
        <v>94.9</v>
      </c>
      <c r="G101" s="3">
        <v>89.9</v>
      </c>
      <c r="H101" s="3">
        <v>89.3</v>
      </c>
      <c r="I101" s="3">
        <v>87.7</v>
      </c>
      <c r="J101" s="15">
        <f t="shared" si="85"/>
        <v>-3.6349258068250734E-2</v>
      </c>
      <c r="K101" s="16">
        <f t="shared" ref="K101" si="126">IF($C101="Erwerbstätige (Inlandskonzept)", SUM(K102:K103),
IF(TYPE($I101)=1,$I101,$H101)*(1+$J101))^(1/IF(TYPE($I101)=1,1,2))</f>
        <v>84.512170067414417</v>
      </c>
      <c r="L101" s="16">
        <f t="shared" ref="L101" si="127">IF($C101="Erwerbstätige (Inlandskonzept)", SUM(L102:L103),
IF(TYPE($I101)=1,$I101,$H101)*((1+$J101)^(1/IF(TYPE($I101)=1,2,3))))</f>
        <v>86.091331241375542</v>
      </c>
    </row>
    <row r="102" spans="1:12" x14ac:dyDescent="0.2">
      <c r="A102" s="2" t="s">
        <v>16</v>
      </c>
      <c r="B102" s="2" t="s">
        <v>17</v>
      </c>
      <c r="C102" s="2" t="s">
        <v>12</v>
      </c>
      <c r="D102" s="6" t="s">
        <v>13</v>
      </c>
      <c r="E102" s="3">
        <v>1982.7</v>
      </c>
      <c r="F102" s="3">
        <v>2004.7</v>
      </c>
      <c r="G102" s="3">
        <v>2031.5</v>
      </c>
      <c r="H102" s="3">
        <v>2060.1999999999998</v>
      </c>
      <c r="I102" s="3">
        <v>2099.6</v>
      </c>
      <c r="J102" s="15">
        <f t="shared" si="85"/>
        <v>1.4424873248474634E-2</v>
      </c>
      <c r="K102" s="16">
        <f t="shared" ref="K102:K103" si="128">IF($C102="Erwerbstätige (Inlandskonzept)", SUM(K103:K104),
IF(TYPE($I102)=1,$I102,$H102)*((1+$J102)^(IF(TYPE($I102)=1,1,2))))</f>
        <v>2130.2074975566784</v>
      </c>
      <c r="L102" s="16">
        <f t="shared" ref="L102:L103" si="129">IF($C102="Erwerbstätige (Inlandskonzept)", SUM(L103:L104),
IF(TYPE($I102)=1,$I102,$H102)*((1+$J102)^(IF(TYPE($I102)=1,2,3))))</f>
        <v>2164.5605436692435</v>
      </c>
    </row>
    <row r="103" spans="1:12" x14ac:dyDescent="0.2">
      <c r="C103" s="2" t="s">
        <v>14</v>
      </c>
      <c r="D103" s="6" t="s">
        <v>13</v>
      </c>
      <c r="E103" s="3">
        <v>1840.8</v>
      </c>
      <c r="F103" s="3">
        <v>1866.1</v>
      </c>
      <c r="G103" s="3">
        <v>1892.7</v>
      </c>
      <c r="H103" s="3">
        <v>1923</v>
      </c>
      <c r="I103" s="3">
        <v>1966.5</v>
      </c>
      <c r="J103" s="15">
        <f t="shared" si="85"/>
        <v>1.6650869148144176E-2</v>
      </c>
      <c r="K103" s="16">
        <f t="shared" si="128"/>
        <v>1999.2439341798256</v>
      </c>
      <c r="L103" s="16">
        <f t="shared" si="129"/>
        <v>2032.5330833230748</v>
      </c>
    </row>
    <row r="104" spans="1:12" x14ac:dyDescent="0.2">
      <c r="C104" s="2" t="s">
        <v>15</v>
      </c>
      <c r="D104" s="6" t="s">
        <v>13</v>
      </c>
      <c r="E104" s="3">
        <v>142</v>
      </c>
      <c r="F104" s="3">
        <v>138.5</v>
      </c>
      <c r="G104" s="3">
        <v>138.69999999999999</v>
      </c>
      <c r="H104" s="3">
        <v>137.19999999999999</v>
      </c>
      <c r="I104" s="3">
        <v>133.1</v>
      </c>
      <c r="J104" s="15">
        <f t="shared" si="85"/>
        <v>-1.6051364561586956E-2</v>
      </c>
      <c r="K104" s="16">
        <f t="shared" ref="K104" si="130">IF($C104="Erwerbstätige (Inlandskonzept)", SUM(K105:K106),
IF(TYPE($I104)=1,$I104,$H104)*(1+$J104))^(1/IF(TYPE($I104)=1,1,2))</f>
        <v>130.96356337685276</v>
      </c>
      <c r="L104" s="16">
        <f t="shared" ref="L104" si="131">IF($C104="Erwerbstätige (Inlandskonzept)", SUM(L105:L106),
IF(TYPE($I104)=1,$I104,$H104)*((1+$J104)^(1/IF(TYPE($I104)=1,2,3))))</f>
        <v>132.02746034616854</v>
      </c>
    </row>
    <row r="105" spans="1:12" x14ac:dyDescent="0.2">
      <c r="A105" s="2" t="s">
        <v>18</v>
      </c>
      <c r="B105" s="2" t="s">
        <v>19</v>
      </c>
      <c r="C105" s="2" t="s">
        <v>12</v>
      </c>
      <c r="D105" s="6" t="s">
        <v>13</v>
      </c>
      <c r="E105" s="3">
        <v>1560.1</v>
      </c>
      <c r="F105" s="3">
        <v>1582.5</v>
      </c>
      <c r="G105" s="3">
        <v>1604.1</v>
      </c>
      <c r="H105" s="3">
        <v>1623.7</v>
      </c>
      <c r="I105" s="3">
        <v>1657.6</v>
      </c>
      <c r="J105" s="15">
        <f t="shared" si="85"/>
        <v>1.5270635413395794E-2</v>
      </c>
      <c r="K105" s="16">
        <f t="shared" ref="K105:K106" si="132">IF($C105="Erwerbstätige (Inlandskonzept)", SUM(K106:K107),
IF(TYPE($I105)=1,$I105,$H105)*((1+$J105)^(IF(TYPE($I105)=1,1,2))))</f>
        <v>1683.179180104562</v>
      </c>
      <c r="L105" s="16">
        <f t="shared" ref="L105:L106" si="133">IF($C105="Erwerbstätige (Inlandskonzept)", SUM(L106:L107),
IF(TYPE($I105)=1,$I105,$H105)*((1+$J105)^(IF(TYPE($I105)=1,2,3))))</f>
        <v>1710.3481068304823</v>
      </c>
    </row>
    <row r="106" spans="1:12" x14ac:dyDescent="0.2">
      <c r="C106" s="2" t="s">
        <v>14</v>
      </c>
      <c r="D106" s="6" t="s">
        <v>13</v>
      </c>
      <c r="E106" s="3">
        <v>1504.5</v>
      </c>
      <c r="F106" s="3">
        <v>1527.9</v>
      </c>
      <c r="G106" s="3">
        <v>1548.8</v>
      </c>
      <c r="H106" s="3">
        <v>1570.2</v>
      </c>
      <c r="I106" s="3">
        <v>1605.6</v>
      </c>
      <c r="J106" s="15">
        <f t="shared" si="85"/>
        <v>1.6392125867017882E-2</v>
      </c>
      <c r="K106" s="16">
        <f t="shared" si="132"/>
        <v>1631.9191972920837</v>
      </c>
      <c r="L106" s="16">
        <f t="shared" si="133"/>
        <v>1658.6698221788984</v>
      </c>
    </row>
    <row r="107" spans="1:12" x14ac:dyDescent="0.2">
      <c r="C107" s="2" t="s">
        <v>15</v>
      </c>
      <c r="D107" s="6" t="s">
        <v>13</v>
      </c>
      <c r="E107" s="3">
        <v>55.6</v>
      </c>
      <c r="F107" s="3">
        <v>54.6</v>
      </c>
      <c r="G107" s="3">
        <v>55.3</v>
      </c>
      <c r="H107" s="3">
        <v>53.4</v>
      </c>
      <c r="I107" s="3">
        <v>52.1</v>
      </c>
      <c r="J107" s="15">
        <f t="shared" si="85"/>
        <v>-1.6123170585828128E-2</v>
      </c>
      <c r="K107" s="16">
        <f t="shared" ref="K107" si="134">IF($C107="Erwerbstätige (Inlandskonzept)", SUM(K108:K109),
IF(TYPE($I107)=1,$I107,$H107)*(1+$J107))^(1/IF(TYPE($I107)=1,1,2))</f>
        <v>51.259982812478356</v>
      </c>
      <c r="L107" s="16">
        <f t="shared" ref="L107" si="135">IF($C107="Erwerbstätige (Inlandskonzept)", SUM(L108:L109),
IF(TYPE($I107)=1,$I107,$H107)*((1+$J107)^(1/IF(TYPE($I107)=1,2,3))))</f>
        <v>51.678284651583802</v>
      </c>
    </row>
    <row r="108" spans="1:12" x14ac:dyDescent="0.2">
      <c r="A108" s="2" t="s">
        <v>20</v>
      </c>
      <c r="B108" s="2" t="s">
        <v>21</v>
      </c>
      <c r="C108" s="2" t="s">
        <v>12</v>
      </c>
      <c r="D108" s="6" t="s">
        <v>13</v>
      </c>
      <c r="E108" s="3">
        <v>8.4</v>
      </c>
      <c r="F108" s="3">
        <v>7.9</v>
      </c>
      <c r="G108" s="3">
        <v>8.1</v>
      </c>
      <c r="H108" s="3">
        <v>7.7</v>
      </c>
      <c r="I108" s="3" t="s">
        <v>22</v>
      </c>
      <c r="J108" s="15">
        <f t="shared" si="85"/>
        <v>-2.8587219458090618E-2</v>
      </c>
      <c r="K108" s="16">
        <f t="shared" ref="K108:K109" si="136">IF($C108="Erwerbstätige (Inlandskonzept)", SUM(K109:K110),
IF(TYPE($I108)=1,$I108,$H108)*((1+$J108)^(IF(TYPE($I108)=1,1,2))))</f>
        <v>7.6285261075330428</v>
      </c>
      <c r="L108" s="16">
        <f t="shared" ref="L108:L109" si="137">IF($C108="Erwerbstätige (Inlandskonzept)", SUM(L109:L110),
IF(TYPE($I108)=1,$I108,$H108)*((1+$J108)^(IF(TYPE($I108)=1,2,3))))</f>
        <v>7.3008933785842984</v>
      </c>
    </row>
    <row r="109" spans="1:12" x14ac:dyDescent="0.2">
      <c r="C109" s="2" t="s">
        <v>14</v>
      </c>
      <c r="D109" s="6" t="s">
        <v>13</v>
      </c>
      <c r="E109" s="3">
        <v>7.9</v>
      </c>
      <c r="F109" s="3">
        <v>7.7</v>
      </c>
      <c r="G109" s="3">
        <v>7.7</v>
      </c>
      <c r="H109" s="3">
        <v>7.5</v>
      </c>
      <c r="I109" s="3" t="s">
        <v>22</v>
      </c>
      <c r="J109" s="15">
        <f t="shared" si="85"/>
        <v>-1.7170785483748063E-2</v>
      </c>
      <c r="K109" s="16">
        <f t="shared" si="136"/>
        <v>7.2446494867997462</v>
      </c>
      <c r="L109" s="16">
        <f t="shared" si="137"/>
        <v>7.1202531645569618</v>
      </c>
    </row>
    <row r="110" spans="1:12" x14ac:dyDescent="0.2">
      <c r="C110" s="2" t="s">
        <v>15</v>
      </c>
      <c r="D110" s="6" t="s">
        <v>13</v>
      </c>
      <c r="E110" s="3">
        <v>0.5</v>
      </c>
      <c r="F110" s="3">
        <v>0.2</v>
      </c>
      <c r="G110" s="3">
        <v>0.5</v>
      </c>
      <c r="H110" s="3">
        <v>0.2</v>
      </c>
      <c r="I110" s="3" t="s">
        <v>22</v>
      </c>
      <c r="J110" s="15">
        <f t="shared" si="85"/>
        <v>-0.26319370027192268</v>
      </c>
      <c r="K110" s="16">
        <f t="shared" ref="K110" si="138">IF($C110="Erwerbstätige (Inlandskonzept)", SUM(K111:K112),
IF(TYPE($I110)=1,$I110,$H110)*(1+$J110))^(1/IF(TYPE($I110)=1,1,2))</f>
        <v>0.38387662073329692</v>
      </c>
      <c r="L110" s="16">
        <f t="shared" ref="L110" si="139">IF($C110="Erwerbstätige (Inlandskonzept)", SUM(L111:L112),
IF(TYPE($I110)=1,$I110,$H110)*((1+$J110)^(1/IF(TYPE($I110)=1,2,3))))</f>
        <v>0.18064021402733646</v>
      </c>
    </row>
    <row r="111" spans="1:12" x14ac:dyDescent="0.2">
      <c r="A111" s="2" t="s">
        <v>23</v>
      </c>
      <c r="B111" s="2" t="s">
        <v>24</v>
      </c>
      <c r="C111" s="2" t="s">
        <v>12</v>
      </c>
      <c r="D111" s="6" t="s">
        <v>13</v>
      </c>
      <c r="E111" s="3">
        <v>1483.7</v>
      </c>
      <c r="F111" s="3">
        <v>1507.6</v>
      </c>
      <c r="G111" s="3">
        <v>1528.5</v>
      </c>
      <c r="H111" s="3">
        <v>1546.2</v>
      </c>
      <c r="I111" s="3">
        <v>1580.8</v>
      </c>
      <c r="J111" s="15">
        <f t="shared" si="85"/>
        <v>1.5974265912483077E-2</v>
      </c>
      <c r="K111" s="16">
        <f t="shared" ref="K111:K112" si="140">IF($C111="Erwerbstätige (Inlandskonzept)", SUM(K112:K113),
IF(TYPE($I111)=1,$I111,$H111)*((1+$J111)^(IF(TYPE($I111)=1,1,2))))</f>
        <v>1606.1779080894798</v>
      </c>
      <c r="L111" s="16">
        <f t="shared" ref="L111:L112" si="141">IF($C111="Erwerbstätige (Inlandskonzept)", SUM(L112:L113),
IF(TYPE($I111)=1,$I111,$H111)*((1+$J111)^(IF(TYPE($I111)=1,2,3))))</f>
        <v>1633.085357069878</v>
      </c>
    </row>
    <row r="112" spans="1:12" x14ac:dyDescent="0.2">
      <c r="C112" s="2" t="s">
        <v>14</v>
      </c>
      <c r="D112" s="6" t="s">
        <v>13</v>
      </c>
      <c r="E112" s="3">
        <v>1429.6</v>
      </c>
      <c r="F112" s="3">
        <v>1454.3</v>
      </c>
      <c r="G112" s="3">
        <v>1474.6</v>
      </c>
      <c r="H112" s="3">
        <v>1493.9</v>
      </c>
      <c r="I112" s="3">
        <v>1529.7</v>
      </c>
      <c r="J112" s="15">
        <f t="shared" si="85"/>
        <v>1.7063179176566745E-2</v>
      </c>
      <c r="K112" s="16">
        <f t="shared" si="140"/>
        <v>1555.8015451863942</v>
      </c>
      <c r="L112" s="16">
        <f t="shared" si="141"/>
        <v>1582.3484657150889</v>
      </c>
    </row>
    <row r="113" spans="1:12" x14ac:dyDescent="0.2">
      <c r="C113" s="2" t="s">
        <v>15</v>
      </c>
      <c r="D113" s="6" t="s">
        <v>13</v>
      </c>
      <c r="E113" s="3">
        <v>54.1</v>
      </c>
      <c r="F113" s="3">
        <v>53.3</v>
      </c>
      <c r="G113" s="3">
        <v>53.9</v>
      </c>
      <c r="H113" s="3">
        <v>52.3</v>
      </c>
      <c r="I113" s="3">
        <v>51.1</v>
      </c>
      <c r="J113" s="15">
        <f t="shared" si="85"/>
        <v>-1.4161195634332602E-2</v>
      </c>
      <c r="K113" s="16">
        <f t="shared" ref="K113" si="142">IF($C113="Erwerbstätige (Inlandskonzept)", SUM(K114:K115),
IF(TYPE($I113)=1,$I113,$H113)*(1+$J113))^(1/IF(TYPE($I113)=1,1,2))</f>
        <v>50.376362903085607</v>
      </c>
      <c r="L113" s="16">
        <f t="shared" ref="L113" si="143">IF($C113="Erwerbstätige (Inlandskonzept)", SUM(L114:L115),
IF(TYPE($I113)=1,$I113,$H113)*((1+$J113)^(1/IF(TYPE($I113)=1,2,3))))</f>
        <v>50.736891354789115</v>
      </c>
    </row>
    <row r="114" spans="1:12" x14ac:dyDescent="0.2">
      <c r="A114" s="2" t="s">
        <v>25</v>
      </c>
      <c r="B114" s="2" t="s">
        <v>26</v>
      </c>
      <c r="C114" s="2" t="s">
        <v>12</v>
      </c>
      <c r="D114" s="6" t="s">
        <v>13</v>
      </c>
      <c r="E114" s="3">
        <v>36.6</v>
      </c>
      <c r="F114" s="3">
        <v>35.200000000000003</v>
      </c>
      <c r="G114" s="3">
        <v>35.1</v>
      </c>
      <c r="H114" s="3">
        <v>36.299999999999997</v>
      </c>
      <c r="I114" s="3" t="s">
        <v>22</v>
      </c>
      <c r="J114" s="15">
        <f t="shared" si="85"/>
        <v>-2.7397397561019776E-3</v>
      </c>
      <c r="K114" s="16">
        <f t="shared" ref="K114:K115" si="144">IF($C114="Erwerbstätige (Inlandskonzept)", SUM(K115:K116),
IF(TYPE($I114)=1,$I114,$H114)*((1+$J114)^(IF(TYPE($I114)=1,1,2))))</f>
        <v>36.101367367820693</v>
      </c>
      <c r="L114" s="16">
        <f t="shared" ref="L114:L115" si="145">IF($C114="Erwerbstätige (Inlandskonzept)", SUM(L115:L116),
IF(TYPE($I114)=1,$I114,$H114)*((1+$J114)^(IF(TYPE($I114)=1,2,3))))</f>
        <v>36.002459016393438</v>
      </c>
    </row>
    <row r="115" spans="1:12" x14ac:dyDescent="0.2">
      <c r="C115" s="2" t="s">
        <v>14</v>
      </c>
      <c r="D115" s="6" t="s">
        <v>13</v>
      </c>
      <c r="E115" s="3">
        <v>36.6</v>
      </c>
      <c r="F115" s="3">
        <v>35.200000000000003</v>
      </c>
      <c r="G115" s="3">
        <v>35.1</v>
      </c>
      <c r="H115" s="3">
        <v>36.299999999999997</v>
      </c>
      <c r="I115" s="3" t="s">
        <v>22</v>
      </c>
      <c r="J115" s="15">
        <f t="shared" si="85"/>
        <v>-2.7397397561019776E-3</v>
      </c>
      <c r="K115" s="16">
        <f t="shared" si="144"/>
        <v>36.101367367820693</v>
      </c>
      <c r="L115" s="16">
        <f t="shared" si="145"/>
        <v>36.002459016393438</v>
      </c>
    </row>
    <row r="116" spans="1:12" x14ac:dyDescent="0.2">
      <c r="C116" s="2" t="s">
        <v>15</v>
      </c>
      <c r="D116" s="6" t="s">
        <v>13</v>
      </c>
      <c r="E116" s="3">
        <v>0</v>
      </c>
      <c r="F116" s="3">
        <v>0</v>
      </c>
      <c r="G116" s="3">
        <v>0</v>
      </c>
      <c r="H116" s="3">
        <v>0</v>
      </c>
      <c r="I116" s="3" t="s">
        <v>22</v>
      </c>
      <c r="J116" s="15">
        <f t="shared" si="85"/>
        <v>0</v>
      </c>
      <c r="K116" s="16">
        <f t="shared" ref="K116" si="146">IF($C116="Erwerbstätige (Inlandskonzept)", SUM(K117:K118),
IF(TYPE($I116)=1,$I116,$H116)*(1+$J116))^(1/IF(TYPE($I116)=1,1,2))</f>
        <v>0</v>
      </c>
      <c r="L116" s="16">
        <f t="shared" ref="L116" si="147">IF($C116="Erwerbstätige (Inlandskonzept)", SUM(L117:L118),
IF(TYPE($I116)=1,$I116,$H116)*((1+$J116)^(1/IF(TYPE($I116)=1,2,3))))</f>
        <v>0</v>
      </c>
    </row>
    <row r="117" spans="1:12" x14ac:dyDescent="0.2">
      <c r="A117" s="2" t="s">
        <v>27</v>
      </c>
      <c r="B117" s="2" t="s">
        <v>28</v>
      </c>
      <c r="C117" s="2" t="s">
        <v>12</v>
      </c>
      <c r="D117" s="6" t="s">
        <v>13</v>
      </c>
      <c r="E117" s="3">
        <v>31.4</v>
      </c>
      <c r="F117" s="3">
        <v>31.8</v>
      </c>
      <c r="G117" s="3">
        <v>32.299999999999997</v>
      </c>
      <c r="H117" s="3">
        <v>33.4</v>
      </c>
      <c r="I117" s="3" t="s">
        <v>22</v>
      </c>
      <c r="J117" s="15">
        <f t="shared" si="85"/>
        <v>2.0795952959069774E-2</v>
      </c>
      <c r="K117" s="16">
        <f t="shared" ref="K117:K118" si="148">IF($C117="Erwerbstätige (Inlandskonzept)", SUM(K118:K119),
IF(TYPE($I117)=1,$I117,$H117)*((1+$J117)^(IF(TYPE($I117)=1,1,2))))</f>
        <v>34.98687946329909</v>
      </c>
      <c r="L117" s="16">
        <f t="shared" ref="L117:L118" si="149">IF($C117="Erwerbstätige (Inlandskonzept)", SUM(L118:L119),
IF(TYPE($I117)=1,$I117,$H117)*((1+$J117)^(IF(TYPE($I117)=1,2,3))))</f>
        <v>35.749261353401529</v>
      </c>
    </row>
    <row r="118" spans="1:12" x14ac:dyDescent="0.2">
      <c r="C118" s="2" t="s">
        <v>14</v>
      </c>
      <c r="D118" s="6" t="s">
        <v>13</v>
      </c>
      <c r="E118" s="3">
        <v>30.3</v>
      </c>
      <c r="F118" s="3">
        <v>30.7</v>
      </c>
      <c r="G118" s="3">
        <v>31.4</v>
      </c>
      <c r="H118" s="3">
        <v>32.5</v>
      </c>
      <c r="I118" s="3" t="s">
        <v>22</v>
      </c>
      <c r="J118" s="15">
        <f t="shared" si="85"/>
        <v>2.3639204941226177E-2</v>
      </c>
      <c r="K118" s="16">
        <f t="shared" si="148"/>
        <v>34.054709711512935</v>
      </c>
      <c r="L118" s="16">
        <f t="shared" si="149"/>
        <v>34.859735973597353</v>
      </c>
    </row>
    <row r="119" spans="1:12" x14ac:dyDescent="0.2">
      <c r="C119" s="2" t="s">
        <v>15</v>
      </c>
      <c r="D119" s="6" t="s">
        <v>13</v>
      </c>
      <c r="E119" s="3">
        <v>1</v>
      </c>
      <c r="F119" s="3">
        <v>1</v>
      </c>
      <c r="G119" s="3">
        <v>0.9</v>
      </c>
      <c r="H119" s="3">
        <v>0.9</v>
      </c>
      <c r="I119" s="3" t="s">
        <v>22</v>
      </c>
      <c r="J119" s="15">
        <f t="shared" si="85"/>
        <v>-3.4510615394370281E-2</v>
      </c>
      <c r="K119" s="16">
        <f t="shared" ref="K119" si="150">IF($C119="Erwerbstätige (Inlandskonzept)", SUM(K120:K121),
IF(TYPE($I119)=1,$I119,$H119)*(1+$J119))^(1/IF(TYPE($I119)=1,1,2))</f>
        <v>0.93216975178615757</v>
      </c>
      <c r="L119" s="16">
        <f t="shared" ref="L119" si="151">IF($C119="Erwerbstätige (Inlandskonzept)", SUM(L120:L121),
IF(TYPE($I119)=1,$I119,$H119)*((1+$J119)^(1/IF(TYPE($I119)=1,2,3))))</f>
        <v>0.88952537980417334</v>
      </c>
    </row>
    <row r="120" spans="1:12" x14ac:dyDescent="0.2">
      <c r="A120" s="2" t="s">
        <v>29</v>
      </c>
      <c r="B120" s="2" t="s">
        <v>30</v>
      </c>
      <c r="C120" s="2" t="s">
        <v>12</v>
      </c>
      <c r="D120" s="6" t="s">
        <v>13</v>
      </c>
      <c r="E120" s="3">
        <v>422.7</v>
      </c>
      <c r="F120" s="3">
        <v>422.2</v>
      </c>
      <c r="G120" s="3">
        <v>427.4</v>
      </c>
      <c r="H120" s="3">
        <v>436.5</v>
      </c>
      <c r="I120" s="3">
        <v>441.9</v>
      </c>
      <c r="J120" s="15">
        <f t="shared" si="85"/>
        <v>1.1167118060548376E-2</v>
      </c>
      <c r="K120" s="16">
        <f t="shared" ref="K120:K121" si="152">IF($C120="Erwerbstätige (Inlandskonzept)", SUM(K121:K122),
IF(TYPE($I120)=1,$I120,$H120)*((1+$J120)^(IF(TYPE($I120)=1,1,2))))</f>
        <v>447.02976451592792</v>
      </c>
      <c r="L120" s="16">
        <f t="shared" ref="L120:L121" si="153">IF($C120="Erwerbstätige (Inlandskonzept)", SUM(L121:L122),
IF(TYPE($I120)=1,$I120,$H120)*((1+$J120)^(IF(TYPE($I120)=1,2,3))))</f>
        <v>454.21596642858617</v>
      </c>
    </row>
    <row r="121" spans="1:12" x14ac:dyDescent="0.2">
      <c r="C121" s="2" t="s">
        <v>14</v>
      </c>
      <c r="D121" s="6" t="s">
        <v>13</v>
      </c>
      <c r="E121" s="3">
        <v>336.3</v>
      </c>
      <c r="F121" s="3">
        <v>338.3</v>
      </c>
      <c r="G121" s="3">
        <v>343.9</v>
      </c>
      <c r="H121" s="3">
        <v>352.8</v>
      </c>
      <c r="I121" s="3">
        <v>360.9</v>
      </c>
      <c r="J121" s="15">
        <f t="shared" si="85"/>
        <v>1.7805992878021648E-2</v>
      </c>
      <c r="K121" s="16">
        <f t="shared" si="152"/>
        <v>367.32618282967798</v>
      </c>
      <c r="L121" s="16">
        <f t="shared" si="153"/>
        <v>373.8667902250541</v>
      </c>
    </row>
    <row r="122" spans="1:12" x14ac:dyDescent="0.2">
      <c r="C122" s="2" t="s">
        <v>15</v>
      </c>
      <c r="D122" s="6" t="s">
        <v>13</v>
      </c>
      <c r="E122" s="3">
        <v>86.4</v>
      </c>
      <c r="F122" s="3">
        <v>83.9</v>
      </c>
      <c r="G122" s="3">
        <v>83.5</v>
      </c>
      <c r="H122" s="3">
        <v>83.8</v>
      </c>
      <c r="I122" s="3">
        <v>81</v>
      </c>
      <c r="J122" s="15">
        <f t="shared" si="85"/>
        <v>-1.600516436728483E-2</v>
      </c>
      <c r="K122" s="16">
        <f t="shared" ref="K122" si="154">IF($C122="Erwerbstätige (Inlandskonzept)", SUM(K123:K124),
IF(TYPE($I122)=1,$I122,$H122)*(1+$J122))^(1/IF(TYPE($I122)=1,1,2))</f>
        <v>79.703581686249933</v>
      </c>
      <c r="L122" s="16">
        <f t="shared" ref="L122" si="155">IF($C122="Erwerbstätige (Inlandskonzept)", SUM(L123:L124),
IF(TYPE($I122)=1,$I122,$H122)*((1+$J122)^(1/IF(TYPE($I122)=1,2,3))))</f>
        <v>80.349176203532068</v>
      </c>
    </row>
    <row r="123" spans="1:12" x14ac:dyDescent="0.2">
      <c r="A123" s="2" t="s">
        <v>31</v>
      </c>
      <c r="B123" s="2" t="s">
        <v>32</v>
      </c>
      <c r="C123" s="2" t="s">
        <v>12</v>
      </c>
      <c r="D123" s="6" t="s">
        <v>13</v>
      </c>
      <c r="E123" s="3">
        <v>5049.5</v>
      </c>
      <c r="F123" s="3">
        <v>5138.3</v>
      </c>
      <c r="G123" s="3">
        <v>5240.5</v>
      </c>
      <c r="H123" s="3">
        <v>5338.5</v>
      </c>
      <c r="I123" s="3">
        <v>5413</v>
      </c>
      <c r="J123" s="15">
        <f t="shared" si="85"/>
        <v>1.7530445579679643E-2</v>
      </c>
      <c r="K123" s="16">
        <f t="shared" ref="K123:K124" si="156">IF($C123="Erwerbstätige (Inlandskonzept)", SUM(K124:K125),
IF(TYPE($I123)=1,$I123,$H123)*((1+$J123)^(IF(TYPE($I123)=1,1,2))))</f>
        <v>5508.6402775116658</v>
      </c>
      <c r="L123" s="16">
        <f t="shared" ref="L123:L124" si="157">IF($C123="Erwerbstätige (Inlandskonzept)", SUM(L124:L125),
IF(TYPE($I123)=1,$I123,$H123)*((1+$J123)^(IF(TYPE($I123)=1,2,3))))</f>
        <v>5610.9362840586127</v>
      </c>
    </row>
    <row r="124" spans="1:12" x14ac:dyDescent="0.2">
      <c r="C124" s="2" t="s">
        <v>14</v>
      </c>
      <c r="D124" s="6" t="s">
        <v>13</v>
      </c>
      <c r="E124" s="3">
        <v>4482.3999999999996</v>
      </c>
      <c r="F124" s="3">
        <v>4574.2</v>
      </c>
      <c r="G124" s="3">
        <v>4674</v>
      </c>
      <c r="H124" s="3">
        <v>4774.8</v>
      </c>
      <c r="I124" s="3">
        <v>4858.2</v>
      </c>
      <c r="J124" s="15">
        <f t="shared" si="85"/>
        <v>2.0331266264672854E-2</v>
      </c>
      <c r="K124" s="16">
        <f t="shared" si="156"/>
        <v>4956.9733577670331</v>
      </c>
      <c r="L124" s="16">
        <f t="shared" si="157"/>
        <v>5057.7549029706843</v>
      </c>
    </row>
    <row r="125" spans="1:12" x14ac:dyDescent="0.2">
      <c r="C125" s="2" t="s">
        <v>15</v>
      </c>
      <c r="D125" s="6" t="s">
        <v>13</v>
      </c>
      <c r="E125" s="3">
        <v>567</v>
      </c>
      <c r="F125" s="3">
        <v>564.1</v>
      </c>
      <c r="G125" s="3">
        <v>566.5</v>
      </c>
      <c r="H125" s="3">
        <v>563.70000000000005</v>
      </c>
      <c r="I125" s="3">
        <v>554.70000000000005</v>
      </c>
      <c r="J125" s="15">
        <f t="shared" si="85"/>
        <v>-5.4679651259554873E-3</v>
      </c>
      <c r="K125" s="16">
        <f t="shared" ref="K125" si="158">IF($C125="Erwerbstätige (Inlandskonzept)", SUM(K126:K127),
IF(TYPE($I125)=1,$I125,$H125)*(1+$J125))^(1/IF(TYPE($I125)=1,1,2))</f>
        <v>551.66691974463254</v>
      </c>
      <c r="L125" s="16">
        <f t="shared" ref="L125" si="159">IF($C125="Erwerbstätige (Inlandskonzept)", SUM(L126:L127),
IF(TYPE($I125)=1,$I125,$H125)*((1+$J125)^(1/IF(TYPE($I125)=1,2,3))))</f>
        <v>553.18138108792823</v>
      </c>
    </row>
    <row r="126" spans="1:12" x14ac:dyDescent="0.2">
      <c r="A126" s="2" t="s">
        <v>33</v>
      </c>
      <c r="B126" s="2" t="s">
        <v>34</v>
      </c>
      <c r="C126" s="2" t="s">
        <v>12</v>
      </c>
      <c r="D126" s="6" t="s">
        <v>13</v>
      </c>
      <c r="E126" s="3">
        <v>1833.3</v>
      </c>
      <c r="F126" s="3">
        <v>1849.7</v>
      </c>
      <c r="G126" s="3">
        <v>1881.9</v>
      </c>
      <c r="H126" s="3">
        <v>1910.7</v>
      </c>
      <c r="I126" s="3">
        <v>1938.1</v>
      </c>
      <c r="J126" s="15">
        <f t="shared" si="85"/>
        <v>1.3994643422703845E-2</v>
      </c>
      <c r="K126" s="16">
        <f t="shared" ref="K126:K127" si="160">IF($C126="Erwerbstätige (Inlandskonzept)", SUM(K127:K128),
IF(TYPE($I126)=1,$I126,$H126)*((1+$J126)^(IF(TYPE($I126)=1,1,2))))</f>
        <v>1965.7452902005539</v>
      </c>
      <c r="L126" s="16">
        <f t="shared" ref="L126:L127" si="161">IF($C126="Erwerbstätige (Inlandskonzept)", SUM(L127:L128),
IF(TYPE($I126)=1,$I126,$H126)*((1+$J126)^(IF(TYPE($I126)=1,2,3))))</f>
        <v>1998.6543124675934</v>
      </c>
    </row>
    <row r="127" spans="1:12" x14ac:dyDescent="0.2">
      <c r="C127" s="2" t="s">
        <v>14</v>
      </c>
      <c r="D127" s="6" t="s">
        <v>13</v>
      </c>
      <c r="E127" s="3">
        <v>1617.3</v>
      </c>
      <c r="F127" s="3">
        <v>1639.4</v>
      </c>
      <c r="G127" s="3">
        <v>1671.6</v>
      </c>
      <c r="H127" s="3">
        <v>1701.7</v>
      </c>
      <c r="I127" s="3">
        <v>1735.2</v>
      </c>
      <c r="J127" s="15">
        <f t="shared" si="85"/>
        <v>1.7746782587717558E-2</v>
      </c>
      <c r="K127" s="16">
        <f t="shared" si="160"/>
        <v>1765.9942171462076</v>
      </c>
      <c r="L127" s="16">
        <f t="shared" si="161"/>
        <v>1797.3349325690679</v>
      </c>
    </row>
    <row r="128" spans="1:12" x14ac:dyDescent="0.2">
      <c r="C128" s="2" t="s">
        <v>15</v>
      </c>
      <c r="D128" s="6" t="s">
        <v>13</v>
      </c>
      <c r="E128" s="3">
        <v>216</v>
      </c>
      <c r="F128" s="3">
        <v>210.3</v>
      </c>
      <c r="G128" s="3">
        <v>210.3</v>
      </c>
      <c r="H128" s="3">
        <v>209</v>
      </c>
      <c r="I128" s="3">
        <v>202.9</v>
      </c>
      <c r="J128" s="15">
        <f t="shared" si="85"/>
        <v>-1.551960052071788E-2</v>
      </c>
      <c r="K128" s="16">
        <f t="shared" ref="K128" si="162">IF($C128="Erwerbstätige (Inlandskonzept)", SUM(K129:K130),
IF(TYPE($I128)=1,$I128,$H128)*(1+$J128))^(1/IF(TYPE($I128)=1,1,2))</f>
        <v>199.75107305434634</v>
      </c>
      <c r="L128" s="16">
        <f t="shared" ref="L128" si="163">IF($C128="Erwerbstätige (Inlandskonzept)", SUM(L129:L130),
IF(TYPE($I128)=1,$I128,$H128)*((1+$J128)^(1/IF(TYPE($I128)=1,2,3))))</f>
        <v>201.3193798985256</v>
      </c>
    </row>
    <row r="129" spans="1:12" x14ac:dyDescent="0.2">
      <c r="A129" s="2" t="s">
        <v>35</v>
      </c>
      <c r="B129" s="2" t="s">
        <v>36</v>
      </c>
      <c r="C129" s="2" t="s">
        <v>12</v>
      </c>
      <c r="D129" s="6" t="s">
        <v>13</v>
      </c>
      <c r="E129" s="3">
        <v>1600.8</v>
      </c>
      <c r="F129" s="3">
        <v>1613.3</v>
      </c>
      <c r="G129" s="3">
        <v>1638.4</v>
      </c>
      <c r="H129" s="3">
        <v>1658.6</v>
      </c>
      <c r="I129" s="3" t="s">
        <v>22</v>
      </c>
      <c r="J129" s="15">
        <f t="shared" si="85"/>
        <v>1.1893629599166289E-2</v>
      </c>
      <c r="K129" s="16">
        <f t="shared" ref="K129:K130" si="164">IF($C129="Erwerbstätige (Inlandskonzept)", SUM(K130:K131),
IF(TYPE($I129)=1,$I129,$H129)*((1+$J129)^(IF(TYPE($I129)=1,1,2))))</f>
        <v>1532.4268875408266</v>
      </c>
      <c r="L129" s="16">
        <f t="shared" ref="L129:L130" si="165">IF($C129="Erwerbstätige (Inlandskonzept)", SUM(L130:L131),
IF(TYPE($I129)=1,$I129,$H129)*((1+$J129)^(IF(TYPE($I129)=1,2,3))))</f>
        <v>1723.8520396815982</v>
      </c>
    </row>
    <row r="130" spans="1:12" x14ac:dyDescent="0.2">
      <c r="C130" s="2" t="s">
        <v>14</v>
      </c>
      <c r="D130" s="6" t="s">
        <v>13</v>
      </c>
      <c r="E130" s="3">
        <v>1412.4</v>
      </c>
      <c r="F130" s="3">
        <v>1430</v>
      </c>
      <c r="G130" s="3">
        <v>1453.7</v>
      </c>
      <c r="H130" s="3">
        <v>1475.4</v>
      </c>
      <c r="I130" s="3" t="s">
        <v>22</v>
      </c>
      <c r="J130" s="15">
        <f t="shared" si="85"/>
        <v>1.4652563033978661E-2</v>
      </c>
      <c r="K130" s="16">
        <f t="shared" si="164"/>
        <v>1518.9535478448161</v>
      </c>
      <c r="L130" s="16">
        <f t="shared" si="165"/>
        <v>1541.2101104502976</v>
      </c>
    </row>
    <row r="131" spans="1:12" x14ac:dyDescent="0.2">
      <c r="C131" s="2" t="s">
        <v>15</v>
      </c>
      <c r="D131" s="6" t="s">
        <v>13</v>
      </c>
      <c r="E131" s="3">
        <v>188.3</v>
      </c>
      <c r="F131" s="3">
        <v>183.2</v>
      </c>
      <c r="G131" s="3">
        <v>184.8</v>
      </c>
      <c r="H131" s="3">
        <v>183.2</v>
      </c>
      <c r="I131" s="3" t="s">
        <v>22</v>
      </c>
      <c r="J131" s="15">
        <f t="shared" si="85"/>
        <v>-9.1109030344218578E-3</v>
      </c>
      <c r="K131" s="16">
        <f t="shared" ref="K131" si="166">IF($C131="Erwerbstätige (Inlandskonzept)", SUM(K132:K133),
IF(TYPE($I131)=1,$I131,$H131)*(1+$J131))^(1/IF(TYPE($I131)=1,1,2))</f>
        <v>13.473339696010559</v>
      </c>
      <c r="L131" s="16">
        <f t="shared" ref="L131" si="167">IF($C131="Erwerbstätige (Inlandskonzept)", SUM(L132:L133),
IF(TYPE($I131)=1,$I131,$H131)*((1+$J131)^(1/IF(TYPE($I131)=1,2,3))))</f>
        <v>182.64192923130051</v>
      </c>
    </row>
    <row r="132" spans="1:12" x14ac:dyDescent="0.2">
      <c r="A132" s="2" t="s">
        <v>37</v>
      </c>
      <c r="B132" s="2" t="s">
        <v>38</v>
      </c>
      <c r="C132" s="2" t="s">
        <v>12</v>
      </c>
      <c r="D132" s="6" t="s">
        <v>13</v>
      </c>
      <c r="E132" s="3">
        <v>979</v>
      </c>
      <c r="F132" s="3">
        <v>977.5</v>
      </c>
      <c r="G132" s="3">
        <v>988.8</v>
      </c>
      <c r="H132" s="3">
        <v>997.3</v>
      </c>
      <c r="I132" s="3" t="s">
        <v>22</v>
      </c>
      <c r="J132" s="15">
        <f t="shared" si="85"/>
        <v>6.1924225550358258E-3</v>
      </c>
      <c r="K132" s="16">
        <f t="shared" ref="K132:K133" si="168">IF($C132="Erwerbstätige (Inlandskonzept)", SUM(K133:K134),
IF(TYPE($I132)=1,$I132,$H132)*((1+$J132)^(IF(TYPE($I132)=1,1,2))))</f>
        <v>913.41460758557798</v>
      </c>
      <c r="L132" s="16">
        <f t="shared" ref="L132:L133" si="169">IF($C132="Erwerbstätige (Inlandskonzept)", SUM(L133:L134),
IF(TYPE($I132)=1,$I132,$H132)*((1+$J132)^(IF(TYPE($I132)=1,2,3))))</f>
        <v>1020.3070399153303</v>
      </c>
    </row>
    <row r="133" spans="1:12" x14ac:dyDescent="0.2">
      <c r="C133" s="2" t="s">
        <v>14</v>
      </c>
      <c r="D133" s="6" t="s">
        <v>13</v>
      </c>
      <c r="E133" s="3">
        <v>864.5</v>
      </c>
      <c r="F133" s="3">
        <v>867.3</v>
      </c>
      <c r="G133" s="3">
        <v>877.6</v>
      </c>
      <c r="H133" s="3">
        <v>887.4</v>
      </c>
      <c r="I133" s="3" t="s">
        <v>22</v>
      </c>
      <c r="J133" s="15">
        <f t="shared" si="85"/>
        <v>8.7529294194315099E-3</v>
      </c>
      <c r="K133" s="16">
        <f t="shared" si="168"/>
        <v>903.00268619614133</v>
      </c>
      <c r="L133" s="16">
        <f t="shared" si="169"/>
        <v>910.90660497397323</v>
      </c>
    </row>
    <row r="134" spans="1:12" x14ac:dyDescent="0.2">
      <c r="C134" s="2" t="s">
        <v>15</v>
      </c>
      <c r="D134" s="6" t="s">
        <v>13</v>
      </c>
      <c r="E134" s="3">
        <v>114.5</v>
      </c>
      <c r="F134" s="3">
        <v>110.2</v>
      </c>
      <c r="G134" s="3">
        <v>111.2</v>
      </c>
      <c r="H134" s="3">
        <v>109.9</v>
      </c>
      <c r="I134" s="3" t="s">
        <v>22</v>
      </c>
      <c r="J134" s="15">
        <f t="shared" ref="J134:J197" si="170">IF(SUM(E134:I134)=0, 0,
(IF(TYPE(I134)=1,I134,H134)/E134)^(1/(COUNT(E134:I134)-1))-1)</f>
        <v>-1.3575004369355659E-2</v>
      </c>
      <c r="K134" s="16">
        <f t="shared" ref="K134" si="171">IF($C134="Erwerbstätige (Inlandskonzept)", SUM(K135:K136),
IF(TYPE($I134)=1,$I134,$H134)*(1+$J134))^(1/IF(TYPE($I134)=1,1,2))</f>
        <v>10.411921389436621</v>
      </c>
      <c r="L134" s="16">
        <f t="shared" ref="L134" si="172">IF($C134="Erwerbstätige (Inlandskonzept)", SUM(L135:L136),
IF(TYPE($I134)=1,$I134,$H134)*((1+$J134)^(1/IF(TYPE($I134)=1,2,3))))</f>
        <v>109.4004349413571</v>
      </c>
    </row>
    <row r="135" spans="1:12" x14ac:dyDescent="0.2">
      <c r="A135" s="2" t="s">
        <v>39</v>
      </c>
      <c r="B135" s="2" t="s">
        <v>40</v>
      </c>
      <c r="C135" s="2" t="s">
        <v>12</v>
      </c>
      <c r="D135" s="6" t="s">
        <v>13</v>
      </c>
      <c r="E135" s="3">
        <v>306</v>
      </c>
      <c r="F135" s="3">
        <v>314.8</v>
      </c>
      <c r="G135" s="3">
        <v>322</v>
      </c>
      <c r="H135" s="3">
        <v>328.9</v>
      </c>
      <c r="I135" s="3" t="s">
        <v>22</v>
      </c>
      <c r="J135" s="15">
        <f t="shared" si="170"/>
        <v>2.4347902120857245E-2</v>
      </c>
      <c r="K135" s="16">
        <f t="shared" ref="K135:K136" si="173">IF($C135="Erwerbstätige (Inlandskonzept)", SUM(K136:K137),
IF(TYPE($I135)=1,$I135,$H135)*((1+$J135)^(IF(TYPE($I135)=1,1,2))))</f>
        <v>325.30126900566722</v>
      </c>
      <c r="L135" s="16">
        <f t="shared" ref="L135:L136" si="174">IF($C135="Erwerbstätige (Inlandskonzept)", SUM(L136:L137),
IF(TYPE($I135)=1,$I135,$H135)*((1+$J135)^(IF(TYPE($I135)=1,2,3))))</f>
        <v>352.8127854129778</v>
      </c>
    </row>
    <row r="136" spans="1:12" x14ac:dyDescent="0.2">
      <c r="C136" s="2" t="s">
        <v>14</v>
      </c>
      <c r="D136" s="6" t="s">
        <v>13</v>
      </c>
      <c r="E136" s="3">
        <v>282.39999999999998</v>
      </c>
      <c r="F136" s="3">
        <v>291.3</v>
      </c>
      <c r="G136" s="3">
        <v>298.3</v>
      </c>
      <c r="H136" s="3">
        <v>304.60000000000002</v>
      </c>
      <c r="I136" s="3" t="s">
        <v>22</v>
      </c>
      <c r="J136" s="15">
        <f t="shared" si="170"/>
        <v>2.554582010760198E-2</v>
      </c>
      <c r="K136" s="16">
        <f t="shared" si="173"/>
        <v>320.361292196097</v>
      </c>
      <c r="L136" s="16">
        <f t="shared" si="174"/>
        <v>328.54518413597742</v>
      </c>
    </row>
    <row r="137" spans="1:12" x14ac:dyDescent="0.2">
      <c r="C137" s="2" t="s">
        <v>15</v>
      </c>
      <c r="D137" s="6" t="s">
        <v>13</v>
      </c>
      <c r="E137" s="3">
        <v>23.6</v>
      </c>
      <c r="F137" s="3">
        <v>23.5</v>
      </c>
      <c r="G137" s="3">
        <v>23.7</v>
      </c>
      <c r="H137" s="3">
        <v>24.2</v>
      </c>
      <c r="I137" s="3" t="s">
        <v>22</v>
      </c>
      <c r="J137" s="15">
        <f t="shared" si="170"/>
        <v>8.4037553343716542E-3</v>
      </c>
      <c r="K137" s="16">
        <f t="shared" ref="K137" si="175">IF($C137="Erwerbstätige (Inlandskonzept)", SUM(K138:K139),
IF(TYPE($I137)=1,$I137,$H137)*(1+$J137))^(1/IF(TYPE($I137)=1,1,2))</f>
        <v>4.9399768095702425</v>
      </c>
      <c r="L137" s="16">
        <f t="shared" ref="L137" si="176">IF($C137="Erwerbstätige (Inlandskonzept)", SUM(L138:L139),
IF(TYPE($I137)=1,$I137,$H137)*((1+$J137)^(1/IF(TYPE($I137)=1,2,3))))</f>
        <v>24.267601277000374</v>
      </c>
    </row>
    <row r="138" spans="1:12" x14ac:dyDescent="0.2">
      <c r="A138" s="2" t="s">
        <v>41</v>
      </c>
      <c r="B138" s="2" t="s">
        <v>42</v>
      </c>
      <c r="C138" s="2" t="s">
        <v>12</v>
      </c>
      <c r="D138" s="6" t="s">
        <v>13</v>
      </c>
      <c r="E138" s="3">
        <v>315.7</v>
      </c>
      <c r="F138" s="3">
        <v>321</v>
      </c>
      <c r="G138" s="3">
        <v>327.7</v>
      </c>
      <c r="H138" s="3">
        <v>332.4</v>
      </c>
      <c r="I138" s="3" t="s">
        <v>22</v>
      </c>
      <c r="J138" s="15">
        <f t="shared" si="170"/>
        <v>1.7330685948910851E-2</v>
      </c>
      <c r="K138" s="16">
        <f t="shared" ref="K138:K139" si="177">IF($C138="Erwerbstätige (Inlandskonzept)", SUM(K139:K140),
IF(TYPE($I138)=1,$I138,$H138)*((1+$J138)^(IF(TYPE($I138)=1,1,2))))</f>
        <v>302.98018631928642</v>
      </c>
      <c r="L138" s="16">
        <f t="shared" ref="L138:L139" si="178">IF($C138="Erwerbstätige (Inlandskonzept)", SUM(L139:L140),
IF(TYPE($I138)=1,$I138,$H138)*((1+$J138)^(IF(TYPE($I138)=1,2,3))))</f>
        <v>351.48609274058219</v>
      </c>
    </row>
    <row r="139" spans="1:12" x14ac:dyDescent="0.2">
      <c r="C139" s="2" t="s">
        <v>14</v>
      </c>
      <c r="D139" s="6" t="s">
        <v>13</v>
      </c>
      <c r="E139" s="3">
        <v>265.5</v>
      </c>
      <c r="F139" s="3">
        <v>271.5</v>
      </c>
      <c r="G139" s="3">
        <v>277.8</v>
      </c>
      <c r="H139" s="3">
        <v>283.39999999999998</v>
      </c>
      <c r="I139" s="3" t="s">
        <v>22</v>
      </c>
      <c r="J139" s="15">
        <f t="shared" si="170"/>
        <v>2.1986377249829436E-2</v>
      </c>
      <c r="K139" s="16">
        <f t="shared" si="177"/>
        <v>295.99887440755094</v>
      </c>
      <c r="L139" s="16">
        <f t="shared" si="178"/>
        <v>302.50681732580023</v>
      </c>
    </row>
    <row r="140" spans="1:12" x14ac:dyDescent="0.2">
      <c r="C140" s="2" t="s">
        <v>15</v>
      </c>
      <c r="D140" s="6" t="s">
        <v>13</v>
      </c>
      <c r="E140" s="3">
        <v>50.2</v>
      </c>
      <c r="F140" s="3">
        <v>49.5</v>
      </c>
      <c r="G140" s="3">
        <v>49.9</v>
      </c>
      <c r="H140" s="3">
        <v>49.1</v>
      </c>
      <c r="I140" s="3" t="s">
        <v>22</v>
      </c>
      <c r="J140" s="15">
        <f t="shared" si="170"/>
        <v>-7.3581260908361923E-3</v>
      </c>
      <c r="K140" s="16">
        <f t="shared" ref="K140" si="179">IF($C140="Erwerbstätige (Inlandskonzept)", SUM(K141:K142),
IF(TYPE($I140)=1,$I140,$H140)*(1+$J140))^(1/IF(TYPE($I140)=1,1,2))</f>
        <v>6.9813119117354976</v>
      </c>
      <c r="L140" s="16">
        <f t="shared" ref="L140" si="180">IF($C140="Erwerbstätige (Inlandskonzept)", SUM(L141:L142),
IF(TYPE($I140)=1,$I140,$H140)*((1+$J140)^(1/IF(TYPE($I140)=1,2,3))))</f>
        <v>48.979275414781945</v>
      </c>
    </row>
    <row r="141" spans="1:12" x14ac:dyDescent="0.2">
      <c r="A141" s="2" t="s">
        <v>43</v>
      </c>
      <c r="B141" s="2" t="s">
        <v>44</v>
      </c>
      <c r="C141" s="2" t="s">
        <v>12</v>
      </c>
      <c r="D141" s="6" t="s">
        <v>13</v>
      </c>
      <c r="E141" s="3">
        <v>232.5</v>
      </c>
      <c r="F141" s="3">
        <v>236.4</v>
      </c>
      <c r="G141" s="3">
        <v>243.5</v>
      </c>
      <c r="H141" s="3">
        <v>252</v>
      </c>
      <c r="I141" s="3" t="s">
        <v>22</v>
      </c>
      <c r="J141" s="15">
        <f t="shared" si="170"/>
        <v>2.7209895621094216E-2</v>
      </c>
      <c r="K141" s="16">
        <f t="shared" ref="K141:K142" si="181">IF($C141="Erwerbstätige (Inlandskonzept)", SUM(K142:K143),
IF(TYPE($I141)=1,$I141,$H141)*((1+$J141)^(IF(TYPE($I141)=1,1,2))))</f>
        <v>246.63594369759502</v>
      </c>
      <c r="L141" s="16">
        <f t="shared" ref="L141:L142" si="182">IF($C141="Erwerbstätige (Inlandskonzept)", SUM(L142:L143),
IF(TYPE($I141)=1,$I141,$H141)*((1+$J141)^(IF(TYPE($I141)=1,2,3))))</f>
        <v>275.311304699689</v>
      </c>
    </row>
    <row r="142" spans="1:12" x14ac:dyDescent="0.2">
      <c r="C142" s="2" t="s">
        <v>14</v>
      </c>
      <c r="D142" s="6" t="s">
        <v>13</v>
      </c>
      <c r="E142" s="3">
        <v>204.9</v>
      </c>
      <c r="F142" s="3">
        <v>209.3</v>
      </c>
      <c r="G142" s="3">
        <v>218</v>
      </c>
      <c r="H142" s="3">
        <v>226.2</v>
      </c>
      <c r="I142" s="3" t="s">
        <v>22</v>
      </c>
      <c r="J142" s="15">
        <f t="shared" si="170"/>
        <v>3.3515229774450983E-2</v>
      </c>
      <c r="K142" s="16">
        <f t="shared" si="181"/>
        <v>241.61637376575152</v>
      </c>
      <c r="L142" s="16">
        <f t="shared" si="182"/>
        <v>249.71420204978034</v>
      </c>
    </row>
    <row r="143" spans="1:12" x14ac:dyDescent="0.2">
      <c r="C143" s="2" t="s">
        <v>15</v>
      </c>
      <c r="D143" s="6" t="s">
        <v>13</v>
      </c>
      <c r="E143" s="3">
        <v>27.7</v>
      </c>
      <c r="F143" s="3">
        <v>27.1</v>
      </c>
      <c r="G143" s="3">
        <v>25.5</v>
      </c>
      <c r="H143" s="3">
        <v>25.8</v>
      </c>
      <c r="I143" s="3" t="s">
        <v>22</v>
      </c>
      <c r="J143" s="15">
        <f t="shared" si="170"/>
        <v>-2.3407662764825088E-2</v>
      </c>
      <c r="K143" s="16">
        <f t="shared" ref="K143" si="183">IF($C143="Erwerbstätige (Inlandskonzept)", SUM(K144:K145),
IF(TYPE($I143)=1,$I143,$H143)*(1+$J143))^(1/IF(TYPE($I143)=1,1,2))</f>
        <v>5.019569931843515</v>
      </c>
      <c r="L143" s="16">
        <f t="shared" ref="L143" si="184">IF($C143="Erwerbstätige (Inlandskonzept)", SUM(L144:L145),
IF(TYPE($I143)=1,$I143,$H143)*((1+$J143)^(1/IF(TYPE($I143)=1,2,3))))</f>
        <v>25.597102649908692</v>
      </c>
    </row>
    <row r="144" spans="1:12" x14ac:dyDescent="0.2">
      <c r="A144" s="2" t="s">
        <v>45</v>
      </c>
      <c r="B144" s="2" t="s">
        <v>46</v>
      </c>
      <c r="C144" s="2" t="s">
        <v>12</v>
      </c>
      <c r="D144" s="6" t="s">
        <v>13</v>
      </c>
      <c r="E144" s="3">
        <v>1170.5</v>
      </c>
      <c r="F144" s="3">
        <v>1195.4000000000001</v>
      </c>
      <c r="G144" s="3">
        <v>1224.3</v>
      </c>
      <c r="H144" s="3">
        <v>1250.2</v>
      </c>
      <c r="I144" s="3">
        <v>1263.8</v>
      </c>
      <c r="J144" s="15">
        <f t="shared" si="170"/>
        <v>1.9357994376572263E-2</v>
      </c>
      <c r="K144" s="16">
        <f t="shared" ref="K144:K145" si="185">IF($C144="Erwerbstätige (Inlandskonzept)", SUM(K145:K146),
IF(TYPE($I144)=1,$I144,$H144)*((1+$J144)^(IF(TYPE($I144)=1,1,2))))</f>
        <v>1288.6491523542913</v>
      </c>
      <c r="L144" s="16">
        <f t="shared" ref="L144:L145" si="186">IF($C144="Erwerbstätige (Inlandskonzept)", SUM(L145:L146),
IF(TYPE($I144)=1,$I144,$H144)*((1+$J144)^(IF(TYPE($I144)=1,2,3))))</f>
        <v>1316.0771106301283</v>
      </c>
    </row>
    <row r="145" spans="1:12" x14ac:dyDescent="0.2">
      <c r="C145" s="2" t="s">
        <v>14</v>
      </c>
      <c r="D145" s="6" t="s">
        <v>13</v>
      </c>
      <c r="E145" s="3">
        <v>988.6</v>
      </c>
      <c r="F145" s="3">
        <v>1013.3</v>
      </c>
      <c r="G145" s="3">
        <v>1043.8</v>
      </c>
      <c r="H145" s="3">
        <v>1071.8</v>
      </c>
      <c r="I145" s="3">
        <v>1087.2</v>
      </c>
      <c r="J145" s="15">
        <f t="shared" si="170"/>
        <v>2.4052469950910593E-2</v>
      </c>
      <c r="K145" s="16">
        <f t="shared" si="185"/>
        <v>1113.3498453306299</v>
      </c>
      <c r="L145" s="16">
        <f t="shared" si="186"/>
        <v>1140.1286590302959</v>
      </c>
    </row>
    <row r="146" spans="1:12" x14ac:dyDescent="0.2">
      <c r="C146" s="2" t="s">
        <v>15</v>
      </c>
      <c r="D146" s="6" t="s">
        <v>13</v>
      </c>
      <c r="E146" s="3">
        <v>181.9</v>
      </c>
      <c r="F146" s="3">
        <v>182.2</v>
      </c>
      <c r="G146" s="3">
        <v>180.5</v>
      </c>
      <c r="H146" s="3">
        <v>178.4</v>
      </c>
      <c r="I146" s="3">
        <v>176.6</v>
      </c>
      <c r="J146" s="15">
        <f t="shared" si="170"/>
        <v>-7.3651923914986872E-3</v>
      </c>
      <c r="K146" s="16">
        <f t="shared" ref="K146" si="187">IF($C146="Erwerbstätige (Inlandskonzept)", SUM(K147:K148),
IF(TYPE($I146)=1,$I146,$H146)*(1+$J146))^(1/IF(TYPE($I146)=1,1,2))</f>
        <v>175.29930702366133</v>
      </c>
      <c r="L146" s="16">
        <f t="shared" ref="L146" si="188">IF($C146="Erwerbstätige (Inlandskonzept)", SUM(L147:L148),
IF(TYPE($I146)=1,$I146,$H146)*((1+$J146)^(1/IF(TYPE($I146)=1,2,3))))</f>
        <v>175.94845159983248</v>
      </c>
    </row>
    <row r="147" spans="1:12" x14ac:dyDescent="0.2">
      <c r="A147" s="2" t="s">
        <v>47</v>
      </c>
      <c r="B147" s="2" t="s">
        <v>48</v>
      </c>
      <c r="C147" s="2" t="s">
        <v>12</v>
      </c>
      <c r="D147" s="6" t="s">
        <v>13</v>
      </c>
      <c r="E147" s="3">
        <v>220.4</v>
      </c>
      <c r="F147" s="3">
        <v>221.3</v>
      </c>
      <c r="G147" s="3">
        <v>219.2</v>
      </c>
      <c r="H147" s="3">
        <v>213.6</v>
      </c>
      <c r="I147" s="3" t="s">
        <v>22</v>
      </c>
      <c r="J147" s="15">
        <f t="shared" si="170"/>
        <v>-1.0391950059838617E-2</v>
      </c>
      <c r="K147" s="16">
        <f t="shared" ref="K147:K148" si="189">IF($C147="Erwerbstätige (Inlandskonzept)", SUM(K148:K149),
IF(TYPE($I147)=1,$I147,$H147)*((1+$J147)^(IF(TYPE($I147)=1,1,2))))</f>
        <v>188.23829026328437</v>
      </c>
      <c r="L147" s="16">
        <f t="shared" ref="L147:L148" si="190">IF($C147="Erwerbstätige (Inlandskonzept)", SUM(L148:L149),
IF(TYPE($I147)=1,$I147,$H147)*((1+$J147)^(IF(TYPE($I147)=1,2,3))))</f>
        <v>205.61878814891813</v>
      </c>
    </row>
    <row r="148" spans="1:12" x14ac:dyDescent="0.2">
      <c r="C148" s="2" t="s">
        <v>14</v>
      </c>
      <c r="D148" s="6" t="s">
        <v>13</v>
      </c>
      <c r="E148" s="3">
        <v>197</v>
      </c>
      <c r="F148" s="3">
        <v>196.7</v>
      </c>
      <c r="G148" s="3">
        <v>193.8</v>
      </c>
      <c r="H148" s="3">
        <v>188.6</v>
      </c>
      <c r="I148" s="3" t="s">
        <v>22</v>
      </c>
      <c r="J148" s="15">
        <f t="shared" si="170"/>
        <v>-1.4420138864578935E-2</v>
      </c>
      <c r="K148" s="16">
        <f t="shared" si="189"/>
        <v>183.19994118064</v>
      </c>
      <c r="L148" s="16">
        <f t="shared" si="190"/>
        <v>180.55817258883246</v>
      </c>
    </row>
    <row r="149" spans="1:12" x14ac:dyDescent="0.2">
      <c r="C149" s="2" t="s">
        <v>15</v>
      </c>
      <c r="D149" s="6" t="s">
        <v>13</v>
      </c>
      <c r="E149" s="3">
        <v>23.5</v>
      </c>
      <c r="F149" s="3">
        <v>24.5</v>
      </c>
      <c r="G149" s="3">
        <v>25.3</v>
      </c>
      <c r="H149" s="3">
        <v>24.9</v>
      </c>
      <c r="I149" s="3" t="s">
        <v>22</v>
      </c>
      <c r="J149" s="15">
        <f t="shared" si="170"/>
        <v>1.9476364601740181E-2</v>
      </c>
      <c r="K149" s="16">
        <f t="shared" ref="K149" si="191">IF($C149="Erwerbstätige (Inlandskonzept)", SUM(K150:K151),
IF(TYPE($I149)=1,$I149,$H149)*(1+$J149))^(1/IF(TYPE($I149)=1,1,2))</f>
        <v>5.0383490826443662</v>
      </c>
      <c r="L149" s="16">
        <f t="shared" ref="L149" si="192">IF($C149="Erwerbstätige (Inlandskonzept)", SUM(L150:L151),
IF(TYPE($I149)=1,$I149,$H149)*((1+$J149)^(1/IF(TYPE($I149)=1,2,3))))</f>
        <v>25.060615560085665</v>
      </c>
    </row>
    <row r="150" spans="1:12" x14ac:dyDescent="0.2">
      <c r="A150" s="2" t="s">
        <v>49</v>
      </c>
      <c r="B150" s="2" t="s">
        <v>50</v>
      </c>
      <c r="C150" s="2" t="s">
        <v>12</v>
      </c>
      <c r="D150" s="6" t="s">
        <v>13</v>
      </c>
      <c r="E150" s="3">
        <v>66.8</v>
      </c>
      <c r="F150" s="3">
        <v>68.400000000000006</v>
      </c>
      <c r="G150" s="3">
        <v>68.2</v>
      </c>
      <c r="H150" s="3">
        <v>69</v>
      </c>
      <c r="I150" s="3" t="s">
        <v>22</v>
      </c>
      <c r="J150" s="15">
        <f t="shared" si="170"/>
        <v>1.085968426570938E-2</v>
      </c>
      <c r="K150" s="16">
        <f t="shared" ref="K150:K151" si="193">IF($C150="Erwerbstätige (Inlandskonzept)", SUM(K151:K152),
IF(TYPE($I150)=1,$I150,$H150)*((1+$J150)^(IF(TYPE($I150)=1,1,2))))</f>
        <v>64.447737693673645</v>
      </c>
      <c r="L150" s="16">
        <f t="shared" ref="L150:L151" si="194">IF($C150="Erwerbstätige (Inlandskonzept)", SUM(L151:L152),
IF(TYPE($I150)=1,$I150,$H150)*((1+$J150)^(IF(TYPE($I150)=1,2,3))))</f>
        <v>71.187346042280566</v>
      </c>
    </row>
    <row r="151" spans="1:12" x14ac:dyDescent="0.2">
      <c r="C151" s="2" t="s">
        <v>14</v>
      </c>
      <c r="D151" s="6" t="s">
        <v>13</v>
      </c>
      <c r="E151" s="3">
        <v>57.9</v>
      </c>
      <c r="F151" s="3">
        <v>59.1</v>
      </c>
      <c r="G151" s="3">
        <v>59.5</v>
      </c>
      <c r="H151" s="3">
        <v>60</v>
      </c>
      <c r="I151" s="3" t="s">
        <v>22</v>
      </c>
      <c r="J151" s="15">
        <f t="shared" si="170"/>
        <v>1.1946522288992734E-2</v>
      </c>
      <c r="K151" s="16">
        <f t="shared" si="193"/>
        <v>61.44214583836721</v>
      </c>
      <c r="L151" s="16">
        <f t="shared" si="194"/>
        <v>62.176165803108802</v>
      </c>
    </row>
    <row r="152" spans="1:12" x14ac:dyDescent="0.2">
      <c r="C152" s="2" t="s">
        <v>15</v>
      </c>
      <c r="D152" s="6" t="s">
        <v>13</v>
      </c>
      <c r="E152" s="3">
        <v>8.9</v>
      </c>
      <c r="F152" s="3">
        <v>9.1999999999999993</v>
      </c>
      <c r="G152" s="3">
        <v>8.6</v>
      </c>
      <c r="H152" s="3">
        <v>9</v>
      </c>
      <c r="I152" s="3" t="s">
        <v>22</v>
      </c>
      <c r="J152" s="15">
        <f t="shared" si="170"/>
        <v>3.7313778538226039E-3</v>
      </c>
      <c r="K152" s="16">
        <f t="shared" ref="K152" si="195">IF($C152="Erwerbstätige (Inlandskonzept)", SUM(K153:K154),
IF(TYPE($I152)=1,$I152,$H152)*(1+$J152))^(1/IF(TYPE($I152)=1,1,2))</f>
        <v>3.0055918553064394</v>
      </c>
      <c r="L152" s="16">
        <f t="shared" ref="L152" si="196">IF($C152="Erwerbstätige (Inlandskonzept)", SUM(L153:L154),
IF(TYPE($I152)=1,$I152,$H152)*((1+$J152)^(1/IF(TYPE($I152)=1,2,3))))</f>
        <v>9.0111802391717593</v>
      </c>
    </row>
    <row r="153" spans="1:12" x14ac:dyDescent="0.2">
      <c r="A153" s="2" t="s">
        <v>51</v>
      </c>
      <c r="B153" s="2" t="s">
        <v>52</v>
      </c>
      <c r="C153" s="2" t="s">
        <v>12</v>
      </c>
      <c r="D153" s="6" t="s">
        <v>13</v>
      </c>
      <c r="E153" s="3">
        <v>883.3</v>
      </c>
      <c r="F153" s="3">
        <v>905.8</v>
      </c>
      <c r="G153" s="3">
        <v>937</v>
      </c>
      <c r="H153" s="3">
        <v>967.7</v>
      </c>
      <c r="I153" s="3" t="s">
        <v>22</v>
      </c>
      <c r="J153" s="15">
        <f t="shared" si="170"/>
        <v>3.0886463263728903E-2</v>
      </c>
      <c r="K153" s="16">
        <f t="shared" ref="K153:K154" si="197">IF($C153="Erwerbstätige (Inlandskonzept)", SUM(K154:K155),
IF(TYPE($I153)=1,$I153,$H153)*((1+$J153)^(IF(TYPE($I153)=1,1,2))))</f>
        <v>900.80581740214518</v>
      </c>
      <c r="L153" s="16">
        <f t="shared" ref="L153:L154" si="198">IF($C153="Erwerbstätige (Inlandskonzept)", SUM(L154:L155),
IF(TYPE($I153)=1,$I153,$H153)*((1+$J153)^(IF(TYPE($I153)=1,2,3))))</f>
        <v>1067.5724802344346</v>
      </c>
    </row>
    <row r="154" spans="1:12" x14ac:dyDescent="0.2">
      <c r="C154" s="2" t="s">
        <v>14</v>
      </c>
      <c r="D154" s="6" t="s">
        <v>13</v>
      </c>
      <c r="E154" s="3">
        <v>733.7</v>
      </c>
      <c r="F154" s="3">
        <v>757.4</v>
      </c>
      <c r="G154" s="3">
        <v>790.5</v>
      </c>
      <c r="H154" s="3">
        <v>823.2</v>
      </c>
      <c r="I154" s="3" t="s">
        <v>22</v>
      </c>
      <c r="J154" s="15">
        <f t="shared" si="170"/>
        <v>3.9111810190404217E-2</v>
      </c>
      <c r="K154" s="16">
        <f t="shared" si="197"/>
        <v>888.85296107633349</v>
      </c>
      <c r="L154" s="16">
        <f t="shared" si="198"/>
        <v>923.61760937712984</v>
      </c>
    </row>
    <row r="155" spans="1:12" x14ac:dyDescent="0.2">
      <c r="C155" s="2" t="s">
        <v>15</v>
      </c>
      <c r="D155" s="6" t="s">
        <v>13</v>
      </c>
      <c r="E155" s="3">
        <v>149.5</v>
      </c>
      <c r="F155" s="3">
        <v>148.4</v>
      </c>
      <c r="G155" s="3">
        <v>146.5</v>
      </c>
      <c r="H155" s="3">
        <v>144.5</v>
      </c>
      <c r="I155" s="3" t="s">
        <v>22</v>
      </c>
      <c r="J155" s="15">
        <f t="shared" si="170"/>
        <v>-1.1274918024237746E-2</v>
      </c>
      <c r="K155" s="16">
        <f t="shared" ref="K155" si="199">IF($C155="Erwerbstätige (Inlandskonzept)", SUM(K156:K157),
IF(TYPE($I155)=1,$I155,$H155)*(1+$J155))^(1/IF(TYPE($I155)=1,1,2))</f>
        <v>11.952856325811736</v>
      </c>
      <c r="L155" s="16">
        <f t="shared" ref="L155" si="200">IF($C155="Erwerbstätige (Inlandskonzept)", SUM(L156:L157),
IF(TYPE($I155)=1,$I155,$H155)*((1+$J155)^(1/IF(TYPE($I155)=1,2,3))))</f>
        <v>143.95487085730477</v>
      </c>
    </row>
    <row r="156" spans="1:12" x14ac:dyDescent="0.2">
      <c r="A156" s="2" t="s">
        <v>53</v>
      </c>
      <c r="B156" s="2" t="s">
        <v>54</v>
      </c>
      <c r="C156" s="2" t="s">
        <v>12</v>
      </c>
      <c r="D156" s="6" t="s">
        <v>13</v>
      </c>
      <c r="E156" s="3">
        <v>449.5</v>
      </c>
      <c r="F156" s="3">
        <v>462.3</v>
      </c>
      <c r="G156" s="3">
        <v>477</v>
      </c>
      <c r="H156" s="3">
        <v>491</v>
      </c>
      <c r="I156" s="3" t="s">
        <v>22</v>
      </c>
      <c r="J156" s="15">
        <f t="shared" si="170"/>
        <v>2.987361547886036E-2</v>
      </c>
      <c r="K156" s="16">
        <f t="shared" ref="K156:K157" si="201">IF($C156="Erwerbstätige (Inlandskonzept)", SUM(K157:K158),
IF(TYPE($I156)=1,$I156,$H156)*((1+$J156)^(IF(TYPE($I156)=1,1,2))))</f>
        <v>430.41298481101603</v>
      </c>
      <c r="L156" s="16">
        <f t="shared" ref="L156:L157" si="202">IF($C156="Erwerbstätige (Inlandskonzept)", SUM(L157:L158),
IF(TYPE($I156)=1,$I156,$H156)*((1+$J156)^(IF(TYPE($I156)=1,2,3))))</f>
        <v>541.30135031251382</v>
      </c>
    </row>
    <row r="157" spans="1:12" x14ac:dyDescent="0.2">
      <c r="C157" s="2" t="s">
        <v>14</v>
      </c>
      <c r="D157" s="6" t="s">
        <v>13</v>
      </c>
      <c r="E157" s="3">
        <v>342.4</v>
      </c>
      <c r="F157" s="3">
        <v>356.9</v>
      </c>
      <c r="G157" s="3">
        <v>372.2</v>
      </c>
      <c r="H157" s="3">
        <v>387.2</v>
      </c>
      <c r="I157" s="3" t="s">
        <v>22</v>
      </c>
      <c r="J157" s="15">
        <f t="shared" si="170"/>
        <v>4.1838808518737336E-2</v>
      </c>
      <c r="K157" s="16">
        <f t="shared" si="201"/>
        <v>420.27776145671936</v>
      </c>
      <c r="L157" s="16">
        <f t="shared" si="202"/>
        <v>437.86168224299064</v>
      </c>
    </row>
    <row r="158" spans="1:12" x14ac:dyDescent="0.2">
      <c r="C158" s="2" t="s">
        <v>15</v>
      </c>
      <c r="D158" s="6" t="s">
        <v>13</v>
      </c>
      <c r="E158" s="3">
        <v>107.1</v>
      </c>
      <c r="F158" s="3">
        <v>105.4</v>
      </c>
      <c r="G158" s="3">
        <v>104.9</v>
      </c>
      <c r="H158" s="3">
        <v>103.8</v>
      </c>
      <c r="I158" s="3" t="s">
        <v>22</v>
      </c>
      <c r="J158" s="15">
        <f t="shared" si="170"/>
        <v>-1.0378107500187861E-2</v>
      </c>
      <c r="K158" s="16">
        <f t="shared" ref="K158" si="203">IF($C158="Erwerbstätige (Inlandskonzept)", SUM(K159:K160),
IF(TYPE($I158)=1,$I158,$H158)*(1+$J158))^(1/IF(TYPE($I158)=1,1,2))</f>
        <v>10.135223354296663</v>
      </c>
      <c r="L158" s="16">
        <f t="shared" ref="L158" si="204">IF($C158="Erwerbstätige (Inlandskonzept)", SUM(L159:L160),
IF(TYPE($I158)=1,$I158,$H158)*((1+$J158)^(1/IF(TYPE($I158)=1,2,3))))</f>
        <v>103.43966806952321</v>
      </c>
    </row>
    <row r="159" spans="1:12" x14ac:dyDescent="0.2">
      <c r="A159" s="2" t="s">
        <v>55</v>
      </c>
      <c r="B159" s="2" t="s">
        <v>56</v>
      </c>
      <c r="C159" s="2" t="s">
        <v>12</v>
      </c>
      <c r="D159" s="6" t="s">
        <v>13</v>
      </c>
      <c r="E159" s="3">
        <v>433.7</v>
      </c>
      <c r="F159" s="3">
        <v>443.5</v>
      </c>
      <c r="G159" s="3">
        <v>460</v>
      </c>
      <c r="H159" s="3">
        <v>476.6</v>
      </c>
      <c r="I159" s="3" t="s">
        <v>22</v>
      </c>
      <c r="J159" s="15">
        <f t="shared" si="170"/>
        <v>3.1941010035973161E-2</v>
      </c>
      <c r="K159" s="16">
        <f t="shared" ref="K159:K160" si="205">IF($C159="Erwerbstätige (Inlandskonzept)", SUM(K160:K161),
IF(TYPE($I159)=1,$I159,$H159)*((1+$J159)^(IF(TYPE($I159)=1,1,2))))</f>
        <v>474.75929931888288</v>
      </c>
      <c r="L159" s="16">
        <f t="shared" ref="L159:L160" si="206">IF($C159="Erwerbstätige (Inlandskonzept)", SUM(L160:L161),
IF(TYPE($I159)=1,$I159,$H159)*((1+$J159)^(IF(TYPE($I159)=1,2,3))))</f>
        <v>526.09883486597096</v>
      </c>
    </row>
    <row r="160" spans="1:12" x14ac:dyDescent="0.2">
      <c r="C160" s="2" t="s">
        <v>14</v>
      </c>
      <c r="D160" s="6" t="s">
        <v>13</v>
      </c>
      <c r="E160" s="3">
        <v>391.3</v>
      </c>
      <c r="F160" s="3">
        <v>400.5</v>
      </c>
      <c r="G160" s="3">
        <v>418.3</v>
      </c>
      <c r="H160" s="3">
        <v>435.9</v>
      </c>
      <c r="I160" s="3" t="s">
        <v>22</v>
      </c>
      <c r="J160" s="15">
        <f t="shared" si="170"/>
        <v>3.663453653093951E-2</v>
      </c>
      <c r="K160" s="16">
        <f t="shared" si="205"/>
        <v>468.42300565908721</v>
      </c>
      <c r="L160" s="16">
        <f t="shared" si="206"/>
        <v>485.58346537183746</v>
      </c>
    </row>
    <row r="161" spans="1:12" x14ac:dyDescent="0.2">
      <c r="C161" s="2" t="s">
        <v>15</v>
      </c>
      <c r="D161" s="6" t="s">
        <v>13</v>
      </c>
      <c r="E161" s="3">
        <v>42.4</v>
      </c>
      <c r="F161" s="3">
        <v>43.1</v>
      </c>
      <c r="G161" s="3">
        <v>41.6</v>
      </c>
      <c r="H161" s="3">
        <v>40.700000000000003</v>
      </c>
      <c r="I161" s="3" t="s">
        <v>22</v>
      </c>
      <c r="J161" s="15">
        <f t="shared" si="170"/>
        <v>-1.3547485425883021E-2</v>
      </c>
      <c r="K161" s="16">
        <f t="shared" ref="K161" si="207">IF($C161="Erwerbstätige (Inlandskonzept)", SUM(K162:K163),
IF(TYPE($I161)=1,$I161,$H161)*(1+$J161))^(1/IF(TYPE($I161)=1,1,2))</f>
        <v>6.3362936597956505</v>
      </c>
      <c r="L161" s="16">
        <f t="shared" ref="L161" si="208">IF($C161="Erwerbstätige (Inlandskonzept)", SUM(L162:L163),
IF(TYPE($I161)=1,$I161,$H161)*((1+$J161)^(1/IF(TYPE($I161)=1,2,3))))</f>
        <v>40.515369494133488</v>
      </c>
    </row>
    <row r="162" spans="1:12" x14ac:dyDescent="0.2">
      <c r="A162" s="2" t="s">
        <v>57</v>
      </c>
      <c r="B162" s="2" t="s">
        <v>58</v>
      </c>
      <c r="C162" s="2" t="s">
        <v>12</v>
      </c>
      <c r="D162" s="6" t="s">
        <v>13</v>
      </c>
      <c r="E162" s="3">
        <v>2045.7</v>
      </c>
      <c r="F162" s="3">
        <v>2093.1999999999998</v>
      </c>
      <c r="G162" s="3">
        <v>2134.3000000000002</v>
      </c>
      <c r="H162" s="3">
        <v>2177.5</v>
      </c>
      <c r="I162" s="3">
        <v>2211.1</v>
      </c>
      <c r="J162" s="15">
        <f t="shared" si="170"/>
        <v>1.9627663643525306E-2</v>
      </c>
      <c r="K162" s="16">
        <f t="shared" ref="K162:K163" si="209">IF($C162="Erwerbstätige (Inlandskonzept)", SUM(K163:K164),
IF(TYPE($I162)=1,$I162,$H162)*((1+$J162)^(IF(TYPE($I162)=1,1,2))))</f>
        <v>2254.4277186011232</v>
      </c>
      <c r="L162" s="16">
        <f t="shared" ref="L162:L163" si="210">IF($C162="Erwerbstätige (Inlandskonzept)", SUM(L163:L164),
IF(TYPE($I162)=1,$I162,$H162)*((1+$J162)^(IF(TYPE($I162)=1,2,3))))</f>
        <v>2296.4164893043903</v>
      </c>
    </row>
    <row r="163" spans="1:12" x14ac:dyDescent="0.2">
      <c r="C163" s="2" t="s">
        <v>14</v>
      </c>
      <c r="D163" s="6" t="s">
        <v>13</v>
      </c>
      <c r="E163" s="3">
        <v>1876.5</v>
      </c>
      <c r="F163" s="3">
        <v>1921.5</v>
      </c>
      <c r="G163" s="3">
        <v>1958.5</v>
      </c>
      <c r="H163" s="3">
        <v>2001.3</v>
      </c>
      <c r="I163" s="3">
        <v>2035.8</v>
      </c>
      <c r="J163" s="15">
        <f t="shared" si="170"/>
        <v>2.0579017662585075E-2</v>
      </c>
      <c r="K163" s="16">
        <f t="shared" si="209"/>
        <v>2077.6947641574907</v>
      </c>
      <c r="L163" s="16">
        <f t="shared" si="210"/>
        <v>2120.4516814065482</v>
      </c>
    </row>
    <row r="164" spans="1:12" x14ac:dyDescent="0.2">
      <c r="C164" s="2" t="s">
        <v>15</v>
      </c>
      <c r="D164" s="6" t="s">
        <v>13</v>
      </c>
      <c r="E164" s="3">
        <v>169.2</v>
      </c>
      <c r="F164" s="3">
        <v>171.6</v>
      </c>
      <c r="G164" s="3">
        <v>175.8</v>
      </c>
      <c r="H164" s="3">
        <v>176.2</v>
      </c>
      <c r="I164" s="3">
        <v>175.2</v>
      </c>
      <c r="J164" s="15">
        <f t="shared" si="170"/>
        <v>8.7497399750711136E-3</v>
      </c>
      <c r="K164" s="16">
        <f t="shared" ref="K164" si="211">IF($C164="Erwerbstätige (Inlandskonzept)", SUM(K165:K166),
IF(TYPE($I164)=1,$I164,$H164)*(1+$J164))^(1/IF(TYPE($I164)=1,1,2))</f>
        <v>176.73295444363245</v>
      </c>
      <c r="L164" s="16">
        <f t="shared" ref="L164" si="212">IF($C164="Erwerbstätige (Inlandskonzept)", SUM(L165:L166),
IF(TYPE($I164)=1,$I164,$H164)*((1+$J164)^(1/IF(TYPE($I164)=1,2,3))))</f>
        <v>175.96480789784189</v>
      </c>
    </row>
    <row r="165" spans="1:12" x14ac:dyDescent="0.2">
      <c r="A165" s="2" t="s">
        <v>59</v>
      </c>
      <c r="B165" s="2" t="s">
        <v>60</v>
      </c>
      <c r="C165" s="2" t="s">
        <v>12</v>
      </c>
      <c r="D165" s="6" t="s">
        <v>13</v>
      </c>
      <c r="E165" s="3">
        <v>1589.9</v>
      </c>
      <c r="F165" s="3">
        <v>1630.6</v>
      </c>
      <c r="G165" s="3">
        <v>1664.6</v>
      </c>
      <c r="H165" s="3">
        <v>1702.1</v>
      </c>
      <c r="I165" s="3" t="s">
        <v>22</v>
      </c>
      <c r="J165" s="15">
        <f t="shared" si="170"/>
        <v>2.2990861496838821E-2</v>
      </c>
      <c r="K165" s="16">
        <f t="shared" ref="K165:K166" si="213">IF($C165="Erwerbstätige (Inlandskonzept)", SUM(K166:K167),
IF(TYPE($I165)=1,$I165,$H165)*((1+$J165)^(IF(TYPE($I165)=1,1,2))))</f>
        <v>1682.535576028806</v>
      </c>
      <c r="L165" s="16">
        <f t="shared" ref="L165:L166" si="214">IF($C165="Erwerbstätige (Inlandskonzept)", SUM(L166:L167),
IF(TYPE($I165)=1,$I165,$H165)*((1+$J165)^(IF(TYPE($I165)=1,2,3))))</f>
        <v>1818.8284027012764</v>
      </c>
    </row>
    <row r="166" spans="1:12" x14ac:dyDescent="0.2">
      <c r="C166" s="2" t="s">
        <v>14</v>
      </c>
      <c r="D166" s="6" t="s">
        <v>13</v>
      </c>
      <c r="E166" s="3">
        <v>1487.3</v>
      </c>
      <c r="F166" s="3">
        <v>1525.7</v>
      </c>
      <c r="G166" s="3">
        <v>1558.2</v>
      </c>
      <c r="H166" s="3">
        <v>1595.6</v>
      </c>
      <c r="I166" s="3" t="s">
        <v>22</v>
      </c>
      <c r="J166" s="15">
        <f t="shared" si="170"/>
        <v>2.3705767064978067E-2</v>
      </c>
      <c r="K166" s="16">
        <f t="shared" si="213"/>
        <v>1672.1465126462549</v>
      </c>
      <c r="L166" s="16">
        <f t="shared" si="214"/>
        <v>1711.7860283735624</v>
      </c>
    </row>
    <row r="167" spans="1:12" x14ac:dyDescent="0.2">
      <c r="C167" s="2" t="s">
        <v>15</v>
      </c>
      <c r="D167" s="6" t="s">
        <v>13</v>
      </c>
      <c r="E167" s="3">
        <v>102.7</v>
      </c>
      <c r="F167" s="3">
        <v>104.8</v>
      </c>
      <c r="G167" s="3">
        <v>106.4</v>
      </c>
      <c r="H167" s="3">
        <v>106.6</v>
      </c>
      <c r="I167" s="3" t="s">
        <v>22</v>
      </c>
      <c r="J167" s="15">
        <f t="shared" si="170"/>
        <v>1.2501294246353822E-2</v>
      </c>
      <c r="K167" s="16">
        <f t="shared" ref="K167" si="215">IF($C167="Erwerbstätige (Inlandskonzept)", SUM(K168:K169),
IF(TYPE($I167)=1,$I167,$H167)*(1+$J167))^(1/IF(TYPE($I167)=1,1,2))</f>
        <v>10.389063382550965</v>
      </c>
      <c r="L167" s="16">
        <f t="shared" ref="L167" si="216">IF($C167="Erwerbstätige (Inlandskonzept)", SUM(L168:L169),
IF(TYPE($I167)=1,$I167,$H167)*((1+$J167)^(1/IF(TYPE($I167)=1,2,3))))</f>
        <v>107.0423743277141</v>
      </c>
    </row>
    <row r="168" spans="1:12" x14ac:dyDescent="0.2">
      <c r="A168" s="2" t="s">
        <v>61</v>
      </c>
      <c r="B168" s="2" t="s">
        <v>62</v>
      </c>
      <c r="C168" s="2" t="s">
        <v>12</v>
      </c>
      <c r="D168" s="6" t="s">
        <v>13</v>
      </c>
      <c r="E168" s="3">
        <v>403.6</v>
      </c>
      <c r="F168" s="3">
        <v>406.6</v>
      </c>
      <c r="G168" s="3">
        <v>409.8</v>
      </c>
      <c r="H168" s="3">
        <v>418.7</v>
      </c>
      <c r="I168" s="3" t="s">
        <v>22</v>
      </c>
      <c r="J168" s="15">
        <f t="shared" si="170"/>
        <v>1.2318719516004162E-2</v>
      </c>
      <c r="K168" s="16">
        <f t="shared" ref="K168:K169" si="217">IF($C168="Erwerbstätige (Inlandskonzept)", SUM(K169:K170),
IF(TYPE($I168)=1,$I168,$H168)*((1+$J168)^(IF(TYPE($I168)=1,1,2))))</f>
        <v>429.07923380381209</v>
      </c>
      <c r="L168" s="16">
        <f t="shared" ref="L168:L169" si="218">IF($C168="Erwerbstätige (Inlandskonzept)", SUM(L169:L170),
IF(TYPE($I168)=1,$I168,$H168)*((1+$J168)^(IF(TYPE($I168)=1,2,3))))</f>
        <v>434.36494053518328</v>
      </c>
    </row>
    <row r="169" spans="1:12" x14ac:dyDescent="0.2">
      <c r="C169" s="2" t="s">
        <v>14</v>
      </c>
      <c r="D169" s="6" t="s">
        <v>13</v>
      </c>
      <c r="E169" s="3">
        <v>403.6</v>
      </c>
      <c r="F169" s="3">
        <v>406.6</v>
      </c>
      <c r="G169" s="3">
        <v>409.8</v>
      </c>
      <c r="H169" s="3">
        <v>418.7</v>
      </c>
      <c r="I169" s="3" t="s">
        <v>22</v>
      </c>
      <c r="J169" s="15">
        <f t="shared" si="170"/>
        <v>1.2318719516004162E-2</v>
      </c>
      <c r="K169" s="16">
        <f t="shared" si="217"/>
        <v>429.07923380381209</v>
      </c>
      <c r="L169" s="16">
        <f t="shared" si="218"/>
        <v>434.36494053518328</v>
      </c>
    </row>
    <row r="170" spans="1:12" x14ac:dyDescent="0.2">
      <c r="C170" s="2" t="s">
        <v>15</v>
      </c>
      <c r="D170" s="6" t="s">
        <v>13</v>
      </c>
      <c r="E170" s="3">
        <v>0</v>
      </c>
      <c r="F170" s="3">
        <v>0</v>
      </c>
      <c r="G170" s="3">
        <v>0</v>
      </c>
      <c r="H170" s="3">
        <v>0</v>
      </c>
      <c r="I170" s="3" t="s">
        <v>22</v>
      </c>
      <c r="J170" s="15">
        <f t="shared" si="170"/>
        <v>0</v>
      </c>
      <c r="K170" s="16">
        <f t="shared" ref="K170" si="219">IF($C170="Erwerbstätige (Inlandskonzept)", SUM(K171:K172),
IF(TYPE($I170)=1,$I170,$H170)*(1+$J170))^(1/IF(TYPE($I170)=1,1,2))</f>
        <v>0</v>
      </c>
      <c r="L170" s="16">
        <f t="shared" ref="L170" si="220">IF($C170="Erwerbstätige (Inlandskonzept)", SUM(L171:L172),
IF(TYPE($I170)=1,$I170,$H170)*((1+$J170)^(1/IF(TYPE($I170)=1,2,3))))</f>
        <v>0</v>
      </c>
    </row>
    <row r="171" spans="1:12" x14ac:dyDescent="0.2">
      <c r="A171" s="2" t="s">
        <v>63</v>
      </c>
      <c r="B171" s="2" t="s">
        <v>64</v>
      </c>
      <c r="C171" s="2" t="s">
        <v>12</v>
      </c>
      <c r="D171" s="6" t="s">
        <v>13</v>
      </c>
      <c r="E171" s="3">
        <v>371.2</v>
      </c>
      <c r="F171" s="3">
        <v>374.1</v>
      </c>
      <c r="G171" s="3">
        <v>377.2</v>
      </c>
      <c r="H171" s="3">
        <v>384.5</v>
      </c>
      <c r="I171" s="3" t="s">
        <v>22</v>
      </c>
      <c r="J171" s="15">
        <f t="shared" si="170"/>
        <v>1.1803379217494525E-2</v>
      </c>
      <c r="K171" s="16">
        <f t="shared" ref="K171:K172" si="221">IF($C171="Erwerbstätige (Inlandskonzept)", SUM(K172:K173),
IF(TYPE($I171)=1,$I171,$H171)*((1+$J171)^(IF(TYPE($I171)=1,1,2))))</f>
        <v>367.87077287443958</v>
      </c>
      <c r="L171" s="16">
        <f t="shared" ref="L171:L172" si="222">IF($C171="Erwerbstätige (Inlandskonzept)", SUM(L172:L173),
IF(TYPE($I171)=1,$I171,$H171)*((1+$J171)^(IF(TYPE($I171)=1,2,3))))</f>
        <v>396.40283904354783</v>
      </c>
    </row>
    <row r="172" spans="1:12" x14ac:dyDescent="0.2">
      <c r="C172" s="2" t="s">
        <v>14</v>
      </c>
      <c r="D172" s="6" t="s">
        <v>13</v>
      </c>
      <c r="E172" s="3">
        <v>343.3</v>
      </c>
      <c r="F172" s="3">
        <v>345.2</v>
      </c>
      <c r="G172" s="3">
        <v>347.4</v>
      </c>
      <c r="H172" s="3">
        <v>354.6</v>
      </c>
      <c r="I172" s="3" t="s">
        <v>22</v>
      </c>
      <c r="J172" s="15">
        <f t="shared" si="170"/>
        <v>1.0853709806718959E-2</v>
      </c>
      <c r="K172" s="16">
        <f t="shared" si="221"/>
        <v>362.33922394460029</v>
      </c>
      <c r="L172" s="16">
        <f t="shared" si="222"/>
        <v>366.2719487328867</v>
      </c>
    </row>
    <row r="173" spans="1:12" x14ac:dyDescent="0.2">
      <c r="C173" s="2" t="s">
        <v>15</v>
      </c>
      <c r="D173" s="6" t="s">
        <v>13</v>
      </c>
      <c r="E173" s="3">
        <v>27.9</v>
      </c>
      <c r="F173" s="3">
        <v>29</v>
      </c>
      <c r="G173" s="3">
        <v>29.8</v>
      </c>
      <c r="H173" s="3">
        <v>29.9</v>
      </c>
      <c r="I173" s="3" t="s">
        <v>22</v>
      </c>
      <c r="J173" s="15">
        <f t="shared" si="170"/>
        <v>2.3345604120606822E-2</v>
      </c>
      <c r="K173" s="16">
        <f t="shared" ref="K173" si="223">IF($C173="Erwerbstätige (Inlandskonzept)", SUM(K174:K175),
IF(TYPE($I173)=1,$I173,$H173)*(1+$J173))^(1/IF(TYPE($I173)=1,1,2))</f>
        <v>5.5315489298392855</v>
      </c>
      <c r="L173" s="16">
        <f t="shared" ref="L173" si="224">IF($C173="Erwerbstätige (Inlandskonzept)", SUM(L174:L175),
IF(TYPE($I173)=1,$I173,$H173)*((1+$J173)^(1/IF(TYPE($I173)=1,2,3))))</f>
        <v>30.13089031066114</v>
      </c>
    </row>
    <row r="174" spans="1:12" x14ac:dyDescent="0.2">
      <c r="A174" s="2" t="s">
        <v>65</v>
      </c>
      <c r="B174" s="2" t="s">
        <v>66</v>
      </c>
      <c r="C174" s="2" t="s">
        <v>12</v>
      </c>
      <c r="D174" s="6" t="s">
        <v>13</v>
      </c>
      <c r="E174" s="3">
        <v>815.2</v>
      </c>
      <c r="F174" s="3">
        <v>849.8</v>
      </c>
      <c r="G174" s="3">
        <v>877.6</v>
      </c>
      <c r="H174" s="3">
        <v>898.9</v>
      </c>
      <c r="I174" s="3" t="s">
        <v>22</v>
      </c>
      <c r="J174" s="15">
        <f t="shared" si="170"/>
        <v>3.3115957747790858E-2</v>
      </c>
      <c r="K174" s="16">
        <f t="shared" ref="K174:K175" si="225">IF($C174="Erwerbstätige (Inlandskonzept)", SUM(K175:K176),
IF(TYPE($I174)=1,$I174,$H174)*((1+$J174)^(IF(TYPE($I174)=1,1,2))))</f>
        <v>890.56854113565532</v>
      </c>
      <c r="L174" s="16">
        <f t="shared" ref="L174:L175" si="226">IF($C174="Erwerbstätige (Inlandskonzept)", SUM(L175:L176),
IF(TYPE($I174)=1,$I174,$H174)*((1+$J174)^(IF(TYPE($I174)=1,2,3))))</f>
        <v>990.07473268767831</v>
      </c>
    </row>
    <row r="175" spans="1:12" x14ac:dyDescent="0.2">
      <c r="C175" s="2" t="s">
        <v>14</v>
      </c>
      <c r="D175" s="6" t="s">
        <v>13</v>
      </c>
      <c r="E175" s="3">
        <v>740.3</v>
      </c>
      <c r="F175" s="3">
        <v>773.9</v>
      </c>
      <c r="G175" s="3">
        <v>801</v>
      </c>
      <c r="H175" s="3">
        <v>822.2</v>
      </c>
      <c r="I175" s="3" t="s">
        <v>22</v>
      </c>
      <c r="J175" s="15">
        <f t="shared" si="170"/>
        <v>3.5594911187669886E-2</v>
      </c>
      <c r="K175" s="16">
        <f t="shared" si="225"/>
        <v>881.7739974679655</v>
      </c>
      <c r="L175" s="16">
        <f t="shared" si="226"/>
        <v>913.16066459543447</v>
      </c>
    </row>
    <row r="176" spans="1:12" x14ac:dyDescent="0.2">
      <c r="C176" s="2" t="s">
        <v>15</v>
      </c>
      <c r="D176" s="6" t="s">
        <v>13</v>
      </c>
      <c r="E176" s="3">
        <v>74.8</v>
      </c>
      <c r="F176" s="3">
        <v>75.900000000000006</v>
      </c>
      <c r="G176" s="3">
        <v>76.599999999999994</v>
      </c>
      <c r="H176" s="3">
        <v>76.7</v>
      </c>
      <c r="I176" s="3" t="s">
        <v>22</v>
      </c>
      <c r="J176" s="15">
        <f t="shared" si="170"/>
        <v>8.3963275476333088E-3</v>
      </c>
      <c r="K176" s="16">
        <f t="shared" ref="K176" si="227">IF($C176="Erwerbstätige (Inlandskonzept)", SUM(K177:K178),
IF(TYPE($I176)=1,$I176,$H176)*(1+$J176))^(1/IF(TYPE($I176)=1,1,2))</f>
        <v>8.7945436676898403</v>
      </c>
      <c r="L176" s="16">
        <f t="shared" ref="L176" si="228">IF($C176="Erwerbstätige (Inlandskonzept)", SUM(L177:L178),
IF(TYPE($I176)=1,$I176,$H176)*((1+$J176)^(1/IF(TYPE($I176)=1,2,3))))</f>
        <v>76.91406809224388</v>
      </c>
    </row>
    <row r="177" spans="1:12" x14ac:dyDescent="0.2">
      <c r="A177" s="2" t="s">
        <v>67</v>
      </c>
      <c r="B177" s="2" t="s">
        <v>68</v>
      </c>
      <c r="C177" s="2" t="s">
        <v>12</v>
      </c>
      <c r="D177" s="6" t="s">
        <v>13</v>
      </c>
      <c r="E177" s="3">
        <v>455.7</v>
      </c>
      <c r="F177" s="3">
        <v>462.6</v>
      </c>
      <c r="G177" s="3">
        <v>469.7</v>
      </c>
      <c r="H177" s="3">
        <v>475.4</v>
      </c>
      <c r="I177" s="3" t="s">
        <v>22</v>
      </c>
      <c r="J177" s="15">
        <f t="shared" si="170"/>
        <v>1.420726288797014E-2</v>
      </c>
      <c r="K177" s="16">
        <f t="shared" ref="K177:K178" si="229">IF($C177="Erwerbstätige (Inlandskonzept)", SUM(K178:K179),
IF(TYPE($I177)=1,$I177,$H177)*((1+$J177)^(IF(TYPE($I177)=1,1,2))))</f>
        <v>425.59296840105424</v>
      </c>
      <c r="L177" s="16">
        <f t="shared" ref="L177:L178" si="230">IF($C177="Erwerbstätige (Inlandskonzept)", SUM(L178:L179),
IF(TYPE($I177)=1,$I177,$H177)*((1+$J177)^(IF(TYPE($I177)=1,2,3))))</f>
        <v>492.95257645771403</v>
      </c>
    </row>
    <row r="178" spans="1:12" x14ac:dyDescent="0.2">
      <c r="C178" s="2" t="s">
        <v>14</v>
      </c>
      <c r="D178" s="6" t="s">
        <v>13</v>
      </c>
      <c r="E178" s="3">
        <v>389.3</v>
      </c>
      <c r="F178" s="3">
        <v>395.8</v>
      </c>
      <c r="G178" s="3">
        <v>400.3</v>
      </c>
      <c r="H178" s="3">
        <v>405.8</v>
      </c>
      <c r="I178" s="3" t="s">
        <v>22</v>
      </c>
      <c r="J178" s="15">
        <f t="shared" si="170"/>
        <v>1.3932894777262561E-2</v>
      </c>
      <c r="K178" s="16">
        <f t="shared" si="229"/>
        <v>417.1867135522059</v>
      </c>
      <c r="L178" s="16">
        <f t="shared" si="230"/>
        <v>422.99933213460071</v>
      </c>
    </row>
    <row r="179" spans="1:12" x14ac:dyDescent="0.2">
      <c r="C179" s="2" t="s">
        <v>15</v>
      </c>
      <c r="D179" s="6" t="s">
        <v>13</v>
      </c>
      <c r="E179" s="3">
        <v>66.5</v>
      </c>
      <c r="F179" s="3">
        <v>66.8</v>
      </c>
      <c r="G179" s="3">
        <v>69.400000000000006</v>
      </c>
      <c r="H179" s="3">
        <v>69.599999999999994</v>
      </c>
      <c r="I179" s="3" t="s">
        <v>22</v>
      </c>
      <c r="J179" s="15">
        <f t="shared" si="170"/>
        <v>1.5303456663587012E-2</v>
      </c>
      <c r="K179" s="16">
        <f t="shared" ref="K179" si="231">IF($C179="Erwerbstätige (Inlandskonzept)", SUM(K180:K181),
IF(TYPE($I179)=1,$I179,$H179)*(1+$J179))^(1/IF(TYPE($I179)=1,1,2))</f>
        <v>8.406254848848306</v>
      </c>
      <c r="L179" s="16">
        <f t="shared" ref="L179" si="232">IF($C179="Erwerbstätige (Inlandskonzept)", SUM(L180:L181),
IF(TYPE($I179)=1,$I179,$H179)*((1+$J179)^(1/IF(TYPE($I179)=1,2,3))))</f>
        <v>69.953244323113324</v>
      </c>
    </row>
    <row r="180" spans="1:12" x14ac:dyDescent="0.2">
      <c r="A180" s="2" t="s">
        <v>69</v>
      </c>
      <c r="B180" s="2" t="s">
        <v>70</v>
      </c>
      <c r="C180" s="2" t="s">
        <v>12</v>
      </c>
      <c r="D180" s="6" t="s">
        <v>13</v>
      </c>
      <c r="E180" s="3">
        <v>90.2</v>
      </c>
      <c r="F180" s="3">
        <v>92.4</v>
      </c>
      <c r="G180" s="3">
        <v>92.9</v>
      </c>
      <c r="H180" s="3">
        <v>94.2</v>
      </c>
      <c r="I180" s="3" t="s">
        <v>22</v>
      </c>
      <c r="J180" s="15">
        <f t="shared" si="170"/>
        <v>1.4568688595455459E-2</v>
      </c>
      <c r="K180" s="16">
        <f t="shared" ref="K180:K181" si="233">IF($C180="Erwerbstätige (Inlandskonzept)", SUM(K181:K182),
IF(TYPE($I180)=1,$I180,$H180)*((1+$J180)^(IF(TYPE($I180)=1,1,2))))</f>
        <v>77.748641724126642</v>
      </c>
      <c r="L180" s="16">
        <f t="shared" ref="L180:L181" si="234">IF($C180="Erwerbstätige (Inlandskonzept)", SUM(L181:L182),
IF(TYPE($I180)=1,$I180,$H180)*((1+$J180)^(IF(TYPE($I180)=1,2,3))))</f>
        <v>98.738245797448698</v>
      </c>
    </row>
    <row r="181" spans="1:12" x14ac:dyDescent="0.2">
      <c r="C181" s="2" t="s">
        <v>14</v>
      </c>
      <c r="D181" s="6" t="s">
        <v>13</v>
      </c>
      <c r="E181" s="3">
        <v>65.5</v>
      </c>
      <c r="F181" s="3">
        <v>66.599999999999994</v>
      </c>
      <c r="G181" s="3">
        <v>67.900000000000006</v>
      </c>
      <c r="H181" s="3">
        <v>69.8</v>
      </c>
      <c r="I181" s="3" t="s">
        <v>22</v>
      </c>
      <c r="J181" s="15">
        <f t="shared" si="170"/>
        <v>2.1420823641455033E-2</v>
      </c>
      <c r="K181" s="16">
        <f t="shared" si="233"/>
        <v>72.822374827993499</v>
      </c>
      <c r="L181" s="16">
        <f t="shared" si="234"/>
        <v>74.382290076335877</v>
      </c>
    </row>
    <row r="182" spans="1:12" x14ac:dyDescent="0.2">
      <c r="C182" s="2" t="s">
        <v>15</v>
      </c>
      <c r="D182" s="6" t="s">
        <v>13</v>
      </c>
      <c r="E182" s="3">
        <v>24.8</v>
      </c>
      <c r="F182" s="3">
        <v>25.8</v>
      </c>
      <c r="G182" s="3">
        <v>25.1</v>
      </c>
      <c r="H182" s="3">
        <v>24.4</v>
      </c>
      <c r="I182" s="3" t="s">
        <v>22</v>
      </c>
      <c r="J182" s="15">
        <f t="shared" si="170"/>
        <v>-5.4055109861788075E-3</v>
      </c>
      <c r="K182" s="16">
        <f t="shared" ref="K182" si="235">IF($C182="Erwerbstätige (Inlandskonzept)", SUM(K183:K184),
IF(TYPE($I182)=1,$I182,$H182)*(1+$J182))^(1/IF(TYPE($I182)=1,1,2))</f>
        <v>4.9262668961331393</v>
      </c>
      <c r="L182" s="16">
        <f t="shared" ref="L182" si="236">IF($C182="Erwerbstätige (Inlandskonzept)", SUM(L183:L184),
IF(TYPE($I182)=1,$I182,$H182)*((1+$J182)^(1/IF(TYPE($I182)=1,2,3))))</f>
        <v>24.355955721112821</v>
      </c>
    </row>
    <row r="183" spans="1:12" x14ac:dyDescent="0.2">
      <c r="A183" s="2" t="s">
        <v>71</v>
      </c>
      <c r="B183" s="2" t="s">
        <v>72</v>
      </c>
      <c r="C183" s="2" t="s">
        <v>12</v>
      </c>
      <c r="D183" s="6" t="s">
        <v>13</v>
      </c>
      <c r="E183" s="3">
        <v>221.3</v>
      </c>
      <c r="F183" s="3">
        <v>219.3</v>
      </c>
      <c r="G183" s="3">
        <v>225.3</v>
      </c>
      <c r="H183" s="3">
        <v>227.2</v>
      </c>
      <c r="I183" s="3" t="s">
        <v>22</v>
      </c>
      <c r="J183" s="15">
        <f t="shared" si="170"/>
        <v>8.809053275548262E-3</v>
      </c>
      <c r="K183" s="16">
        <f t="shared" ref="K183:K184" si="237">IF($C183="Erwerbstätige (Inlandskonzept)", SUM(K184:K185),
IF(TYPE($I183)=1,$I183,$H183)*((1+$J183)^(IF(TYPE($I183)=1,1,2))))</f>
        <v>190.36367742841381</v>
      </c>
      <c r="L183" s="16">
        <f t="shared" ref="L183:L184" si="238">IF($C183="Erwerbstätige (Inlandskonzept)", SUM(L184:L185),
IF(TYPE($I183)=1,$I183,$H183)*((1+$J183)^(IF(TYPE($I183)=1,2,3))))</f>
        <v>229.93602656861174</v>
      </c>
    </row>
    <row r="184" spans="1:12" x14ac:dyDescent="0.2">
      <c r="C184" s="2" t="s">
        <v>14</v>
      </c>
      <c r="D184" s="6" t="s">
        <v>13</v>
      </c>
      <c r="E184" s="3">
        <v>179.7</v>
      </c>
      <c r="F184" s="3">
        <v>178.3</v>
      </c>
      <c r="G184" s="3">
        <v>181</v>
      </c>
      <c r="H184" s="3">
        <v>182</v>
      </c>
      <c r="I184" s="3" t="s">
        <v>22</v>
      </c>
      <c r="J184" s="15">
        <f t="shared" si="170"/>
        <v>4.2482962965149085E-3</v>
      </c>
      <c r="K184" s="16">
        <f t="shared" si="237"/>
        <v>183.54966459183041</v>
      </c>
      <c r="L184" s="16">
        <f t="shared" si="238"/>
        <v>184.32943795214243</v>
      </c>
    </row>
    <row r="185" spans="1:12" x14ac:dyDescent="0.2">
      <c r="C185" s="2" t="s">
        <v>15</v>
      </c>
      <c r="D185" s="6" t="s">
        <v>13</v>
      </c>
      <c r="E185" s="3">
        <v>41.7</v>
      </c>
      <c r="F185" s="3">
        <v>41</v>
      </c>
      <c r="G185" s="3">
        <v>44.3</v>
      </c>
      <c r="H185" s="3">
        <v>45.2</v>
      </c>
      <c r="I185" s="3" t="s">
        <v>22</v>
      </c>
      <c r="J185" s="15">
        <f t="shared" si="170"/>
        <v>2.7229445511581352E-2</v>
      </c>
      <c r="K185" s="16">
        <f t="shared" ref="K185" si="239">IF($C185="Erwerbstätige (Inlandskonzept)", SUM(K186:K187),
IF(TYPE($I185)=1,$I185,$H185)*(1+$J185))^(1/IF(TYPE($I185)=1,1,2))</f>
        <v>6.8140128365834087</v>
      </c>
      <c r="L185" s="16">
        <f t="shared" ref="L185" si="240">IF($C185="Erwerbstätige (Inlandskonzept)", SUM(L186:L187),
IF(TYPE($I185)=1,$I185,$H185)*((1+$J185)^(1/IF(TYPE($I185)=1,2,3))))</f>
        <v>45.606588616469317</v>
      </c>
    </row>
    <row r="186" spans="1:12" x14ac:dyDescent="0.2">
      <c r="A186" s="2" t="s">
        <v>73</v>
      </c>
      <c r="B186" s="2" t="s">
        <v>74</v>
      </c>
      <c r="C186" s="2" t="s">
        <v>12</v>
      </c>
      <c r="D186" s="6" t="s">
        <v>13</v>
      </c>
      <c r="E186" s="3">
        <v>144.19999999999999</v>
      </c>
      <c r="F186" s="3">
        <v>150.9</v>
      </c>
      <c r="G186" s="3">
        <v>151.5</v>
      </c>
      <c r="H186" s="3">
        <v>154</v>
      </c>
      <c r="I186" s="3" t="s">
        <v>22</v>
      </c>
      <c r="J186" s="15">
        <f t="shared" si="170"/>
        <v>2.2159070400413983E-2</v>
      </c>
      <c r="K186" s="16">
        <f t="shared" ref="K186:K187" si="241">IF($C186="Erwerbstätige (Inlandskonzept)", SUM(K187:K188),
IF(TYPE($I186)=1,$I186,$H186)*((1+$J186)^(IF(TYPE($I186)=1,1,2))))</f>
        <v>160.90061144108313</v>
      </c>
      <c r="L186" s="16">
        <f t="shared" ref="L186:L187" si="242">IF($C186="Erwerbstätige (Inlandskonzept)", SUM(L187:L188),
IF(TYPE($I186)=1,$I186,$H186)*((1+$J186)^(IF(TYPE($I186)=1,2,3))))</f>
        <v>164.46601941747576</v>
      </c>
    </row>
    <row r="187" spans="1:12" x14ac:dyDescent="0.2">
      <c r="C187" s="2" t="s">
        <v>14</v>
      </c>
      <c r="D187" s="6" t="s">
        <v>13</v>
      </c>
      <c r="E187" s="3">
        <v>144.19999999999999</v>
      </c>
      <c r="F187" s="3">
        <v>150.9</v>
      </c>
      <c r="G187" s="3">
        <v>151.5</v>
      </c>
      <c r="H187" s="3">
        <v>154</v>
      </c>
      <c r="I187" s="3" t="s">
        <v>22</v>
      </c>
      <c r="J187" s="15">
        <f t="shared" si="170"/>
        <v>2.2159070400413983E-2</v>
      </c>
      <c r="K187" s="16">
        <f t="shared" si="241"/>
        <v>160.90061144108313</v>
      </c>
      <c r="L187" s="16">
        <f t="shared" si="242"/>
        <v>164.46601941747576</v>
      </c>
    </row>
    <row r="188" spans="1:12" x14ac:dyDescent="0.2">
      <c r="C188" s="2" t="s">
        <v>15</v>
      </c>
      <c r="D188" s="6" t="s">
        <v>13</v>
      </c>
      <c r="E188" s="3">
        <v>0</v>
      </c>
      <c r="F188" s="3">
        <v>0</v>
      </c>
      <c r="G188" s="3">
        <v>0</v>
      </c>
      <c r="H188" s="3">
        <v>0</v>
      </c>
      <c r="I188" s="3" t="s">
        <v>22</v>
      </c>
      <c r="J188" s="15">
        <f t="shared" si="170"/>
        <v>0</v>
      </c>
      <c r="K188" s="16">
        <f t="shared" ref="K188" si="243">IF($C188="Erwerbstätige (Inlandskonzept)", SUM(K189:K190),
IF(TYPE($I188)=1,$I188,$H188)*(1+$J188))^(1/IF(TYPE($I188)=1,1,2))</f>
        <v>0</v>
      </c>
      <c r="L188" s="16">
        <f t="shared" ref="L188" si="244">IF($C188="Erwerbstätige (Inlandskonzept)", SUM(L189:L190),
IF(TYPE($I188)=1,$I188,$H188)*((1+$J188)^(1/IF(TYPE($I188)=1,2,3))))</f>
        <v>0</v>
      </c>
    </row>
    <row r="189" spans="1:12" x14ac:dyDescent="0.2">
      <c r="B189" s="2" t="s">
        <v>75</v>
      </c>
      <c r="C189" s="2" t="s">
        <v>12</v>
      </c>
      <c r="D189" s="6" t="s">
        <v>13</v>
      </c>
      <c r="E189" s="3">
        <v>7173.8</v>
      </c>
      <c r="F189" s="3">
        <v>7280</v>
      </c>
      <c r="G189" s="3">
        <v>7405</v>
      </c>
      <c r="H189" s="3">
        <v>7532.2</v>
      </c>
      <c r="I189" s="3">
        <v>7645.9</v>
      </c>
      <c r="J189" s="15">
        <f t="shared" si="170"/>
        <v>1.6061129366642835E-2</v>
      </c>
      <c r="K189" s="16">
        <f t="shared" ref="K189:K190" si="245">IF($C189="Erwerbstätige (Inlandskonzept)", SUM(K190:K191),
IF(TYPE($I189)=1,$I189,$H189)*((1+$J189)^(IF(TYPE($I189)=1,1,2))))</f>
        <v>7770.3641779189575</v>
      </c>
      <c r="L189" s="16">
        <f t="shared" ref="L189:L190" si="246">IF($C189="Erwerbstätige (Inlandskonzept)", SUM(L190:L191),
IF(TYPE($I189)=1,$I189,$H189)*((1+$J189)^(IF(TYPE($I189)=1,2,3))))</f>
        <v>7910.2298588292597</v>
      </c>
    </row>
    <row r="190" spans="1:12" x14ac:dyDescent="0.2">
      <c r="C190" s="2" t="s">
        <v>14</v>
      </c>
      <c r="D190" s="6" t="s">
        <v>13</v>
      </c>
      <c r="E190" s="3">
        <v>6363.1</v>
      </c>
      <c r="F190" s="3">
        <v>6482.4</v>
      </c>
      <c r="G190" s="3">
        <v>6609.9</v>
      </c>
      <c r="H190" s="3">
        <v>6742</v>
      </c>
      <c r="I190" s="3">
        <v>6870.4</v>
      </c>
      <c r="J190" s="15">
        <f t="shared" si="170"/>
        <v>1.9361715373748645E-2</v>
      </c>
      <c r="K190" s="16">
        <f t="shared" si="245"/>
        <v>7003.422729303802</v>
      </c>
      <c r="L190" s="16">
        <f t="shared" si="246"/>
        <v>7139.0210068306242</v>
      </c>
    </row>
    <row r="191" spans="1:12" x14ac:dyDescent="0.2">
      <c r="C191" s="2" t="s">
        <v>15</v>
      </c>
      <c r="D191" s="6" t="s">
        <v>13</v>
      </c>
      <c r="E191" s="3">
        <v>810.7</v>
      </c>
      <c r="F191" s="3">
        <v>797.6</v>
      </c>
      <c r="G191" s="3">
        <v>795.1</v>
      </c>
      <c r="H191" s="3">
        <v>790.1</v>
      </c>
      <c r="I191" s="3">
        <v>775.5</v>
      </c>
      <c r="J191" s="15">
        <f t="shared" si="170"/>
        <v>-1.1036171998509592E-2</v>
      </c>
      <c r="K191" s="16">
        <f t="shared" ref="K191" si="247">IF($C191="Erwerbstätige (Inlandskonzept)", SUM(K192:K193),
IF(TYPE($I191)=1,$I191,$H191)*(1+$J191))^(1/IF(TYPE($I191)=1,1,2))</f>
        <v>766.94144861515576</v>
      </c>
      <c r="L191" s="16">
        <f t="shared" ref="L191" si="248">IF($C191="Erwerbstätige (Inlandskonzept)", SUM(L192:L193),
IF(TYPE($I191)=1,$I191,$H191)*((1+$J191)^(1/IF(TYPE($I191)=1,2,3))))</f>
        <v>771.20885199863562</v>
      </c>
    </row>
    <row r="192" spans="1:12" ht="75.95" customHeight="1" x14ac:dyDescent="0.2">
      <c r="A192" s="19" t="s">
        <v>77</v>
      </c>
      <c r="B192" s="20"/>
      <c r="C192" s="20"/>
      <c r="D192" s="20"/>
      <c r="E192" s="20"/>
      <c r="F192" s="20"/>
      <c r="G192" s="20"/>
      <c r="H192" s="20"/>
      <c r="I192" s="20"/>
      <c r="J192" s="15">
        <f t="shared" si="170"/>
        <v>0</v>
      </c>
      <c r="K192" s="16">
        <f t="shared" ref="K192:K193" si="249">IF($C192="Erwerbstätige (Inlandskonzept)", SUM(K193:K194),
IF(TYPE($I192)=1,$I192,$H192)*((1+$J192)^(IF(TYPE($I192)=1,1,2))))</f>
        <v>0</v>
      </c>
      <c r="L192" s="16">
        <f t="shared" ref="L192:L193" si="250">IF($C192="Erwerbstätige (Inlandskonzept)", SUM(L193:L194),
IF(TYPE($I192)=1,$I192,$H192)*((1+$J192)^(IF(TYPE($I192)=1,2,3))))</f>
        <v>0</v>
      </c>
    </row>
    <row r="193" spans="1:12" x14ac:dyDescent="0.2">
      <c r="A193" s="2" t="s">
        <v>10</v>
      </c>
      <c r="B193" s="2" t="s">
        <v>11</v>
      </c>
      <c r="C193" s="2" t="s">
        <v>12</v>
      </c>
      <c r="D193" s="6" t="s">
        <v>13</v>
      </c>
      <c r="E193" s="3">
        <v>0.5</v>
      </c>
      <c r="F193" s="3">
        <v>0.5</v>
      </c>
      <c r="G193" s="3">
        <v>0.5</v>
      </c>
      <c r="H193" s="3">
        <v>0.6</v>
      </c>
      <c r="I193" s="3">
        <v>0.7</v>
      </c>
      <c r="J193" s="15">
        <f t="shared" si="170"/>
        <v>8.7757305937277152E-2</v>
      </c>
      <c r="K193" s="16">
        <f t="shared" si="249"/>
        <v>0.76143011415609396</v>
      </c>
      <c r="L193" s="16">
        <f t="shared" si="250"/>
        <v>0.73006922953187503</v>
      </c>
    </row>
    <row r="194" spans="1:12" x14ac:dyDescent="0.2">
      <c r="C194" s="2" t="s">
        <v>14</v>
      </c>
      <c r="D194" s="6" t="s">
        <v>13</v>
      </c>
      <c r="E194" s="3">
        <v>0.5</v>
      </c>
      <c r="F194" s="3">
        <v>0.4</v>
      </c>
      <c r="G194" s="3">
        <v>0.5</v>
      </c>
      <c r="H194" s="3">
        <v>0.5</v>
      </c>
      <c r="I194" s="3">
        <v>0.7</v>
      </c>
      <c r="J194" s="15">
        <f t="shared" si="170"/>
        <v>8.7757305937277152E-2</v>
      </c>
      <c r="K194" s="16">
        <f t="shared" ref="K194" si="251">IF($C194="Erwerbstätige (Inlandskonzept)", SUM(K195:K196),
IF(TYPE($I194)=1,$I194,$H194)*(1+$J194))^(1/IF(TYPE($I194)=1,1,2))</f>
        <v>0.76143011415609396</v>
      </c>
      <c r="L194" s="16">
        <f t="shared" ref="L194" si="252">IF($C194="Erwerbstätige (Inlandskonzept)", SUM(L195:L196),
IF(TYPE($I194)=1,$I194,$H194)*((1+$J194)^(1/IF(TYPE($I194)=1,2,3))))</f>
        <v>0.73006922953187503</v>
      </c>
    </row>
    <row r="195" spans="1:12" x14ac:dyDescent="0.2">
      <c r="C195" s="2" t="s">
        <v>15</v>
      </c>
      <c r="D195" s="6" t="s">
        <v>13</v>
      </c>
      <c r="E195" s="3">
        <v>0.1</v>
      </c>
      <c r="F195" s="3">
        <v>0.1</v>
      </c>
      <c r="G195" s="3">
        <v>0.1</v>
      </c>
      <c r="H195" s="3">
        <v>0.1</v>
      </c>
      <c r="I195" s="3">
        <v>0</v>
      </c>
      <c r="J195" s="15">
        <f t="shared" si="170"/>
        <v>-1</v>
      </c>
      <c r="K195" s="16">
        <f t="shared" ref="K195:K196" si="253">IF($C195="Erwerbstätige (Inlandskonzept)", SUM(K196:K197),
IF(TYPE($I195)=1,$I195,$H195)*((1+$J195)^(IF(TYPE($I195)=1,1,2))))</f>
        <v>0</v>
      </c>
      <c r="L195" s="16">
        <f t="shared" ref="L195:L196" si="254">IF($C195="Erwerbstätige (Inlandskonzept)", SUM(L196:L197),
IF(TYPE($I195)=1,$I195,$H195)*((1+$J195)^(IF(TYPE($I195)=1,2,3))))</f>
        <v>0</v>
      </c>
    </row>
    <row r="196" spans="1:12" x14ac:dyDescent="0.2">
      <c r="A196" s="2" t="s">
        <v>16</v>
      </c>
      <c r="B196" s="2" t="s">
        <v>17</v>
      </c>
      <c r="C196" s="2" t="s">
        <v>12</v>
      </c>
      <c r="D196" s="6" t="s">
        <v>13</v>
      </c>
      <c r="E196" s="3">
        <v>220.1</v>
      </c>
      <c r="F196" s="3">
        <v>219.9</v>
      </c>
      <c r="G196" s="3">
        <v>218.4</v>
      </c>
      <c r="H196" s="3">
        <v>221.6</v>
      </c>
      <c r="I196" s="3">
        <v>226.5</v>
      </c>
      <c r="J196" s="15">
        <f t="shared" si="170"/>
        <v>7.1914744402683528E-3</v>
      </c>
      <c r="K196" s="16">
        <f t="shared" si="253"/>
        <v>228.30404787907392</v>
      </c>
      <c r="L196" s="16">
        <f t="shared" si="254"/>
        <v>226.03738689398787</v>
      </c>
    </row>
    <row r="197" spans="1:12" x14ac:dyDescent="0.2">
      <c r="C197" s="2" t="s">
        <v>14</v>
      </c>
      <c r="D197" s="6" t="s">
        <v>13</v>
      </c>
      <c r="E197" s="3">
        <v>195.1</v>
      </c>
      <c r="F197" s="3">
        <v>196.8</v>
      </c>
      <c r="G197" s="3">
        <v>196.7</v>
      </c>
      <c r="H197" s="3">
        <v>201</v>
      </c>
      <c r="I197" s="3">
        <v>205.7</v>
      </c>
      <c r="J197" s="15">
        <f t="shared" si="170"/>
        <v>1.3314496155960809E-2</v>
      </c>
      <c r="K197" s="16">
        <f t="shared" ref="K197" si="255">IF($C197="Erwerbstätige (Inlandskonzept)", SUM(K198:K199),
IF(TYPE($I197)=1,$I197,$H197)*(1+$J197))^(1/IF(TYPE($I197)=1,1,2))</f>
        <v>208.43879185928114</v>
      </c>
      <c r="L197" s="16">
        <f t="shared" ref="L197" si="256">IF($C197="Erwerbstätige (Inlandskonzept)", SUM(L198:L199),
IF(TYPE($I197)=1,$I197,$H197)*((1+$J197)^(1/IF(TYPE($I197)=1,2,3))))</f>
        <v>207.06486782033821</v>
      </c>
    </row>
    <row r="198" spans="1:12" x14ac:dyDescent="0.2">
      <c r="C198" s="2" t="s">
        <v>15</v>
      </c>
      <c r="D198" s="6" t="s">
        <v>13</v>
      </c>
      <c r="E198" s="3">
        <v>25</v>
      </c>
      <c r="F198" s="3">
        <v>23.1</v>
      </c>
      <c r="G198" s="3">
        <v>21.7</v>
      </c>
      <c r="H198" s="3">
        <v>20.6</v>
      </c>
      <c r="I198" s="3">
        <v>20.8</v>
      </c>
      <c r="J198" s="15">
        <f t="shared" ref="J198:J261" si="257">IF(SUM(E198:I198)=0, 0,
(IF(TYPE(I198)=1,I198,H198)/E198)^(1/(COUNT(E198:I198)-1))-1)</f>
        <v>-4.4939614433039954E-2</v>
      </c>
      <c r="K198" s="16">
        <f t="shared" ref="K198:K199" si="258">IF($C198="Erwerbstätige (Inlandskonzept)", SUM(K199:K200),
IF(TYPE($I198)=1,$I198,$H198)*((1+$J198)^(IF(TYPE($I198)=1,1,2))))</f>
        <v>19.865256019792771</v>
      </c>
      <c r="L198" s="16">
        <f t="shared" ref="L198:L199" si="259">IF($C198="Erwerbstätige (Inlandskonzept)", SUM(L199:L200),
IF(TYPE($I198)=1,$I198,$H198)*((1+$J198)^(IF(TYPE($I198)=1,2,3))))</f>
        <v>18.972519073649657</v>
      </c>
    </row>
    <row r="199" spans="1:12" x14ac:dyDescent="0.2">
      <c r="A199" s="2" t="s">
        <v>18</v>
      </c>
      <c r="B199" s="2" t="s">
        <v>19</v>
      </c>
      <c r="C199" s="2" t="s">
        <v>12</v>
      </c>
      <c r="D199" s="6" t="s">
        <v>13</v>
      </c>
      <c r="E199" s="3">
        <v>139.5</v>
      </c>
      <c r="F199" s="3">
        <v>139.4</v>
      </c>
      <c r="G199" s="3">
        <v>137.19999999999999</v>
      </c>
      <c r="H199" s="3">
        <v>138.5</v>
      </c>
      <c r="I199" s="3">
        <v>140.5</v>
      </c>
      <c r="J199" s="15">
        <f t="shared" si="257"/>
        <v>1.7873172288842554E-3</v>
      </c>
      <c r="K199" s="16">
        <f t="shared" si="258"/>
        <v>140.62901717739479</v>
      </c>
      <c r="L199" s="16">
        <f t="shared" si="259"/>
        <v>140.40633600764812</v>
      </c>
    </row>
    <row r="200" spans="1:12" x14ac:dyDescent="0.2">
      <c r="C200" s="2" t="s">
        <v>14</v>
      </c>
      <c r="D200" s="6" t="s">
        <v>13</v>
      </c>
      <c r="E200" s="3">
        <v>133.4</v>
      </c>
      <c r="F200" s="3">
        <v>133.5</v>
      </c>
      <c r="G200" s="3">
        <v>131.19999999999999</v>
      </c>
      <c r="H200" s="3">
        <v>132.6</v>
      </c>
      <c r="I200" s="3">
        <v>134.6</v>
      </c>
      <c r="J200" s="15">
        <f t="shared" si="257"/>
        <v>2.2413289631875166E-3</v>
      </c>
      <c r="K200" s="16">
        <f t="shared" ref="K200" si="260">IF($C200="Erwerbstätige (Inlandskonzept)", SUM(K201:K202),
IF(TYPE($I200)=1,$I200,$H200)*(1+$J200))^(1/IF(TYPE($I200)=1,1,2))</f>
        <v>134.90168287844503</v>
      </c>
      <c r="L200" s="16">
        <f t="shared" ref="L200" si="261">IF($C200="Erwerbstätige (Inlandskonzept)", SUM(L201:L202),
IF(TYPE($I200)=1,$I200,$H200)*((1+$J200)^(1/IF(TYPE($I200)=1,2,3))))</f>
        <v>134.75075701248841</v>
      </c>
    </row>
    <row r="201" spans="1:12" x14ac:dyDescent="0.2">
      <c r="C201" s="2" t="s">
        <v>15</v>
      </c>
      <c r="D201" s="6" t="s">
        <v>13</v>
      </c>
      <c r="E201" s="3">
        <v>6.1</v>
      </c>
      <c r="F201" s="3">
        <v>5.9</v>
      </c>
      <c r="G201" s="3">
        <v>6</v>
      </c>
      <c r="H201" s="3">
        <v>5.9</v>
      </c>
      <c r="I201" s="3">
        <v>5.8</v>
      </c>
      <c r="J201" s="15">
        <f t="shared" si="257"/>
        <v>-1.2528569146592727E-2</v>
      </c>
      <c r="K201" s="16">
        <f t="shared" ref="K201:K202" si="262">IF($C201="Erwerbstätige (Inlandskonzept)", SUM(K202:K203),
IF(TYPE($I201)=1,$I201,$H201)*((1+$J201)^(IF(TYPE($I201)=1,1,2))))</f>
        <v>5.7273342989497618</v>
      </c>
      <c r="L201" s="16">
        <f t="shared" ref="L201:L202" si="263">IF($C201="Erwerbstätige (Inlandskonzept)", SUM(L202:L203),
IF(TYPE($I201)=1,$I201,$H201)*((1+$J201)^(IF(TYPE($I201)=1,2,3))))</f>
        <v>5.6555789951597175</v>
      </c>
    </row>
    <row r="202" spans="1:12" x14ac:dyDescent="0.2">
      <c r="A202" s="2" t="s">
        <v>20</v>
      </c>
      <c r="B202" s="2" t="s">
        <v>21</v>
      </c>
      <c r="C202" s="2" t="s">
        <v>12</v>
      </c>
      <c r="D202" s="6" t="s">
        <v>13</v>
      </c>
      <c r="E202" s="3">
        <v>0.1</v>
      </c>
      <c r="F202" s="3">
        <v>0.1</v>
      </c>
      <c r="G202" s="3">
        <v>0.1</v>
      </c>
      <c r="H202" s="3">
        <v>0.1</v>
      </c>
      <c r="I202" s="3" t="s">
        <v>22</v>
      </c>
      <c r="J202" s="15">
        <f t="shared" si="257"/>
        <v>0</v>
      </c>
      <c r="K202" s="16">
        <f t="shared" si="262"/>
        <v>0.31622776601683794</v>
      </c>
      <c r="L202" s="16">
        <f t="shared" si="263"/>
        <v>0.1</v>
      </c>
    </row>
    <row r="203" spans="1:12" x14ac:dyDescent="0.2">
      <c r="C203" s="2" t="s">
        <v>14</v>
      </c>
      <c r="D203" s="6" t="s">
        <v>13</v>
      </c>
      <c r="E203" s="3">
        <v>0.1</v>
      </c>
      <c r="F203" s="3">
        <v>0.1</v>
      </c>
      <c r="G203" s="3">
        <v>0.1</v>
      </c>
      <c r="H203" s="3">
        <v>0.1</v>
      </c>
      <c r="I203" s="3" t="s">
        <v>22</v>
      </c>
      <c r="J203" s="15">
        <f t="shared" si="257"/>
        <v>0</v>
      </c>
      <c r="K203" s="16">
        <f t="shared" ref="K203" si="264">IF($C203="Erwerbstätige (Inlandskonzept)", SUM(K204:K205),
IF(TYPE($I203)=1,$I203,$H203)*(1+$J203))^(1/IF(TYPE($I203)=1,1,2))</f>
        <v>0.31622776601683794</v>
      </c>
      <c r="L203" s="16">
        <f t="shared" ref="L203" si="265">IF($C203="Erwerbstätige (Inlandskonzept)", SUM(L204:L205),
IF(TYPE($I203)=1,$I203,$H203)*((1+$J203)^(1/IF(TYPE($I203)=1,2,3))))</f>
        <v>0.1</v>
      </c>
    </row>
    <row r="204" spans="1:12" x14ac:dyDescent="0.2">
      <c r="C204" s="2" t="s">
        <v>15</v>
      </c>
      <c r="D204" s="6" t="s">
        <v>13</v>
      </c>
      <c r="E204" s="3">
        <v>0</v>
      </c>
      <c r="F204" s="3">
        <v>0</v>
      </c>
      <c r="G204" s="3">
        <v>0</v>
      </c>
      <c r="H204" s="3">
        <v>0</v>
      </c>
      <c r="I204" s="3" t="s">
        <v>22</v>
      </c>
      <c r="J204" s="15">
        <f t="shared" si="257"/>
        <v>0</v>
      </c>
      <c r="K204" s="16">
        <f t="shared" ref="K204:K205" si="266">IF($C204="Erwerbstätige (Inlandskonzept)", SUM(K205:K206),
IF(TYPE($I204)=1,$I204,$H204)*((1+$J204)^(IF(TYPE($I204)=1,1,2))))</f>
        <v>0</v>
      </c>
      <c r="L204" s="16">
        <f t="shared" ref="L204:L205" si="267">IF($C204="Erwerbstätige (Inlandskonzept)", SUM(L205:L206),
IF(TYPE($I204)=1,$I204,$H204)*((1+$J204)^(IF(TYPE($I204)=1,2,3))))</f>
        <v>0</v>
      </c>
    </row>
    <row r="205" spans="1:12" x14ac:dyDescent="0.2">
      <c r="A205" s="2" t="s">
        <v>23</v>
      </c>
      <c r="B205" s="2" t="s">
        <v>24</v>
      </c>
      <c r="C205" s="2" t="s">
        <v>12</v>
      </c>
      <c r="D205" s="6" t="s">
        <v>13</v>
      </c>
      <c r="E205" s="3">
        <v>119.8</v>
      </c>
      <c r="F205" s="3">
        <v>119.6</v>
      </c>
      <c r="G205" s="3">
        <v>117.8</v>
      </c>
      <c r="H205" s="3">
        <v>117.9</v>
      </c>
      <c r="I205" s="3">
        <v>119.8</v>
      </c>
      <c r="J205" s="15">
        <f t="shared" si="257"/>
        <v>0</v>
      </c>
      <c r="K205" s="16">
        <f t="shared" si="266"/>
        <v>119.80112328363906</v>
      </c>
      <c r="L205" s="16">
        <f t="shared" si="267"/>
        <v>119.72758160239356</v>
      </c>
    </row>
    <row r="206" spans="1:12" x14ac:dyDescent="0.2">
      <c r="C206" s="2" t="s">
        <v>14</v>
      </c>
      <c r="D206" s="6" t="s">
        <v>13</v>
      </c>
      <c r="E206" s="3">
        <v>113.9</v>
      </c>
      <c r="F206" s="3">
        <v>113.9</v>
      </c>
      <c r="G206" s="3">
        <v>111.9</v>
      </c>
      <c r="H206" s="3">
        <v>112.1</v>
      </c>
      <c r="I206" s="3">
        <v>114.1</v>
      </c>
      <c r="J206" s="15">
        <f t="shared" si="257"/>
        <v>4.3869280127717403E-4</v>
      </c>
      <c r="K206" s="16">
        <f t="shared" ref="K206" si="268">IF($C206="Erwerbstätige (Inlandskonzept)", SUM(K207:K208),
IF(TYPE($I206)=1,$I206,$H206)*(1+$J206))^(1/IF(TYPE($I206)=1,1,2))</f>
        <v>114.15005484862571</v>
      </c>
      <c r="L206" s="16">
        <f t="shared" ref="L206" si="269">IF($C206="Erwerbstätige (Inlandskonzept)", SUM(L207:L208),
IF(TYPE($I206)=1,$I206,$H206)*((1+$J206)^(1/IF(TYPE($I206)=1,2,3))))</f>
        <v>114.12502468007705</v>
      </c>
    </row>
    <row r="207" spans="1:12" x14ac:dyDescent="0.2">
      <c r="C207" s="2" t="s">
        <v>15</v>
      </c>
      <c r="D207" s="6" t="s">
        <v>13</v>
      </c>
      <c r="E207" s="3">
        <v>5.9</v>
      </c>
      <c r="F207" s="3">
        <v>5.8</v>
      </c>
      <c r="G207" s="3">
        <v>5.9</v>
      </c>
      <c r="H207" s="3">
        <v>5.8</v>
      </c>
      <c r="I207" s="3">
        <v>5.7</v>
      </c>
      <c r="J207" s="15">
        <f t="shared" si="257"/>
        <v>-8.5844850853794563E-3</v>
      </c>
      <c r="K207" s="16">
        <f t="shared" ref="K207:K208" si="270">IF($C207="Erwerbstätige (Inlandskonzept)", SUM(K208:K209),
IF(TYPE($I207)=1,$I207,$H207)*((1+$J207)^(IF(TYPE($I207)=1,1,2))))</f>
        <v>5.6510684350133369</v>
      </c>
      <c r="L207" s="16">
        <f t="shared" ref="L207:L208" si="271">IF($C207="Erwerbstätige (Inlandskonzept)", SUM(L208:L209),
IF(TYPE($I207)=1,$I207,$H207)*((1+$J207)^(IF(TYPE($I207)=1,2,3))))</f>
        <v>5.6025569223165066</v>
      </c>
    </row>
    <row r="208" spans="1:12" x14ac:dyDescent="0.2">
      <c r="A208" s="2" t="s">
        <v>25</v>
      </c>
      <c r="B208" s="2" t="s">
        <v>26</v>
      </c>
      <c r="C208" s="2" t="s">
        <v>12</v>
      </c>
      <c r="D208" s="6" t="s">
        <v>13</v>
      </c>
      <c r="E208" s="3">
        <v>4.8</v>
      </c>
      <c r="F208" s="3">
        <v>5</v>
      </c>
      <c r="G208" s="3">
        <v>4.5999999999999996</v>
      </c>
      <c r="H208" s="3">
        <v>5.5</v>
      </c>
      <c r="I208" s="3" t="s">
        <v>22</v>
      </c>
      <c r="J208" s="15">
        <f t="shared" si="257"/>
        <v>4.6422696369909477E-2</v>
      </c>
      <c r="K208" s="16">
        <f t="shared" si="270"/>
        <v>2.3990258085386458</v>
      </c>
      <c r="L208" s="16">
        <f t="shared" si="271"/>
        <v>5.5838242403662832</v>
      </c>
    </row>
    <row r="209" spans="1:12" x14ac:dyDescent="0.2">
      <c r="C209" s="2" t="s">
        <v>14</v>
      </c>
      <c r="D209" s="6" t="s">
        <v>13</v>
      </c>
      <c r="E209" s="3">
        <v>4.8</v>
      </c>
      <c r="F209" s="3">
        <v>5</v>
      </c>
      <c r="G209" s="3">
        <v>4.5999999999999996</v>
      </c>
      <c r="H209" s="3">
        <v>5.5</v>
      </c>
      <c r="I209" s="3" t="s">
        <v>22</v>
      </c>
      <c r="J209" s="15">
        <f t="shared" si="257"/>
        <v>4.6422696369909477E-2</v>
      </c>
      <c r="K209" s="16">
        <f t="shared" ref="K209" si="272">IF($C209="Erwerbstätige (Inlandskonzept)", SUM(K210:K211),
IF(TYPE($I209)=1,$I209,$H209)*(1+$J209))^(1/IF(TYPE($I209)=1,1,2))</f>
        <v>2.3990258085386458</v>
      </c>
      <c r="L209" s="16">
        <f t="shared" ref="L209" si="273">IF($C209="Erwerbstätige (Inlandskonzept)", SUM(L210:L211),
IF(TYPE($I209)=1,$I209,$H209)*((1+$J209)^(1/IF(TYPE($I209)=1,2,3))))</f>
        <v>5.5838242403662832</v>
      </c>
    </row>
    <row r="210" spans="1:12" x14ac:dyDescent="0.2">
      <c r="C210" s="2" t="s">
        <v>15</v>
      </c>
      <c r="D210" s="6" t="s">
        <v>13</v>
      </c>
      <c r="E210" s="3">
        <v>0</v>
      </c>
      <c r="F210" s="3">
        <v>0</v>
      </c>
      <c r="G210" s="3">
        <v>0</v>
      </c>
      <c r="H210" s="3">
        <v>0</v>
      </c>
      <c r="I210" s="3" t="s">
        <v>22</v>
      </c>
      <c r="J210" s="15">
        <f t="shared" si="257"/>
        <v>0</v>
      </c>
      <c r="K210" s="16">
        <f t="shared" ref="K210:K211" si="274">IF($C210="Erwerbstätige (Inlandskonzept)", SUM(K211:K212),
IF(TYPE($I210)=1,$I210,$H210)*((1+$J210)^(IF(TYPE($I210)=1,1,2))))</f>
        <v>0</v>
      </c>
      <c r="L210" s="16">
        <f t="shared" ref="L210:L211" si="275">IF($C210="Erwerbstätige (Inlandskonzept)", SUM(L211:L212),
IF(TYPE($I210)=1,$I210,$H210)*((1+$J210)^(IF(TYPE($I210)=1,2,3))))</f>
        <v>0</v>
      </c>
    </row>
    <row r="211" spans="1:12" x14ac:dyDescent="0.2">
      <c r="A211" s="2" t="s">
        <v>27</v>
      </c>
      <c r="B211" s="2" t="s">
        <v>28</v>
      </c>
      <c r="C211" s="2" t="s">
        <v>12</v>
      </c>
      <c r="D211" s="6" t="s">
        <v>13</v>
      </c>
      <c r="E211" s="3">
        <v>14.8</v>
      </c>
      <c r="F211" s="3">
        <v>14.8</v>
      </c>
      <c r="G211" s="3">
        <v>14.8</v>
      </c>
      <c r="H211" s="3">
        <v>15</v>
      </c>
      <c r="I211" s="3" t="s">
        <v>22</v>
      </c>
      <c r="J211" s="15">
        <f t="shared" si="257"/>
        <v>4.4843649163135435E-3</v>
      </c>
      <c r="K211" s="16">
        <f t="shared" si="274"/>
        <v>3.9361554425670926</v>
      </c>
      <c r="L211" s="16">
        <f t="shared" si="275"/>
        <v>14.983711556356001</v>
      </c>
    </row>
    <row r="212" spans="1:12" x14ac:dyDescent="0.2">
      <c r="C212" s="2" t="s">
        <v>14</v>
      </c>
      <c r="D212" s="6" t="s">
        <v>13</v>
      </c>
      <c r="E212" s="3">
        <v>14.6</v>
      </c>
      <c r="F212" s="3">
        <v>14.6</v>
      </c>
      <c r="G212" s="3">
        <v>14.6</v>
      </c>
      <c r="H212" s="3">
        <v>14.9</v>
      </c>
      <c r="I212" s="3" t="s">
        <v>22</v>
      </c>
      <c r="J212" s="15">
        <f t="shared" si="257"/>
        <v>6.8029302621215315E-3</v>
      </c>
      <c r="K212" s="16">
        <f t="shared" ref="K212" si="276">IF($C212="Erwerbstätige (Inlandskonzept)", SUM(K213:K214),
IF(TYPE($I212)=1,$I212,$H212)*(1+$J212))^(1/IF(TYPE($I212)=1,1,2))</f>
        <v>3.8731593900723489</v>
      </c>
      <c r="L212" s="16">
        <f t="shared" ref="L212" si="277">IF($C212="Erwerbstätige (Inlandskonzept)", SUM(L213:L214),
IF(TYPE($I212)=1,$I212,$H212)*((1+$J212)^(1/IF(TYPE($I212)=1,2,3))))</f>
        <v>14.933711556356</v>
      </c>
    </row>
    <row r="213" spans="1:12" x14ac:dyDescent="0.2">
      <c r="C213" s="2" t="s">
        <v>15</v>
      </c>
      <c r="D213" s="6" t="s">
        <v>13</v>
      </c>
      <c r="E213" s="3">
        <v>0.2</v>
      </c>
      <c r="F213" s="3">
        <v>0.2</v>
      </c>
      <c r="G213" s="3">
        <v>0.1</v>
      </c>
      <c r="H213" s="3">
        <v>0.1</v>
      </c>
      <c r="I213" s="3" t="s">
        <v>22</v>
      </c>
      <c r="J213" s="15">
        <f t="shared" si="257"/>
        <v>-0.20629947401590021</v>
      </c>
      <c r="K213" s="16">
        <f t="shared" ref="K213:K214" si="278">IF($C213="Erwerbstätige (Inlandskonzept)", SUM(K214:K215),
IF(TYPE($I213)=1,$I213,$H213)*((1+$J213)^(IF(TYPE($I213)=1,1,2))))</f>
        <v>6.2996052494743673E-2</v>
      </c>
      <c r="L213" s="16">
        <f t="shared" ref="L213:L214" si="279">IF($C213="Erwerbstätige (Inlandskonzept)", SUM(L214:L215),
IF(TYPE($I213)=1,$I213,$H213)*((1+$J213)^(IF(TYPE($I213)=1,2,3))))</f>
        <v>5.0000000000000017E-2</v>
      </c>
    </row>
    <row r="214" spans="1:12" x14ac:dyDescent="0.2">
      <c r="A214" s="2" t="s">
        <v>29</v>
      </c>
      <c r="B214" s="2" t="s">
        <v>30</v>
      </c>
      <c r="C214" s="2" t="s">
        <v>12</v>
      </c>
      <c r="D214" s="6" t="s">
        <v>13</v>
      </c>
      <c r="E214" s="3">
        <v>80.599999999999994</v>
      </c>
      <c r="F214" s="3">
        <v>80.400000000000006</v>
      </c>
      <c r="G214" s="3">
        <v>81.2</v>
      </c>
      <c r="H214" s="3">
        <v>83.1</v>
      </c>
      <c r="I214" s="3">
        <v>86</v>
      </c>
      <c r="J214" s="15">
        <f t="shared" si="257"/>
        <v>1.6344291851307036E-2</v>
      </c>
      <c r="K214" s="16">
        <f t="shared" si="278"/>
        <v>87.687264804111379</v>
      </c>
      <c r="L214" s="16">
        <f t="shared" si="279"/>
        <v>85.566307168352239</v>
      </c>
    </row>
    <row r="215" spans="1:12" x14ac:dyDescent="0.2">
      <c r="C215" s="2" t="s">
        <v>14</v>
      </c>
      <c r="D215" s="6" t="s">
        <v>13</v>
      </c>
      <c r="E215" s="3">
        <v>61.7</v>
      </c>
      <c r="F215" s="3">
        <v>63.3</v>
      </c>
      <c r="G215" s="3">
        <v>65.5</v>
      </c>
      <c r="H215" s="3">
        <v>68.400000000000006</v>
      </c>
      <c r="I215" s="3">
        <v>71.099999999999994</v>
      </c>
      <c r="J215" s="15">
        <f t="shared" si="257"/>
        <v>3.6086724741821063E-2</v>
      </c>
      <c r="K215" s="16">
        <f t="shared" ref="K215" si="280">IF($C215="Erwerbstätige (Inlandskonzept)", SUM(K216:K217),
IF(TYPE($I215)=1,$I215,$H215)*(1+$J215))^(1/IF(TYPE($I215)=1,1,2))</f>
        <v>73.665766129143478</v>
      </c>
      <c r="L215" s="16">
        <f t="shared" ref="L215" si="281">IF($C215="Erwerbstätige (Inlandskonzept)", SUM(L216:L217),
IF(TYPE($I215)=1,$I215,$H215)*((1+$J215)^(1/IF(TYPE($I215)=1,2,3))))</f>
        <v>72.371513538008173</v>
      </c>
    </row>
    <row r="216" spans="1:12" x14ac:dyDescent="0.2">
      <c r="C216" s="2" t="s">
        <v>15</v>
      </c>
      <c r="D216" s="6" t="s">
        <v>13</v>
      </c>
      <c r="E216" s="3">
        <v>19</v>
      </c>
      <c r="F216" s="3">
        <v>17.100000000000001</v>
      </c>
      <c r="G216" s="3">
        <v>15.7</v>
      </c>
      <c r="H216" s="3">
        <v>14.7</v>
      </c>
      <c r="I216" s="3">
        <v>14.9</v>
      </c>
      <c r="J216" s="15">
        <f t="shared" si="257"/>
        <v>-5.8959820471952917E-2</v>
      </c>
      <c r="K216" s="16">
        <f t="shared" ref="K216:K217" si="282">IF($C216="Erwerbstätige (Inlandskonzept)", SUM(K217:K218),
IF(TYPE($I216)=1,$I216,$H216)*((1+$J216)^(IF(TYPE($I216)=1,1,2))))</f>
        <v>14.021498674967901</v>
      </c>
      <c r="L216" s="16">
        <f t="shared" ref="L216:L217" si="283">IF($C216="Erwerbstätige (Inlandskonzept)", SUM(L217:L218),
IF(TYPE($I216)=1,$I216,$H216)*((1+$J216)^(IF(TYPE($I216)=1,2,3))))</f>
        <v>13.194793630344067</v>
      </c>
    </row>
    <row r="217" spans="1:12" x14ac:dyDescent="0.2">
      <c r="A217" s="2" t="s">
        <v>31</v>
      </c>
      <c r="B217" s="2" t="s">
        <v>32</v>
      </c>
      <c r="C217" s="2" t="s">
        <v>12</v>
      </c>
      <c r="D217" s="6" t="s">
        <v>13</v>
      </c>
      <c r="E217" s="3">
        <v>1586.3</v>
      </c>
      <c r="F217" s="3">
        <v>1626.8</v>
      </c>
      <c r="G217" s="3">
        <v>1681.3</v>
      </c>
      <c r="H217" s="3">
        <v>1733.3</v>
      </c>
      <c r="I217" s="3">
        <v>1776.2</v>
      </c>
      <c r="J217" s="15">
        <f t="shared" si="257"/>
        <v>2.8671328933654205E-2</v>
      </c>
      <c r="K217" s="16">
        <f t="shared" si="282"/>
        <v>1827.419065087224</v>
      </c>
      <c r="L217" s="16">
        <f t="shared" si="283"/>
        <v>1803.6822645851576</v>
      </c>
    </row>
    <row r="218" spans="1:12" x14ac:dyDescent="0.2">
      <c r="C218" s="2" t="s">
        <v>14</v>
      </c>
      <c r="D218" s="6" t="s">
        <v>13</v>
      </c>
      <c r="E218" s="3">
        <v>1384.1</v>
      </c>
      <c r="F218" s="3">
        <v>1420.2</v>
      </c>
      <c r="G218" s="3">
        <v>1471.4</v>
      </c>
      <c r="H218" s="3">
        <v>1524.2</v>
      </c>
      <c r="I218" s="3">
        <v>1568.6</v>
      </c>
      <c r="J218" s="15">
        <f t="shared" si="257"/>
        <v>3.1777814877893773E-2</v>
      </c>
      <c r="K218" s="16">
        <f t="shared" ref="K218" si="284">IF($C218="Erwerbstätige (Inlandskonzept)", SUM(K219:K220),
IF(TYPE($I218)=1,$I218,$H218)*(1+$J218))^(1/IF(TYPE($I218)=1,1,2))</f>
        <v>1618.446680417464</v>
      </c>
      <c r="L218" s="16">
        <f t="shared" ref="L218" si="285">IF($C218="Erwerbstätige (Inlandskonzept)", SUM(L219:L220),
IF(TYPE($I218)=1,$I218,$H218)*((1+$J218)^(1/IF(TYPE($I218)=1,2,3))))</f>
        <v>1593.3284228001567</v>
      </c>
    </row>
    <row r="219" spans="1:12" x14ac:dyDescent="0.2">
      <c r="C219" s="2" t="s">
        <v>15</v>
      </c>
      <c r="D219" s="6" t="s">
        <v>13</v>
      </c>
      <c r="E219" s="3">
        <v>202.2</v>
      </c>
      <c r="F219" s="3">
        <v>206.6</v>
      </c>
      <c r="G219" s="3">
        <v>209.9</v>
      </c>
      <c r="H219" s="3">
        <v>209.1</v>
      </c>
      <c r="I219" s="3">
        <v>207.6</v>
      </c>
      <c r="J219" s="15">
        <f t="shared" si="257"/>
        <v>6.6107161356458999E-3</v>
      </c>
      <c r="K219" s="16">
        <f t="shared" ref="K219:K220" si="286">IF($C219="Erwerbstätige (Inlandskonzept)", SUM(K220:K221),
IF(TYPE($I219)=1,$I219,$H219)*((1+$J219)^(IF(TYPE($I219)=1,1,2))))</f>
        <v>208.97238466976009</v>
      </c>
      <c r="L219" s="16">
        <f t="shared" ref="L219:L220" si="287">IF($C219="Erwerbstätige (Inlandskonzept)", SUM(L220:L221),
IF(TYPE($I219)=1,$I219,$H219)*((1+$J219)^(IF(TYPE($I219)=1,2,3))))</f>
        <v>210.35384178500087</v>
      </c>
    </row>
    <row r="220" spans="1:12" x14ac:dyDescent="0.2">
      <c r="A220" s="2" t="s">
        <v>33</v>
      </c>
      <c r="B220" s="2" t="s">
        <v>34</v>
      </c>
      <c r="C220" s="2" t="s">
        <v>12</v>
      </c>
      <c r="D220" s="6" t="s">
        <v>13</v>
      </c>
      <c r="E220" s="3">
        <v>476.7</v>
      </c>
      <c r="F220" s="3">
        <v>488.9</v>
      </c>
      <c r="G220" s="3">
        <v>508.7</v>
      </c>
      <c r="H220" s="3">
        <v>525.79999999999995</v>
      </c>
      <c r="I220" s="3">
        <v>537.9</v>
      </c>
      <c r="J220" s="15">
        <f t="shared" si="257"/>
        <v>3.0656859621138066E-2</v>
      </c>
      <c r="K220" s="16">
        <f t="shared" si="286"/>
        <v>554.53037587311053</v>
      </c>
      <c r="L220" s="16">
        <f t="shared" si="287"/>
        <v>546.22048451523858</v>
      </c>
    </row>
    <row r="221" spans="1:12" x14ac:dyDescent="0.2">
      <c r="C221" s="2" t="s">
        <v>14</v>
      </c>
      <c r="D221" s="6" t="s">
        <v>13</v>
      </c>
      <c r="E221" s="3">
        <v>422.2</v>
      </c>
      <c r="F221" s="3">
        <v>434.6</v>
      </c>
      <c r="G221" s="3">
        <v>452.6</v>
      </c>
      <c r="H221" s="3">
        <v>469.8</v>
      </c>
      <c r="I221" s="3">
        <v>483.2</v>
      </c>
      <c r="J221" s="15">
        <f t="shared" si="257"/>
        <v>3.4313454675606092E-2</v>
      </c>
      <c r="K221" s="16">
        <f t="shared" ref="K221" si="288">IF($C221="Erwerbstätige (Inlandskonzept)", SUM(K222:K223),
IF(TYPE($I221)=1,$I221,$H221)*(1+$J221))^(1/IF(TYPE($I221)=1,1,2))</f>
        <v>499.78026129925286</v>
      </c>
      <c r="L221" s="16">
        <f t="shared" ref="L221" si="289">IF($C221="Erwerbstätige (Inlandskonzept)", SUM(L222:L223),
IF(TYPE($I221)=1,$I221,$H221)*((1+$J221)^(1/IF(TYPE($I221)=1,2,3))))</f>
        <v>491.42020945398554</v>
      </c>
    </row>
    <row r="222" spans="1:12" x14ac:dyDescent="0.2">
      <c r="C222" s="2" t="s">
        <v>15</v>
      </c>
      <c r="D222" s="6" t="s">
        <v>13</v>
      </c>
      <c r="E222" s="3">
        <v>54.5</v>
      </c>
      <c r="F222" s="3">
        <v>54.4</v>
      </c>
      <c r="G222" s="3">
        <v>56.2</v>
      </c>
      <c r="H222" s="3">
        <v>56.1</v>
      </c>
      <c r="I222" s="3">
        <v>54.7</v>
      </c>
      <c r="J222" s="15">
        <f t="shared" si="257"/>
        <v>9.1617136851307457E-4</v>
      </c>
      <c r="K222" s="16">
        <f t="shared" ref="K222:K223" si="290">IF($C222="Erwerbstätige (Inlandskonzept)", SUM(K223:K224),
IF(TYPE($I222)=1,$I222,$H222)*((1+$J222)^(IF(TYPE($I222)=1,1,2))))</f>
        <v>54.750114573857665</v>
      </c>
      <c r="L222" s="16">
        <f t="shared" ref="L222:L223" si="291">IF($C222="Erwerbstätige (Inlandskonzept)", SUM(L223:L224),
IF(TYPE($I222)=1,$I222,$H222)*((1+$J222)^(IF(TYPE($I222)=1,2,3))))</f>
        <v>54.800275061253046</v>
      </c>
    </row>
    <row r="223" spans="1:12" x14ac:dyDescent="0.2">
      <c r="A223" s="2" t="s">
        <v>35</v>
      </c>
      <c r="B223" s="2" t="s">
        <v>36</v>
      </c>
      <c r="C223" s="2" t="s">
        <v>12</v>
      </c>
      <c r="D223" s="6" t="s">
        <v>13</v>
      </c>
      <c r="E223" s="3">
        <v>387.7</v>
      </c>
      <c r="F223" s="3">
        <v>395.9</v>
      </c>
      <c r="G223" s="3">
        <v>408.1</v>
      </c>
      <c r="H223" s="3">
        <v>416.1</v>
      </c>
      <c r="I223" s="3" t="s">
        <v>22</v>
      </c>
      <c r="J223" s="15">
        <f t="shared" si="257"/>
        <v>2.3844429170419845E-2</v>
      </c>
      <c r="K223" s="16">
        <f t="shared" si="290"/>
        <v>63.928184113533</v>
      </c>
      <c r="L223" s="16">
        <f t="shared" si="291"/>
        <v>420.4112044746596</v>
      </c>
    </row>
    <row r="224" spans="1:12" x14ac:dyDescent="0.2">
      <c r="C224" s="2" t="s">
        <v>14</v>
      </c>
      <c r="D224" s="6" t="s">
        <v>13</v>
      </c>
      <c r="E224" s="3">
        <v>345</v>
      </c>
      <c r="F224" s="3">
        <v>352.9</v>
      </c>
      <c r="G224" s="3">
        <v>364.1</v>
      </c>
      <c r="H224" s="3">
        <v>372.5</v>
      </c>
      <c r="I224" s="3" t="s">
        <v>22</v>
      </c>
      <c r="J224" s="15">
        <f t="shared" si="257"/>
        <v>2.5893773644965812E-2</v>
      </c>
      <c r="K224" s="16">
        <f t="shared" ref="K224" si="292">IF($C224="Erwerbstätige (Inlandskonzept)", SUM(K225:K226),
IF(TYPE($I224)=1,$I224,$H224)*(1+$J224))^(1/IF(TYPE($I224)=1,1,2))</f>
        <v>19.548540372179957</v>
      </c>
      <c r="L224" s="16">
        <f t="shared" ref="L224" si="293">IF($C224="Erwerbstätige (Inlandskonzept)", SUM(L225:L226),
IF(TYPE($I224)=1,$I224,$H224)*((1+$J224)^(1/IF(TYPE($I224)=1,2,3))))</f>
        <v>375.68778527091251</v>
      </c>
    </row>
    <row r="225" spans="1:12" x14ac:dyDescent="0.2">
      <c r="C225" s="2" t="s">
        <v>15</v>
      </c>
      <c r="D225" s="6" t="s">
        <v>13</v>
      </c>
      <c r="E225" s="3">
        <v>42.7</v>
      </c>
      <c r="F225" s="3">
        <v>43.1</v>
      </c>
      <c r="G225" s="3">
        <v>44</v>
      </c>
      <c r="H225" s="3">
        <v>43.7</v>
      </c>
      <c r="I225" s="3" t="s">
        <v>22</v>
      </c>
      <c r="J225" s="15">
        <f t="shared" si="257"/>
        <v>7.7462420473128901E-3</v>
      </c>
      <c r="K225" s="16">
        <f t="shared" ref="K225:K226" si="294">IF($C225="Erwerbstätige (Inlandskonzept)", SUM(K226:K227),
IF(TYPE($I225)=1,$I225,$H225)*((1+$J225)^(IF(TYPE($I225)=1,1,2))))</f>
        <v>44.379643741353043</v>
      </c>
      <c r="L225" s="16">
        <f t="shared" ref="L225:L226" si="295">IF($C225="Erwerbstätige (Inlandskonzept)", SUM(L226:L227),
IF(TYPE($I225)=1,$I225,$H225)*((1+$J225)^(IF(TYPE($I225)=1,2,3))))</f>
        <v>44.723419203747078</v>
      </c>
    </row>
    <row r="226" spans="1:12" x14ac:dyDescent="0.2">
      <c r="A226" s="2" t="s">
        <v>37</v>
      </c>
      <c r="B226" s="2" t="s">
        <v>38</v>
      </c>
      <c r="C226" s="2" t="s">
        <v>12</v>
      </c>
      <c r="D226" s="6" t="s">
        <v>13</v>
      </c>
      <c r="E226" s="3">
        <v>206.4</v>
      </c>
      <c r="F226" s="3">
        <v>208.8</v>
      </c>
      <c r="G226" s="3">
        <v>213.1</v>
      </c>
      <c r="H226" s="3">
        <v>214.5</v>
      </c>
      <c r="I226" s="3" t="s">
        <v>22</v>
      </c>
      <c r="J226" s="15">
        <f t="shared" si="257"/>
        <v>1.291390843770035E-2</v>
      </c>
      <c r="K226" s="16">
        <f t="shared" si="294"/>
        <v>36.906494349636162</v>
      </c>
      <c r="L226" s="16">
        <f t="shared" si="295"/>
        <v>214.99072077521109</v>
      </c>
    </row>
    <row r="227" spans="1:12" x14ac:dyDescent="0.2">
      <c r="C227" s="2" t="s">
        <v>14</v>
      </c>
      <c r="D227" s="6" t="s">
        <v>13</v>
      </c>
      <c r="E227" s="3">
        <v>182.6</v>
      </c>
      <c r="F227" s="3">
        <v>185.7</v>
      </c>
      <c r="G227" s="3">
        <v>189.3</v>
      </c>
      <c r="H227" s="3">
        <v>191.2</v>
      </c>
      <c r="I227" s="3" t="s">
        <v>22</v>
      </c>
      <c r="J227" s="15">
        <f t="shared" si="257"/>
        <v>1.5458949696332214E-2</v>
      </c>
      <c r="K227" s="16">
        <f t="shared" ref="K227" si="296">IF($C227="Erwerbstätige (Inlandskonzept)", SUM(K228:K229),
IF(TYPE($I227)=1,$I227,$H227)*(1+$J227))^(1/IF(TYPE($I227)=1,1,2))</f>
        <v>13.933978297024103</v>
      </c>
      <c r="L227" s="16">
        <f t="shared" ref="L227" si="297">IF($C227="Erwerbstätige (Inlandskonzept)", SUM(L228:L229),
IF(TYPE($I227)=1,$I227,$H227)*((1+$J227)^(1/IF(TYPE($I227)=1,2,3))))</f>
        <v>192.1802165735304</v>
      </c>
    </row>
    <row r="228" spans="1:12" x14ac:dyDescent="0.2">
      <c r="C228" s="2" t="s">
        <v>15</v>
      </c>
      <c r="D228" s="6" t="s">
        <v>13</v>
      </c>
      <c r="E228" s="3">
        <v>23.8</v>
      </c>
      <c r="F228" s="3">
        <v>23.1</v>
      </c>
      <c r="G228" s="3">
        <v>23.8</v>
      </c>
      <c r="H228" s="3">
        <v>23.3</v>
      </c>
      <c r="I228" s="3" t="s">
        <v>22</v>
      </c>
      <c r="J228" s="15">
        <f t="shared" si="257"/>
        <v>-7.0524208388990095E-3</v>
      </c>
      <c r="K228" s="16">
        <f t="shared" ref="K228:K229" si="298">IF($C228="Erwerbstätige (Inlandskonzept)", SUM(K229:K230),
IF(TYPE($I228)=1,$I228,$H228)*((1+$J228)^(IF(TYPE($I228)=1,1,2))))</f>
        <v>22.972516052612061</v>
      </c>
      <c r="L228" s="16">
        <f t="shared" ref="L228:L229" si="299">IF($C228="Erwerbstätige (Inlandskonzept)", SUM(L229:L230),
IF(TYPE($I228)=1,$I228,$H228)*((1+$J228)^(IF(TYPE($I228)=1,2,3))))</f>
        <v>22.810504201680676</v>
      </c>
    </row>
    <row r="229" spans="1:12" x14ac:dyDescent="0.2">
      <c r="A229" s="2" t="s">
        <v>39</v>
      </c>
      <c r="B229" s="2" t="s">
        <v>40</v>
      </c>
      <c r="C229" s="2" t="s">
        <v>12</v>
      </c>
      <c r="D229" s="6" t="s">
        <v>13</v>
      </c>
      <c r="E229" s="3">
        <v>78.7</v>
      </c>
      <c r="F229" s="3">
        <v>80.8</v>
      </c>
      <c r="G229" s="3">
        <v>84.9</v>
      </c>
      <c r="H229" s="3">
        <v>88.6</v>
      </c>
      <c r="I229" s="3" t="s">
        <v>22</v>
      </c>
      <c r="J229" s="15">
        <f t="shared" si="257"/>
        <v>4.0286581223395679E-2</v>
      </c>
      <c r="K229" s="16">
        <f t="shared" si="298"/>
        <v>14.784720538420515</v>
      </c>
      <c r="L229" s="16">
        <f t="shared" si="299"/>
        <v>90.269787670343476</v>
      </c>
    </row>
    <row r="230" spans="1:12" x14ac:dyDescent="0.2">
      <c r="C230" s="2" t="s">
        <v>14</v>
      </c>
      <c r="D230" s="6" t="s">
        <v>13</v>
      </c>
      <c r="E230" s="3">
        <v>74.099999999999994</v>
      </c>
      <c r="F230" s="3">
        <v>75.8</v>
      </c>
      <c r="G230" s="3">
        <v>79.900000000000006</v>
      </c>
      <c r="H230" s="3">
        <v>83.5</v>
      </c>
      <c r="I230" s="3" t="s">
        <v>22</v>
      </c>
      <c r="J230" s="15">
        <f t="shared" si="257"/>
        <v>4.0613420334482786E-2</v>
      </c>
      <c r="K230" s="16">
        <f t="shared" ref="K230" si="300">IF($C230="Erwerbstätige (Inlandskonzept)", SUM(K231:K232),
IF(TYPE($I230)=1,$I230,$H230)*(1+$J230))^(1/IF(TYPE($I230)=1,1,2))</f>
        <v>9.3215460411848703</v>
      </c>
      <c r="L230" s="16">
        <f t="shared" ref="L230" si="301">IF($C230="Erwerbstätige (Inlandskonzept)", SUM(L231:L232),
IF(TYPE($I230)=1,$I230,$H230)*((1+$J230)^(1/IF(TYPE($I230)=1,2,3))))</f>
        <v>84.615439844256514</v>
      </c>
    </row>
    <row r="231" spans="1:12" x14ac:dyDescent="0.2">
      <c r="C231" s="2" t="s">
        <v>15</v>
      </c>
      <c r="D231" s="6" t="s">
        <v>13</v>
      </c>
      <c r="E231" s="3">
        <v>4.5999999999999996</v>
      </c>
      <c r="F231" s="3">
        <v>5</v>
      </c>
      <c r="G231" s="3">
        <v>5</v>
      </c>
      <c r="H231" s="3">
        <v>5.0999999999999996</v>
      </c>
      <c r="I231" s="3" t="s">
        <v>22</v>
      </c>
      <c r="J231" s="15">
        <f t="shared" si="257"/>
        <v>3.4993084871816738E-2</v>
      </c>
      <c r="K231" s="16">
        <f t="shared" ref="K231:K232" si="302">IF($C231="Erwerbstätige (Inlandskonzept)", SUM(K232:K233),
IF(TYPE($I231)=1,$I231,$H231)*((1+$J231)^(IF(TYPE($I231)=1,1,2))))</f>
        <v>5.463174497235646</v>
      </c>
      <c r="L231" s="16">
        <f t="shared" ref="L231:L232" si="303">IF($C231="Erwerbstätige (Inlandskonzept)", SUM(L232:L233),
IF(TYPE($I231)=1,$I231,$H231)*((1+$J231)^(IF(TYPE($I231)=1,2,3))))</f>
        <v>5.6543478260869575</v>
      </c>
    </row>
    <row r="232" spans="1:12" x14ac:dyDescent="0.2">
      <c r="A232" s="2" t="s">
        <v>41</v>
      </c>
      <c r="B232" s="2" t="s">
        <v>42</v>
      </c>
      <c r="C232" s="2" t="s">
        <v>12</v>
      </c>
      <c r="D232" s="6" t="s">
        <v>13</v>
      </c>
      <c r="E232" s="3">
        <v>102.6</v>
      </c>
      <c r="F232" s="3">
        <v>106.3</v>
      </c>
      <c r="G232" s="3">
        <v>110</v>
      </c>
      <c r="H232" s="3">
        <v>113</v>
      </c>
      <c r="I232" s="3" t="s">
        <v>22</v>
      </c>
      <c r="J232" s="15">
        <f t="shared" si="257"/>
        <v>3.2706778282948656E-2</v>
      </c>
      <c r="K232" s="16">
        <f t="shared" si="302"/>
        <v>25.883649031603234</v>
      </c>
      <c r="L232" s="16">
        <f t="shared" si="303"/>
        <v>114.96100207069667</v>
      </c>
    </row>
    <row r="233" spans="1:12" x14ac:dyDescent="0.2">
      <c r="C233" s="2" t="s">
        <v>14</v>
      </c>
      <c r="D233" s="6" t="s">
        <v>13</v>
      </c>
      <c r="E233" s="3">
        <v>88.3</v>
      </c>
      <c r="F233" s="3">
        <v>91.4</v>
      </c>
      <c r="G233" s="3">
        <v>94.9</v>
      </c>
      <c r="H233" s="3">
        <v>97.7</v>
      </c>
      <c r="I233" s="3" t="s">
        <v>22</v>
      </c>
      <c r="J233" s="15">
        <f t="shared" si="257"/>
        <v>3.4295463995574815E-2</v>
      </c>
      <c r="K233" s="16">
        <f t="shared" ref="K233" si="304">IF($C233="Erwerbstätige (Inlandskonzept)", SUM(K234:K235),
IF(TYPE($I233)=1,$I233,$H233)*(1+$J233))^(1/IF(TYPE($I233)=1,1,2))</f>
        <v>10.052396074188863</v>
      </c>
      <c r="L233" s="16">
        <f t="shared" ref="L233" si="305">IF($C233="Erwerbstätige (Inlandskonzept)", SUM(L234:L235),
IF(TYPE($I233)=1,$I233,$H233)*((1+$J233)^(1/IF(TYPE($I233)=1,2,3))))</f>
        <v>98.804358714053308</v>
      </c>
    </row>
    <row r="234" spans="1:12" x14ac:dyDescent="0.2">
      <c r="C234" s="2" t="s">
        <v>15</v>
      </c>
      <c r="D234" s="6" t="s">
        <v>13</v>
      </c>
      <c r="E234" s="3">
        <v>14.3</v>
      </c>
      <c r="F234" s="3">
        <v>14.9</v>
      </c>
      <c r="G234" s="3">
        <v>15.1</v>
      </c>
      <c r="H234" s="3">
        <v>15.2</v>
      </c>
      <c r="I234" s="3" t="s">
        <v>22</v>
      </c>
      <c r="J234" s="15">
        <f t="shared" si="257"/>
        <v>2.0553673174465104E-2</v>
      </c>
      <c r="K234" s="16">
        <f t="shared" ref="K234:K235" si="306">IF($C234="Erwerbstätige (Inlandskonzept)", SUM(K235:K236),
IF(TYPE($I234)=1,$I234,$H234)*((1+$J234)^(IF(TYPE($I234)=1,1,2))))</f>
        <v>15.831252957414371</v>
      </c>
      <c r="L234" s="16">
        <f t="shared" ref="L234:L235" si="307">IF($C234="Erwerbstätige (Inlandskonzept)", SUM(L235:L236),
IF(TYPE($I234)=1,$I234,$H234)*((1+$J234)^(IF(TYPE($I234)=1,2,3))))</f>
        <v>16.156643356643354</v>
      </c>
    </row>
    <row r="235" spans="1:12" x14ac:dyDescent="0.2">
      <c r="A235" s="2" t="s">
        <v>43</v>
      </c>
      <c r="B235" s="2" t="s">
        <v>44</v>
      </c>
      <c r="C235" s="2" t="s">
        <v>12</v>
      </c>
      <c r="D235" s="6" t="s">
        <v>13</v>
      </c>
      <c r="E235" s="3">
        <v>89</v>
      </c>
      <c r="F235" s="3">
        <v>93</v>
      </c>
      <c r="G235" s="3">
        <v>100.7</v>
      </c>
      <c r="H235" s="3">
        <v>109.7</v>
      </c>
      <c r="I235" s="3" t="s">
        <v>22</v>
      </c>
      <c r="J235" s="15">
        <f t="shared" si="257"/>
        <v>7.2191122333385538E-2</v>
      </c>
      <c r="K235" s="16">
        <f t="shared" si="306"/>
        <v>23.139501294311746</v>
      </c>
      <c r="L235" s="16">
        <f t="shared" si="307"/>
        <v>112.96164587554608</v>
      </c>
    </row>
    <row r="236" spans="1:12" x14ac:dyDescent="0.2">
      <c r="C236" s="2" t="s">
        <v>14</v>
      </c>
      <c r="D236" s="6" t="s">
        <v>13</v>
      </c>
      <c r="E236" s="3">
        <v>77.3</v>
      </c>
      <c r="F236" s="3">
        <v>81.7</v>
      </c>
      <c r="G236" s="3">
        <v>88.5</v>
      </c>
      <c r="H236" s="3">
        <v>97.3</v>
      </c>
      <c r="I236" s="3" t="s">
        <v>22</v>
      </c>
      <c r="J236" s="15">
        <f t="shared" si="257"/>
        <v>7.9719923990756225E-2</v>
      </c>
      <c r="K236" s="16">
        <f t="shared" ref="K236" si="308">IF($C236="Erwerbstätige (Inlandskonzept)", SUM(K237:K238),
IF(TYPE($I236)=1,$I236,$H236)*(1+$J236))^(1/IF(TYPE($I236)=1,1,2))</f>
        <v>10.249719440272528</v>
      </c>
      <c r="L236" s="16">
        <f t="shared" ref="L236" si="309">IF($C236="Erwerbstätige (Inlandskonzept)", SUM(L237:L238),
IF(TYPE($I236)=1,$I236,$H236)*((1+$J236)^(1/IF(TYPE($I236)=1,2,3))))</f>
        <v>99.819765533665745</v>
      </c>
    </row>
    <row r="237" spans="1:12" x14ac:dyDescent="0.2">
      <c r="C237" s="2" t="s">
        <v>15</v>
      </c>
      <c r="D237" s="6" t="s">
        <v>13</v>
      </c>
      <c r="E237" s="3">
        <v>11.7</v>
      </c>
      <c r="F237" s="3">
        <v>11.3</v>
      </c>
      <c r="G237" s="3">
        <v>12.2</v>
      </c>
      <c r="H237" s="3">
        <v>12.4</v>
      </c>
      <c r="I237" s="3" t="s">
        <v>22</v>
      </c>
      <c r="J237" s="15">
        <f t="shared" si="257"/>
        <v>1.9558010422195515E-2</v>
      </c>
      <c r="K237" s="16">
        <f t="shared" ref="K237:K238" si="310">IF($C237="Erwerbstätige (Inlandskonzept)", SUM(K238:K239),
IF(TYPE($I237)=1,$I237,$H237)*((1+$J237)^(IF(TYPE($I237)=1,1,2))))</f>
        <v>12.889781854039217</v>
      </c>
      <c r="L237" s="16">
        <f t="shared" ref="L237:L238" si="311">IF($C237="Erwerbstätige (Inlandskonzept)", SUM(L238:L239),
IF(TYPE($I237)=1,$I237,$H237)*((1+$J237)^(IF(TYPE($I237)=1,2,3))))</f>
        <v>13.141880341880343</v>
      </c>
    </row>
    <row r="238" spans="1:12" x14ac:dyDescent="0.2">
      <c r="A238" s="2" t="s">
        <v>45</v>
      </c>
      <c r="B238" s="2" t="s">
        <v>46</v>
      </c>
      <c r="C238" s="2" t="s">
        <v>12</v>
      </c>
      <c r="D238" s="6" t="s">
        <v>13</v>
      </c>
      <c r="E238" s="3">
        <v>391.9</v>
      </c>
      <c r="F238" s="3">
        <v>406.8</v>
      </c>
      <c r="G238" s="3">
        <v>425.6</v>
      </c>
      <c r="H238" s="3">
        <v>442.1</v>
      </c>
      <c r="I238" s="3">
        <v>454.2</v>
      </c>
      <c r="J238" s="15">
        <f t="shared" si="257"/>
        <v>3.7571338871048132E-2</v>
      </c>
      <c r="K238" s="16">
        <f t="shared" si="310"/>
        <v>471.39296470669819</v>
      </c>
      <c r="L238" s="16">
        <f t="shared" si="311"/>
        <v>463.64144293217436</v>
      </c>
    </row>
    <row r="239" spans="1:12" x14ac:dyDescent="0.2">
      <c r="C239" s="2" t="s">
        <v>14</v>
      </c>
      <c r="D239" s="6" t="s">
        <v>13</v>
      </c>
      <c r="E239" s="3">
        <v>335.4</v>
      </c>
      <c r="F239" s="3">
        <v>348.8</v>
      </c>
      <c r="G239" s="3">
        <v>365.5</v>
      </c>
      <c r="H239" s="3">
        <v>382.7</v>
      </c>
      <c r="I239" s="3">
        <v>395.3</v>
      </c>
      <c r="J239" s="15">
        <f t="shared" si="257"/>
        <v>4.1935749027868008E-2</v>
      </c>
      <c r="K239" s="16">
        <f t="shared" ref="K239" si="312">IF($C239="Erwerbstätige (Inlandskonzept)", SUM(K240:K241),
IF(TYPE($I239)=1,$I239,$H239)*(1+$J239))^(1/IF(TYPE($I239)=1,1,2))</f>
        <v>411.87720159071625</v>
      </c>
      <c r="L239" s="16">
        <f t="shared" ref="L239" si="313">IF($C239="Erwerbstätige (Inlandskonzept)", SUM(L240:L241),
IF(TYPE($I239)=1,$I239,$H239)*((1+$J239)^(1/IF(TYPE($I239)=1,2,3))))</f>
        <v>403.50347927720537</v>
      </c>
    </row>
    <row r="240" spans="1:12" x14ac:dyDescent="0.2">
      <c r="C240" s="2" t="s">
        <v>15</v>
      </c>
      <c r="D240" s="6" t="s">
        <v>13</v>
      </c>
      <c r="E240" s="3">
        <v>56.5</v>
      </c>
      <c r="F240" s="3">
        <v>58</v>
      </c>
      <c r="G240" s="3">
        <v>60.1</v>
      </c>
      <c r="H240" s="3">
        <v>59.4</v>
      </c>
      <c r="I240" s="3">
        <v>58.9</v>
      </c>
      <c r="J240" s="15">
        <f t="shared" si="257"/>
        <v>1.0454382274735385E-2</v>
      </c>
      <c r="K240" s="16">
        <f t="shared" ref="K240:K241" si="314">IF($C240="Erwerbstätige (Inlandskonzept)", SUM(K241:K242),
IF(TYPE($I240)=1,$I240,$H240)*((1+$J240)^(IF(TYPE($I240)=1,1,2))))</f>
        <v>59.515763115981912</v>
      </c>
      <c r="L240" s="16">
        <f t="shared" ref="L240:L241" si="315">IF($C240="Erwerbstätige (Inlandskonzept)", SUM(L241:L242),
IF(TYPE($I240)=1,$I240,$H240)*((1+$J240)^(IF(TYPE($I240)=1,2,3))))</f>
        <v>60.137963654968992</v>
      </c>
    </row>
    <row r="241" spans="1:12" x14ac:dyDescent="0.2">
      <c r="A241" s="2" t="s">
        <v>47</v>
      </c>
      <c r="B241" s="2" t="s">
        <v>48</v>
      </c>
      <c r="C241" s="2" t="s">
        <v>12</v>
      </c>
      <c r="D241" s="6" t="s">
        <v>13</v>
      </c>
      <c r="E241" s="3">
        <v>38.9</v>
      </c>
      <c r="F241" s="3">
        <v>38.9</v>
      </c>
      <c r="G241" s="3">
        <v>38.700000000000003</v>
      </c>
      <c r="H241" s="3">
        <v>38.700000000000003</v>
      </c>
      <c r="I241" s="3" t="s">
        <v>22</v>
      </c>
      <c r="J241" s="15">
        <f t="shared" si="257"/>
        <v>-1.7167415733709834E-3</v>
      </c>
      <c r="K241" s="16">
        <f t="shared" si="314"/>
        <v>10.287606752497286</v>
      </c>
      <c r="L241" s="16">
        <f t="shared" si="315"/>
        <v>38.353667694877572</v>
      </c>
    </row>
    <row r="242" spans="1:12" x14ac:dyDescent="0.2">
      <c r="C242" s="2" t="s">
        <v>14</v>
      </c>
      <c r="D242" s="6" t="s">
        <v>13</v>
      </c>
      <c r="E242" s="3">
        <v>33.799999999999997</v>
      </c>
      <c r="F242" s="3">
        <v>33.799999999999997</v>
      </c>
      <c r="G242" s="3">
        <v>33.6</v>
      </c>
      <c r="H242" s="3">
        <v>34</v>
      </c>
      <c r="I242" s="3" t="s">
        <v>22</v>
      </c>
      <c r="J242" s="15">
        <f t="shared" si="257"/>
        <v>1.9685090173442443E-3</v>
      </c>
      <c r="K242" s="16">
        <f t="shared" ref="K242" si="316">IF($C242="Erwerbstätige (Inlandskonzept)", SUM(K243:K244),
IF(TYPE($I242)=1,$I242,$H242)*(1+$J242))^(1/IF(TYPE($I242)=1,1,2))</f>
        <v>5.8366882139266023</v>
      </c>
      <c r="L242" s="16">
        <f t="shared" ref="L242" si="317">IF($C242="Erwerbstätige (Inlandskonzept)", SUM(L243:L244),
IF(TYPE($I242)=1,$I242,$H242)*((1+$J242)^(1/IF(TYPE($I242)=1,2,3))))</f>
        <v>34.022295145857967</v>
      </c>
    </row>
    <row r="243" spans="1:12" x14ac:dyDescent="0.2">
      <c r="C243" s="2" t="s">
        <v>15</v>
      </c>
      <c r="D243" s="6" t="s">
        <v>13</v>
      </c>
      <c r="E243" s="3">
        <v>5.0999999999999996</v>
      </c>
      <c r="F243" s="3">
        <v>5.0999999999999996</v>
      </c>
      <c r="G243" s="3">
        <v>5</v>
      </c>
      <c r="H243" s="3">
        <v>4.7</v>
      </c>
      <c r="I243" s="3" t="s">
        <v>22</v>
      </c>
      <c r="J243" s="15">
        <f t="shared" si="257"/>
        <v>-2.6858723320842048E-2</v>
      </c>
      <c r="K243" s="16">
        <f t="shared" ref="K243:K244" si="318">IF($C243="Erwerbstätige (Inlandskonzept)", SUM(K244:K245),
IF(TYPE($I243)=1,$I243,$H243)*((1+$J243)^(IF(TYPE($I243)=1,1,2))))</f>
        <v>4.4509185385706846</v>
      </c>
      <c r="L243" s="16">
        <f t="shared" ref="L243:L244" si="319">IF($C243="Erwerbstätige (Inlandskonzept)", SUM(L244:L245),
IF(TYPE($I243)=1,$I243,$H243)*((1+$J243)^(IF(TYPE($I243)=1,2,3))))</f>
        <v>4.3313725490196084</v>
      </c>
    </row>
    <row r="244" spans="1:12" x14ac:dyDescent="0.2">
      <c r="A244" s="2" t="s">
        <v>49</v>
      </c>
      <c r="B244" s="2" t="s">
        <v>50</v>
      </c>
      <c r="C244" s="2" t="s">
        <v>12</v>
      </c>
      <c r="D244" s="6" t="s">
        <v>13</v>
      </c>
      <c r="E244" s="3">
        <v>42.4</v>
      </c>
      <c r="F244" s="3">
        <v>42.7</v>
      </c>
      <c r="G244" s="3">
        <v>42.5</v>
      </c>
      <c r="H244" s="3">
        <v>43.2</v>
      </c>
      <c r="I244" s="3" t="s">
        <v>22</v>
      </c>
      <c r="J244" s="15">
        <f t="shared" si="257"/>
        <v>6.250162261261627E-3</v>
      </c>
      <c r="K244" s="16">
        <f t="shared" si="318"/>
        <v>11.211879214418639</v>
      </c>
      <c r="L244" s="16">
        <f t="shared" si="319"/>
        <v>43.140587007162502</v>
      </c>
    </row>
    <row r="245" spans="1:12" x14ac:dyDescent="0.2">
      <c r="C245" s="2" t="s">
        <v>14</v>
      </c>
      <c r="D245" s="6" t="s">
        <v>13</v>
      </c>
      <c r="E245" s="3">
        <v>37</v>
      </c>
      <c r="F245" s="3">
        <v>37.1</v>
      </c>
      <c r="G245" s="3">
        <v>37.5</v>
      </c>
      <c r="H245" s="3">
        <v>38.1</v>
      </c>
      <c r="I245" s="3" t="s">
        <v>22</v>
      </c>
      <c r="J245" s="15">
        <f t="shared" si="257"/>
        <v>9.813294158498298E-3</v>
      </c>
      <c r="K245" s="16">
        <f t="shared" ref="K245" si="320">IF($C245="Erwerbstätige (Inlandskonzept)", SUM(K246:K247),
IF(TYPE($I245)=1,$I245,$H245)*(1+$J245))^(1/IF(TYPE($I245)=1,1,2))</f>
        <v>6.2027321808569802</v>
      </c>
      <c r="L245" s="16">
        <f t="shared" ref="L245" si="321">IF($C245="Erwerbstätige (Inlandskonzept)", SUM(L246:L247),
IF(TYPE($I245)=1,$I245,$H245)*((1+$J245)^(1/IF(TYPE($I245)=1,2,3))))</f>
        <v>38.224223370798867</v>
      </c>
    </row>
    <row r="246" spans="1:12" x14ac:dyDescent="0.2">
      <c r="C246" s="2" t="s">
        <v>15</v>
      </c>
      <c r="D246" s="6" t="s">
        <v>13</v>
      </c>
      <c r="E246" s="3">
        <v>5.5</v>
      </c>
      <c r="F246" s="3">
        <v>5.5</v>
      </c>
      <c r="G246" s="3">
        <v>5.0999999999999996</v>
      </c>
      <c r="H246" s="3">
        <v>5.2</v>
      </c>
      <c r="I246" s="3" t="s">
        <v>22</v>
      </c>
      <c r="J246" s="15">
        <f t="shared" si="257"/>
        <v>-1.8522793716448493E-2</v>
      </c>
      <c r="K246" s="16">
        <f t="shared" ref="K246:K247" si="322">IF($C246="Erwerbstätige (Inlandskonzept)", SUM(K247:K248),
IF(TYPE($I246)=1,$I246,$H246)*((1+$J246)^(IF(TYPE($I246)=1,1,2))))</f>
        <v>5.0091470335616588</v>
      </c>
      <c r="L246" s="16">
        <f t="shared" ref="L246:L247" si="323">IF($C246="Erwerbstätige (Inlandskonzept)", SUM(L247:L248),
IF(TYPE($I246)=1,$I246,$H246)*((1+$J246)^(IF(TYPE($I246)=1,2,3))))</f>
        <v>4.916363636363636</v>
      </c>
    </row>
    <row r="247" spans="1:12" x14ac:dyDescent="0.2">
      <c r="A247" s="2" t="s">
        <v>51</v>
      </c>
      <c r="B247" s="2" t="s">
        <v>52</v>
      </c>
      <c r="C247" s="2" t="s">
        <v>12</v>
      </c>
      <c r="D247" s="6" t="s">
        <v>13</v>
      </c>
      <c r="E247" s="3">
        <v>310.5</v>
      </c>
      <c r="F247" s="3">
        <v>325.2</v>
      </c>
      <c r="G247" s="3">
        <v>344.4</v>
      </c>
      <c r="H247" s="3">
        <v>360.2</v>
      </c>
      <c r="I247" s="3" t="s">
        <v>22</v>
      </c>
      <c r="J247" s="15">
        <f t="shared" si="257"/>
        <v>5.073702214747966E-2</v>
      </c>
      <c r="K247" s="16">
        <f t="shared" si="322"/>
        <v>70.330783341934492</v>
      </c>
      <c r="L247" s="16">
        <f t="shared" si="323"/>
        <v>369.76620568451796</v>
      </c>
    </row>
    <row r="248" spans="1:12" x14ac:dyDescent="0.2">
      <c r="C248" s="2" t="s">
        <v>14</v>
      </c>
      <c r="D248" s="6" t="s">
        <v>13</v>
      </c>
      <c r="E248" s="3">
        <v>264.7</v>
      </c>
      <c r="F248" s="3">
        <v>277.8</v>
      </c>
      <c r="G248" s="3">
        <v>294.39999999999998</v>
      </c>
      <c r="H248" s="3">
        <v>310.60000000000002</v>
      </c>
      <c r="I248" s="3" t="s">
        <v>22</v>
      </c>
      <c r="J248" s="15">
        <f t="shared" si="257"/>
        <v>5.4749115914052959E-2</v>
      </c>
      <c r="K248" s="16">
        <f t="shared" ref="K248" si="324">IF($C248="Erwerbstätige (Inlandskonzept)", SUM(K249:K250),
IF(TYPE($I248)=1,$I248,$H248)*(1+$J248))^(1/IF(TYPE($I248)=1,1,2))</f>
        <v>18.099863960894979</v>
      </c>
      <c r="L248" s="16">
        <f t="shared" ref="L248" si="325">IF($C248="Erwerbstätige (Inlandskonzept)", SUM(L249:L250),
IF(TYPE($I248)=1,$I248,$H248)*((1+$J248)^(1/IF(TYPE($I248)=1,2,3))))</f>
        <v>316.16794860390792</v>
      </c>
    </row>
    <row r="249" spans="1:12" x14ac:dyDescent="0.2">
      <c r="C249" s="2" t="s">
        <v>15</v>
      </c>
      <c r="D249" s="6" t="s">
        <v>13</v>
      </c>
      <c r="E249" s="3">
        <v>45.9</v>
      </c>
      <c r="F249" s="3">
        <v>47.4</v>
      </c>
      <c r="G249" s="3">
        <v>50</v>
      </c>
      <c r="H249" s="3">
        <v>49.6</v>
      </c>
      <c r="I249" s="3" t="s">
        <v>22</v>
      </c>
      <c r="J249" s="15">
        <f t="shared" si="257"/>
        <v>2.6178702496032935E-2</v>
      </c>
      <c r="K249" s="16">
        <f t="shared" ref="K249:K250" si="326">IF($C249="Erwerbstätige (Inlandskonzept)", SUM(K250:K251),
IF(TYPE($I249)=1,$I249,$H249)*((1+$J249)^(IF(TYPE($I249)=1,1,2))))</f>
        <v>52.230919381039513</v>
      </c>
      <c r="L249" s="16">
        <f t="shared" ref="L249:L250" si="327">IF($C249="Erwerbstätige (Inlandskonzept)", SUM(L250:L251),
IF(TYPE($I249)=1,$I249,$H249)*((1+$J249)^(IF(TYPE($I249)=1,2,3))))</f>
        <v>53.598257080610026</v>
      </c>
    </row>
    <row r="250" spans="1:12" x14ac:dyDescent="0.2">
      <c r="A250" s="2" t="s">
        <v>53</v>
      </c>
      <c r="B250" s="2" t="s">
        <v>54</v>
      </c>
      <c r="C250" s="2" t="s">
        <v>12</v>
      </c>
      <c r="D250" s="6" t="s">
        <v>13</v>
      </c>
      <c r="E250" s="3">
        <v>151.69999999999999</v>
      </c>
      <c r="F250" s="3">
        <v>160.30000000000001</v>
      </c>
      <c r="G250" s="3">
        <v>170</v>
      </c>
      <c r="H250" s="3">
        <v>174.8</v>
      </c>
      <c r="I250" s="3" t="s">
        <v>22</v>
      </c>
      <c r="J250" s="15">
        <f t="shared" si="257"/>
        <v>4.837973094251713E-2</v>
      </c>
      <c r="K250" s="16">
        <f t="shared" si="326"/>
        <v>53.542127052655943</v>
      </c>
      <c r="L250" s="16">
        <f t="shared" si="327"/>
        <v>180.69624250860824</v>
      </c>
    </row>
    <row r="251" spans="1:12" x14ac:dyDescent="0.2">
      <c r="C251" s="2" t="s">
        <v>14</v>
      </c>
      <c r="D251" s="6" t="s">
        <v>13</v>
      </c>
      <c r="E251" s="3">
        <v>115.6</v>
      </c>
      <c r="F251" s="3">
        <v>122.8</v>
      </c>
      <c r="G251" s="3">
        <v>130.5</v>
      </c>
      <c r="H251" s="3">
        <v>135.5</v>
      </c>
      <c r="I251" s="3" t="s">
        <v>22</v>
      </c>
      <c r="J251" s="15">
        <f t="shared" si="257"/>
        <v>5.4371893509070457E-2</v>
      </c>
      <c r="K251" s="16">
        <f t="shared" ref="K251" si="328">IF($C251="Erwerbstätige (Inlandskonzept)", SUM(K252:K253),
IF(TYPE($I251)=1,$I251,$H251)*(1+$J251))^(1/IF(TYPE($I251)=1,1,2))</f>
        <v>11.952714820093343</v>
      </c>
      <c r="L251" s="16">
        <f t="shared" ref="L251" si="329">IF($C251="Erwerbstätige (Inlandskonzept)", SUM(L252:L253),
IF(TYPE($I251)=1,$I251,$H251)*((1+$J251)^(1/IF(TYPE($I251)=1,2,3))))</f>
        <v>137.91258599891296</v>
      </c>
    </row>
    <row r="252" spans="1:12" x14ac:dyDescent="0.2">
      <c r="C252" s="2" t="s">
        <v>15</v>
      </c>
      <c r="D252" s="6" t="s">
        <v>13</v>
      </c>
      <c r="E252" s="3">
        <v>36.1</v>
      </c>
      <c r="F252" s="3">
        <v>37.5</v>
      </c>
      <c r="G252" s="3">
        <v>39.5</v>
      </c>
      <c r="H252" s="3">
        <v>39.299999999999997</v>
      </c>
      <c r="I252" s="3" t="s">
        <v>22</v>
      </c>
      <c r="J252" s="15">
        <f t="shared" si="257"/>
        <v>2.8715103508908157E-2</v>
      </c>
      <c r="K252" s="16">
        <f t="shared" ref="K252:K253" si="330">IF($C252="Erwerbstätige (Inlandskonzept)", SUM(K253:K254),
IF(TYPE($I252)=1,$I252,$H252)*((1+$J252)^(IF(TYPE($I252)=1,1,2))))</f>
        <v>41.589412232562601</v>
      </c>
      <c r="L252" s="16">
        <f t="shared" ref="L252:L253" si="331">IF($C252="Erwerbstätige (Inlandskonzept)", SUM(L253:L254),
IF(TYPE($I252)=1,$I252,$H252)*((1+$J252)^(IF(TYPE($I252)=1,2,3))))</f>
        <v>42.783656509695291</v>
      </c>
    </row>
    <row r="253" spans="1:12" x14ac:dyDescent="0.2">
      <c r="A253" s="2" t="s">
        <v>55</v>
      </c>
      <c r="B253" s="2" t="s">
        <v>56</v>
      </c>
      <c r="C253" s="2" t="s">
        <v>12</v>
      </c>
      <c r="D253" s="6" t="s">
        <v>13</v>
      </c>
      <c r="E253" s="3">
        <v>158.80000000000001</v>
      </c>
      <c r="F253" s="3">
        <v>164.9</v>
      </c>
      <c r="G253" s="3">
        <v>174.3</v>
      </c>
      <c r="H253" s="3">
        <v>185.4</v>
      </c>
      <c r="I253" s="3" t="s">
        <v>22</v>
      </c>
      <c r="J253" s="15">
        <f t="shared" si="257"/>
        <v>5.2979082314750681E-2</v>
      </c>
      <c r="K253" s="16">
        <f t="shared" si="330"/>
        <v>24.144572076316717</v>
      </c>
      <c r="L253" s="16">
        <f t="shared" si="331"/>
        <v>189.09427017969765</v>
      </c>
    </row>
    <row r="254" spans="1:12" x14ac:dyDescent="0.2">
      <c r="C254" s="2" t="s">
        <v>14</v>
      </c>
      <c r="D254" s="6" t="s">
        <v>13</v>
      </c>
      <c r="E254" s="3">
        <v>149.1</v>
      </c>
      <c r="F254" s="3">
        <v>155</v>
      </c>
      <c r="G254" s="3">
        <v>163.80000000000001</v>
      </c>
      <c r="H254" s="3">
        <v>175.2</v>
      </c>
      <c r="I254" s="3" t="s">
        <v>22</v>
      </c>
      <c r="J254" s="15">
        <f t="shared" si="257"/>
        <v>5.524220513981204E-2</v>
      </c>
      <c r="K254" s="16">
        <f t="shared" ref="K254" si="332">IF($C254="Erwerbstätige (Inlandskonzept)", SUM(K255:K256),
IF(TYPE($I254)=1,$I254,$H254)*(1+$J254))^(1/IF(TYPE($I254)=1,1,2))</f>
        <v>13.59700093184137</v>
      </c>
      <c r="L254" s="16">
        <f t="shared" ref="L254" si="333">IF($C254="Erwerbstätige (Inlandskonzept)", SUM(L255:L256),
IF(TYPE($I254)=1,$I254,$H254)*((1+$J254)^(1/IF(TYPE($I254)=1,2,3))))</f>
        <v>178.36849698382136</v>
      </c>
    </row>
    <row r="255" spans="1:12" x14ac:dyDescent="0.2">
      <c r="C255" s="2" t="s">
        <v>15</v>
      </c>
      <c r="D255" s="6" t="s">
        <v>13</v>
      </c>
      <c r="E255" s="3">
        <v>9.6999999999999993</v>
      </c>
      <c r="F255" s="3">
        <v>9.9</v>
      </c>
      <c r="G255" s="3">
        <v>10.5</v>
      </c>
      <c r="H255" s="3">
        <v>10.199999999999999</v>
      </c>
      <c r="I255" s="3" t="s">
        <v>22</v>
      </c>
      <c r="J255" s="15">
        <f t="shared" si="257"/>
        <v>1.6895079346706199E-2</v>
      </c>
      <c r="K255" s="16">
        <f t="shared" ref="K255:K256" si="334">IF($C255="Erwerbstätige (Inlandskonzept)", SUM(K256:K257),
IF(TYPE($I255)=1,$I255,$H255)*((1+$J255)^(IF(TYPE($I255)=1,1,2))))</f>
        <v>10.547571144475347</v>
      </c>
      <c r="L255" s="16">
        <f t="shared" ref="L255:L256" si="335">IF($C255="Erwerbstätige (Inlandskonzept)", SUM(L256:L257),
IF(TYPE($I255)=1,$I255,$H255)*((1+$J255)^(IF(TYPE($I255)=1,2,3))))</f>
        <v>10.725773195876286</v>
      </c>
    </row>
    <row r="256" spans="1:12" x14ac:dyDescent="0.2">
      <c r="A256" s="2" t="s">
        <v>57</v>
      </c>
      <c r="B256" s="2" t="s">
        <v>58</v>
      </c>
      <c r="C256" s="2" t="s">
        <v>12</v>
      </c>
      <c r="D256" s="6" t="s">
        <v>13</v>
      </c>
      <c r="E256" s="3">
        <v>717.7</v>
      </c>
      <c r="F256" s="3">
        <v>731.1</v>
      </c>
      <c r="G256" s="3">
        <v>747</v>
      </c>
      <c r="H256" s="3">
        <v>765.3</v>
      </c>
      <c r="I256" s="3">
        <v>784.1</v>
      </c>
      <c r="J256" s="15">
        <f t="shared" si="257"/>
        <v>2.2367715734132432E-2</v>
      </c>
      <c r="K256" s="16">
        <f t="shared" si="334"/>
        <v>801.69989277826801</v>
      </c>
      <c r="L256" s="16">
        <f t="shared" si="335"/>
        <v>793.88486568328392</v>
      </c>
    </row>
    <row r="257" spans="1:12" x14ac:dyDescent="0.2">
      <c r="C257" s="2" t="s">
        <v>14</v>
      </c>
      <c r="D257" s="6" t="s">
        <v>13</v>
      </c>
      <c r="E257" s="3">
        <v>626.4</v>
      </c>
      <c r="F257" s="3">
        <v>636.9</v>
      </c>
      <c r="G257" s="3">
        <v>653.29999999999995</v>
      </c>
      <c r="H257" s="3">
        <v>671.8</v>
      </c>
      <c r="I257" s="3">
        <v>690.1</v>
      </c>
      <c r="J257" s="15">
        <f t="shared" si="257"/>
        <v>2.4507329084760165E-2</v>
      </c>
      <c r="K257" s="16">
        <f t="shared" ref="K257" si="336">IF($C257="Erwerbstätige (Inlandskonzept)", SUM(K258:K259),
IF(TYPE($I257)=1,$I257,$H257)*(1+$J257))^(1/IF(TYPE($I257)=1,1,2))</f>
        <v>707.01250780139299</v>
      </c>
      <c r="L257" s="16">
        <f t="shared" ref="L257" si="337">IF($C257="Erwerbstätige (Inlandskonzept)", SUM(L258:L259),
IF(TYPE($I257)=1,$I257,$H257)*((1+$J257)^(1/IF(TYPE($I257)=1,2,3))))</f>
        <v>698.5050691539335</v>
      </c>
    </row>
    <row r="258" spans="1:12" x14ac:dyDescent="0.2">
      <c r="C258" s="2" t="s">
        <v>15</v>
      </c>
      <c r="D258" s="6" t="s">
        <v>13</v>
      </c>
      <c r="E258" s="3">
        <v>91.3</v>
      </c>
      <c r="F258" s="3">
        <v>94.2</v>
      </c>
      <c r="G258" s="3">
        <v>93.6</v>
      </c>
      <c r="H258" s="3">
        <v>93.6</v>
      </c>
      <c r="I258" s="3">
        <v>94</v>
      </c>
      <c r="J258" s="15">
        <f t="shared" si="257"/>
        <v>7.3126061369683804E-3</v>
      </c>
      <c r="K258" s="16">
        <f t="shared" ref="K258:K259" si="338">IF($C258="Erwerbstätige (Inlandskonzept)", SUM(K259:K260),
IF(TYPE($I258)=1,$I258,$H258)*((1+$J258)^(IF(TYPE($I258)=1,1,2))))</f>
        <v>94.687384976875023</v>
      </c>
      <c r="L258" s="16">
        <f t="shared" ref="L258:L259" si="339">IF($C258="Erwerbstätige (Inlandskonzept)", SUM(L259:L260),
IF(TYPE($I258)=1,$I258,$H258)*((1+$J258)^(IF(TYPE($I258)=1,2,3))))</f>
        <v>95.379796529350415</v>
      </c>
    </row>
    <row r="259" spans="1:12" x14ac:dyDescent="0.2">
      <c r="A259" s="2" t="s">
        <v>59</v>
      </c>
      <c r="B259" s="2" t="s">
        <v>60</v>
      </c>
      <c r="C259" s="2" t="s">
        <v>12</v>
      </c>
      <c r="D259" s="6" t="s">
        <v>13</v>
      </c>
      <c r="E259" s="3">
        <v>538.4</v>
      </c>
      <c r="F259" s="3">
        <v>550.9</v>
      </c>
      <c r="G259" s="3">
        <v>565</v>
      </c>
      <c r="H259" s="3">
        <v>578.6</v>
      </c>
      <c r="I259" s="3" t="s">
        <v>22</v>
      </c>
      <c r="J259" s="15">
        <f t="shared" si="257"/>
        <v>2.4293600477138355E-2</v>
      </c>
      <c r="K259" s="16">
        <f t="shared" si="338"/>
        <v>68.814513336316566</v>
      </c>
      <c r="L259" s="16">
        <f t="shared" si="339"/>
        <v>585.41312838591421</v>
      </c>
    </row>
    <row r="260" spans="1:12" x14ac:dyDescent="0.2">
      <c r="C260" s="2" t="s">
        <v>14</v>
      </c>
      <c r="D260" s="6" t="s">
        <v>13</v>
      </c>
      <c r="E260" s="3">
        <v>496.9</v>
      </c>
      <c r="F260" s="3">
        <v>507.5</v>
      </c>
      <c r="G260" s="3">
        <v>521.29999999999995</v>
      </c>
      <c r="H260" s="3">
        <v>534.79999999999995</v>
      </c>
      <c r="I260" s="3" t="s">
        <v>22</v>
      </c>
      <c r="J260" s="15">
        <f t="shared" si="257"/>
        <v>2.4803973436851701E-2</v>
      </c>
      <c r="K260" s="16">
        <f t="shared" ref="K260" si="340">IF($C260="Erwerbstätige (Inlandskonzept)", SUM(K261:K262),
IF(TYPE($I260)=1,$I260,$H260)*(1+$J260))^(1/IF(TYPE($I260)=1,1,2))</f>
        <v>23.410791635355441</v>
      </c>
      <c r="L260" s="16">
        <f t="shared" ref="L260" si="341">IF($C260="Erwerbstätige (Inlandskonzept)", SUM(L261:L262),
IF(TYPE($I260)=1,$I260,$H260)*((1+$J260)^(1/IF(TYPE($I260)=1,2,3))))</f>
        <v>539.18565850639618</v>
      </c>
    </row>
    <row r="261" spans="1:12" x14ac:dyDescent="0.2">
      <c r="C261" s="2" t="s">
        <v>15</v>
      </c>
      <c r="D261" s="6" t="s">
        <v>13</v>
      </c>
      <c r="E261" s="3">
        <v>41.5</v>
      </c>
      <c r="F261" s="3">
        <v>43.4</v>
      </c>
      <c r="G261" s="3">
        <v>43.7</v>
      </c>
      <c r="H261" s="3">
        <v>43.8</v>
      </c>
      <c r="I261" s="3" t="s">
        <v>22</v>
      </c>
      <c r="J261" s="15">
        <f t="shared" si="257"/>
        <v>1.814274574190966E-2</v>
      </c>
      <c r="K261" s="16">
        <f t="shared" ref="K261:K262" si="342">IF($C261="Erwerbstätige (Inlandskonzept)", SUM(K262:K263),
IF(TYPE($I261)=1,$I261,$H261)*((1+$J261)^(IF(TYPE($I261)=1,1,2))))</f>
        <v>45.403721700961121</v>
      </c>
      <c r="L261" s="16">
        <f t="shared" ref="L261:L262" si="343">IF($C261="Erwerbstätige (Inlandskonzept)", SUM(L262:L263),
IF(TYPE($I261)=1,$I261,$H261)*((1+$J261)^(IF(TYPE($I261)=1,2,3))))</f>
        <v>46.227469879518083</v>
      </c>
    </row>
    <row r="262" spans="1:12" x14ac:dyDescent="0.2">
      <c r="A262" s="2" t="s">
        <v>61</v>
      </c>
      <c r="B262" s="2" t="s">
        <v>62</v>
      </c>
      <c r="C262" s="2" t="s">
        <v>12</v>
      </c>
      <c r="D262" s="6" t="s">
        <v>13</v>
      </c>
      <c r="E262" s="3">
        <v>147</v>
      </c>
      <c r="F262" s="3">
        <v>148.80000000000001</v>
      </c>
      <c r="G262" s="3">
        <v>151</v>
      </c>
      <c r="H262" s="3">
        <v>153.9</v>
      </c>
      <c r="I262" s="3" t="s">
        <v>22</v>
      </c>
      <c r="J262" s="15">
        <f t="shared" ref="J262:J325" si="344">IF(SUM(E262:I262)=0, 0,
(IF(TYPE(I262)=1,I262,H262)/E262)^(1/(COUNT(E262:I262)-1))-1)</f>
        <v>1.540764378147208E-2</v>
      </c>
      <c r="K262" s="16">
        <f t="shared" si="342"/>
        <v>12.500849426257744</v>
      </c>
      <c r="L262" s="16">
        <f t="shared" si="343"/>
        <v>154.68638705842193</v>
      </c>
    </row>
    <row r="263" spans="1:12" x14ac:dyDescent="0.2">
      <c r="C263" s="2" t="s">
        <v>14</v>
      </c>
      <c r="D263" s="6" t="s">
        <v>13</v>
      </c>
      <c r="E263" s="3">
        <v>147</v>
      </c>
      <c r="F263" s="3">
        <v>148.80000000000001</v>
      </c>
      <c r="G263" s="3">
        <v>151</v>
      </c>
      <c r="H263" s="3">
        <v>153.9</v>
      </c>
      <c r="I263" s="3" t="s">
        <v>22</v>
      </c>
      <c r="J263" s="15">
        <f t="shared" si="344"/>
        <v>1.540764378147208E-2</v>
      </c>
      <c r="K263" s="16">
        <f t="shared" ref="K263" si="345">IF($C263="Erwerbstätige (Inlandskonzept)", SUM(K264:K265),
IF(TYPE($I263)=1,$I263,$H263)*(1+$J263))^(1/IF(TYPE($I263)=1,1,2))</f>
        <v>12.500849426257744</v>
      </c>
      <c r="L263" s="16">
        <f t="shared" ref="L263" si="346">IF($C263="Erwerbstätige (Inlandskonzept)", SUM(L264:L265),
IF(TYPE($I263)=1,$I263,$H263)*((1+$J263)^(1/IF(TYPE($I263)=1,2,3))))</f>
        <v>154.68638705842193</v>
      </c>
    </row>
    <row r="264" spans="1:12" x14ac:dyDescent="0.2">
      <c r="C264" s="2" t="s">
        <v>15</v>
      </c>
      <c r="D264" s="6" t="s">
        <v>13</v>
      </c>
      <c r="E264" s="3">
        <v>0</v>
      </c>
      <c r="F264" s="3">
        <v>0</v>
      </c>
      <c r="G264" s="3">
        <v>0</v>
      </c>
      <c r="H264" s="3">
        <v>0</v>
      </c>
      <c r="I264" s="3" t="s">
        <v>22</v>
      </c>
      <c r="J264" s="15">
        <f t="shared" si="344"/>
        <v>0</v>
      </c>
      <c r="K264" s="16">
        <f t="shared" ref="K264:K265" si="347">IF($C264="Erwerbstätige (Inlandskonzept)", SUM(K265:K266),
IF(TYPE($I264)=1,$I264,$H264)*((1+$J264)^(IF(TYPE($I264)=1,1,2))))</f>
        <v>0</v>
      </c>
      <c r="L264" s="16">
        <f t="shared" ref="L264:L265" si="348">IF($C264="Erwerbstätige (Inlandskonzept)", SUM(L265:L266),
IF(TYPE($I264)=1,$I264,$H264)*((1+$J264)^(IF(TYPE($I264)=1,2,3))))</f>
        <v>0</v>
      </c>
    </row>
    <row r="265" spans="1:12" x14ac:dyDescent="0.2">
      <c r="A265" s="2" t="s">
        <v>63</v>
      </c>
      <c r="B265" s="2" t="s">
        <v>64</v>
      </c>
      <c r="C265" s="2" t="s">
        <v>12</v>
      </c>
      <c r="D265" s="6" t="s">
        <v>13</v>
      </c>
      <c r="E265" s="3">
        <v>138.19999999999999</v>
      </c>
      <c r="F265" s="3">
        <v>142.5</v>
      </c>
      <c r="G265" s="3">
        <v>145.80000000000001</v>
      </c>
      <c r="H265" s="3">
        <v>149.30000000000001</v>
      </c>
      <c r="I265" s="3" t="s">
        <v>22</v>
      </c>
      <c r="J265" s="15">
        <f t="shared" si="344"/>
        <v>2.6086376750050988E-2</v>
      </c>
      <c r="K265" s="16">
        <f t="shared" si="347"/>
        <v>31.362295613879667</v>
      </c>
      <c r="L265" s="16">
        <f t="shared" si="348"/>
        <v>151.52864447975642</v>
      </c>
    </row>
    <row r="266" spans="1:12" x14ac:dyDescent="0.2">
      <c r="C266" s="2" t="s">
        <v>14</v>
      </c>
      <c r="D266" s="6" t="s">
        <v>13</v>
      </c>
      <c r="E266" s="3">
        <v>120.1</v>
      </c>
      <c r="F266" s="3">
        <v>123.8</v>
      </c>
      <c r="G266" s="3">
        <v>126.8</v>
      </c>
      <c r="H266" s="3">
        <v>130.19999999999999</v>
      </c>
      <c r="I266" s="3" t="s">
        <v>22</v>
      </c>
      <c r="J266" s="15">
        <f t="shared" si="344"/>
        <v>2.7281165301168864E-2</v>
      </c>
      <c r="K266" s="16">
        <f t="shared" ref="K266" si="349">IF($C266="Erwerbstätige (Inlandskonzept)", SUM(K267:K268),
IF(TYPE($I266)=1,$I266,$H266)*(1+$J266))^(1/IF(TYPE($I266)=1,1,2))</f>
        <v>11.565120307295215</v>
      </c>
      <c r="L266" s="16">
        <f t="shared" ref="L266" si="350">IF($C266="Erwerbstätige (Inlandskonzept)", SUM(L267:L268),
IF(TYPE($I266)=1,$I266,$H266)*((1+$J266)^(1/IF(TYPE($I266)=1,2,3))))</f>
        <v>131.3733958609719</v>
      </c>
    </row>
    <row r="267" spans="1:12" x14ac:dyDescent="0.2">
      <c r="C267" s="2" t="s">
        <v>15</v>
      </c>
      <c r="D267" s="6" t="s">
        <v>13</v>
      </c>
      <c r="E267" s="3">
        <v>18.100000000000001</v>
      </c>
      <c r="F267" s="3">
        <v>18.8</v>
      </c>
      <c r="G267" s="3">
        <v>19.100000000000001</v>
      </c>
      <c r="H267" s="3">
        <v>19.100000000000001</v>
      </c>
      <c r="I267" s="3" t="s">
        <v>22</v>
      </c>
      <c r="J267" s="15">
        <f t="shared" si="344"/>
        <v>1.8087091044801218E-2</v>
      </c>
      <c r="K267" s="16">
        <f t="shared" ref="K267:K268" si="351">IF($C267="Erwerbstätige (Inlandskonzept)", SUM(K268:K269),
IF(TYPE($I267)=1,$I267,$H267)*((1+$J267)^(IF(TYPE($I267)=1,1,2))))</f>
        <v>19.79717530658445</v>
      </c>
      <c r="L267" s="16">
        <f t="shared" ref="L267:L268" si="352">IF($C267="Erwerbstätige (Inlandskonzept)", SUM(L268:L269),
IF(TYPE($I267)=1,$I267,$H267)*((1+$J267)^(IF(TYPE($I267)=1,2,3))))</f>
        <v>20.155248618784533</v>
      </c>
    </row>
    <row r="268" spans="1:12" x14ac:dyDescent="0.2">
      <c r="A268" s="2" t="s">
        <v>65</v>
      </c>
      <c r="B268" s="2" t="s">
        <v>66</v>
      </c>
      <c r="C268" s="2" t="s">
        <v>12</v>
      </c>
      <c r="D268" s="6" t="s">
        <v>13</v>
      </c>
      <c r="E268" s="3">
        <v>253.2</v>
      </c>
      <c r="F268" s="3">
        <v>259.60000000000002</v>
      </c>
      <c r="G268" s="3">
        <v>268.10000000000002</v>
      </c>
      <c r="H268" s="3">
        <v>275.39999999999998</v>
      </c>
      <c r="I268" s="3" t="s">
        <v>22</v>
      </c>
      <c r="J268" s="15">
        <f t="shared" si="344"/>
        <v>2.8411074829211902E-2</v>
      </c>
      <c r="K268" s="16">
        <f t="shared" si="351"/>
        <v>41.670276852873002</v>
      </c>
      <c r="L268" s="16">
        <f t="shared" si="352"/>
        <v>279.19651007364581</v>
      </c>
    </row>
    <row r="269" spans="1:12" x14ac:dyDescent="0.2">
      <c r="C269" s="2" t="s">
        <v>14</v>
      </c>
      <c r="D269" s="6" t="s">
        <v>13</v>
      </c>
      <c r="E269" s="3">
        <v>229.9</v>
      </c>
      <c r="F269" s="3">
        <v>234.9</v>
      </c>
      <c r="G269" s="3">
        <v>243.5</v>
      </c>
      <c r="H269" s="3">
        <v>250.7</v>
      </c>
      <c r="I269" s="3" t="s">
        <v>22</v>
      </c>
      <c r="J269" s="15">
        <f t="shared" si="344"/>
        <v>2.9291660900440775E-2</v>
      </c>
      <c r="K269" s="16">
        <f t="shared" ref="K269" si="353">IF($C269="Erwerbstätige (Inlandskonzept)", SUM(K270:K271),
IF(TYPE($I269)=1,$I269,$H269)*(1+$J269))^(1/IF(TYPE($I269)=1,1,2))</f>
        <v>16.06372993385224</v>
      </c>
      <c r="L269" s="16">
        <f t="shared" ref="L269" si="354">IF($C269="Erwerbstätige (Inlandskonzept)", SUM(L270:L271),
IF(TYPE($I269)=1,$I269,$H269)*((1+$J269)^(1/IF(TYPE($I269)=1,2,3))))</f>
        <v>253.12428785142359</v>
      </c>
    </row>
    <row r="270" spans="1:12" x14ac:dyDescent="0.2">
      <c r="C270" s="2" t="s">
        <v>15</v>
      </c>
      <c r="D270" s="6" t="s">
        <v>13</v>
      </c>
      <c r="E270" s="3">
        <v>23.4</v>
      </c>
      <c r="F270" s="3">
        <v>24.6</v>
      </c>
      <c r="G270" s="3">
        <v>24.6</v>
      </c>
      <c r="H270" s="3">
        <v>24.7</v>
      </c>
      <c r="I270" s="3" t="s">
        <v>22</v>
      </c>
      <c r="J270" s="15">
        <f t="shared" si="344"/>
        <v>1.8185790714934313E-2</v>
      </c>
      <c r="K270" s="16">
        <f t="shared" ref="K270:K271" si="355">IF($C270="Erwerbstätige (Inlandskonzept)", SUM(K271:K272),
IF(TYPE($I270)=1,$I270,$H270)*((1+$J270)^(IF(TYPE($I270)=1,1,2))))</f>
        <v>25.606546919020758</v>
      </c>
      <c r="L270" s="16">
        <f t="shared" ref="L270:L271" si="356">IF($C270="Erwerbstätige (Inlandskonzept)", SUM(L271:L272),
IF(TYPE($I270)=1,$I270,$H270)*((1+$J270)^(IF(TYPE($I270)=1,2,3))))</f>
        <v>26.072222222222216</v>
      </c>
    </row>
    <row r="271" spans="1:12" x14ac:dyDescent="0.2">
      <c r="A271" s="2" t="s">
        <v>67</v>
      </c>
      <c r="B271" s="2" t="s">
        <v>68</v>
      </c>
      <c r="C271" s="2" t="s">
        <v>12</v>
      </c>
      <c r="D271" s="6" t="s">
        <v>13</v>
      </c>
      <c r="E271" s="3">
        <v>179.3</v>
      </c>
      <c r="F271" s="3">
        <v>180.2</v>
      </c>
      <c r="G271" s="3">
        <v>181.9</v>
      </c>
      <c r="H271" s="3">
        <v>186.7</v>
      </c>
      <c r="I271" s="3" t="s">
        <v>22</v>
      </c>
      <c r="J271" s="15">
        <f t="shared" si="344"/>
        <v>1.3572166879597392E-2</v>
      </c>
      <c r="K271" s="16">
        <f t="shared" si="355"/>
        <v>61.442740798354635</v>
      </c>
      <c r="L271" s="16">
        <f t="shared" si="356"/>
        <v>187.348094920379</v>
      </c>
    </row>
    <row r="272" spans="1:12" x14ac:dyDescent="0.2">
      <c r="C272" s="2" t="s">
        <v>14</v>
      </c>
      <c r="D272" s="6" t="s">
        <v>13</v>
      </c>
      <c r="E272" s="3">
        <v>129.5</v>
      </c>
      <c r="F272" s="3">
        <v>129.4</v>
      </c>
      <c r="G272" s="3">
        <v>132</v>
      </c>
      <c r="H272" s="3">
        <v>136.9</v>
      </c>
      <c r="I272" s="3" t="s">
        <v>22</v>
      </c>
      <c r="J272" s="15">
        <f t="shared" si="344"/>
        <v>1.8695903921873702E-2</v>
      </c>
      <c r="K272" s="16">
        <f t="shared" ref="K272" si="357">IF($C272="Erwerbstätige (Inlandskonzept)", SUM(K273:K274),
IF(TYPE($I272)=1,$I272,$H272)*(1+$J272))^(1/IF(TYPE($I272)=1,1,2))</f>
        <v>11.809295882774066</v>
      </c>
      <c r="L272" s="16">
        <f t="shared" ref="L272" si="358">IF($C272="Erwerbstätige (Inlandskonzept)", SUM(L273:L274),
IF(TYPE($I272)=1,$I272,$H272)*((1+$J272)^(1/IF(TYPE($I272)=1,2,3))))</f>
        <v>137.74789411716614</v>
      </c>
    </row>
    <row r="273" spans="1:12" x14ac:dyDescent="0.2">
      <c r="C273" s="2" t="s">
        <v>15</v>
      </c>
      <c r="D273" s="6" t="s">
        <v>13</v>
      </c>
      <c r="E273" s="3">
        <v>49.8</v>
      </c>
      <c r="F273" s="3">
        <v>50.8</v>
      </c>
      <c r="G273" s="3">
        <v>50</v>
      </c>
      <c r="H273" s="3">
        <v>49.7</v>
      </c>
      <c r="I273" s="3" t="s">
        <v>22</v>
      </c>
      <c r="J273" s="15">
        <f t="shared" si="344"/>
        <v>-6.6979256475652171E-4</v>
      </c>
      <c r="K273" s="16">
        <f t="shared" ref="K273:K274" si="359">IF($C273="Erwerbstätige (Inlandskonzept)", SUM(K274:K275),
IF(TYPE($I273)=1,$I273,$H273)*((1+$J273)^(IF(TYPE($I273)=1,1,2))))</f>
        <v>49.633444915580569</v>
      </c>
      <c r="L273" s="16">
        <f t="shared" ref="L273:L274" si="360">IF($C273="Erwerbstätige (Inlandskonzept)", SUM(L274:L275),
IF(TYPE($I273)=1,$I273,$H273)*((1+$J273)^(IF(TYPE($I273)=1,2,3))))</f>
        <v>49.600200803212864</v>
      </c>
    </row>
    <row r="274" spans="1:12" x14ac:dyDescent="0.2">
      <c r="A274" s="2" t="s">
        <v>69</v>
      </c>
      <c r="B274" s="2" t="s">
        <v>70</v>
      </c>
      <c r="C274" s="2" t="s">
        <v>12</v>
      </c>
      <c r="D274" s="6" t="s">
        <v>13</v>
      </c>
      <c r="E274" s="3">
        <v>70.8</v>
      </c>
      <c r="F274" s="3">
        <v>72.900000000000006</v>
      </c>
      <c r="G274" s="3">
        <v>72.8</v>
      </c>
      <c r="H274" s="3">
        <v>73.3</v>
      </c>
      <c r="I274" s="3" t="s">
        <v>22</v>
      </c>
      <c r="J274" s="15">
        <f t="shared" si="344"/>
        <v>1.1634361517119052E-2</v>
      </c>
      <c r="K274" s="16">
        <f t="shared" si="359"/>
        <v>44.100718623711586</v>
      </c>
      <c r="L274" s="16">
        <f t="shared" si="360"/>
        <v>74.219088278673013</v>
      </c>
    </row>
    <row r="275" spans="1:12" x14ac:dyDescent="0.2">
      <c r="C275" s="2" t="s">
        <v>14</v>
      </c>
      <c r="D275" s="6" t="s">
        <v>13</v>
      </c>
      <c r="E275" s="3">
        <v>33.9</v>
      </c>
      <c r="F275" s="3">
        <v>34.1</v>
      </c>
      <c r="G275" s="3">
        <v>34.700000000000003</v>
      </c>
      <c r="H275" s="3">
        <v>35.700000000000003</v>
      </c>
      <c r="I275" s="3" t="s">
        <v>22</v>
      </c>
      <c r="J275" s="15">
        <f t="shared" si="344"/>
        <v>1.7394782168823841E-2</v>
      </c>
      <c r="K275" s="16">
        <f t="shared" ref="K275" si="361">IF($C275="Erwerbstätige (Inlandskonzept)", SUM(K276:K277),
IF(TYPE($I275)=1,$I275,$H275)*(1+$J275))^(1/IF(TYPE($I275)=1,1,2))</f>
        <v>6.0266901134393009</v>
      </c>
      <c r="L275" s="16">
        <f t="shared" ref="L275" si="362">IF($C275="Erwerbstätige (Inlandskonzept)", SUM(L276:L277),
IF(TYPE($I275)=1,$I275,$H275)*((1+$J275)^(1/IF(TYPE($I275)=1,2,3))))</f>
        <v>35.905809145881683</v>
      </c>
    </row>
    <row r="276" spans="1:12" x14ac:dyDescent="0.2">
      <c r="C276" s="2" t="s">
        <v>15</v>
      </c>
      <c r="D276" s="6" t="s">
        <v>13</v>
      </c>
      <c r="E276" s="3">
        <v>36.9</v>
      </c>
      <c r="F276" s="3">
        <v>38.9</v>
      </c>
      <c r="G276" s="3">
        <v>38.1</v>
      </c>
      <c r="H276" s="3">
        <v>37.6</v>
      </c>
      <c r="I276" s="3" t="s">
        <v>22</v>
      </c>
      <c r="J276" s="15">
        <f t="shared" si="344"/>
        <v>6.2838273721017579E-3</v>
      </c>
      <c r="K276" s="16">
        <f t="shared" ref="K276:K277" si="363">IF($C276="Erwerbstätige (Inlandskonzept)", SUM(K277:K278),
IF(TYPE($I276)=1,$I276,$H276)*((1+$J276)^(IF(TYPE($I276)=1,1,2))))</f>
        <v>38.074028510272285</v>
      </c>
      <c r="L276" s="16">
        <f t="shared" ref="L276:L277" si="364">IF($C276="Erwerbstätige (Inlandskonzept)", SUM(L277:L278),
IF(TYPE($I276)=1,$I276,$H276)*((1+$J276)^(IF(TYPE($I276)=1,2,3))))</f>
        <v>38.313279132791322</v>
      </c>
    </row>
    <row r="277" spans="1:12" x14ac:dyDescent="0.2">
      <c r="A277" s="2" t="s">
        <v>71</v>
      </c>
      <c r="B277" s="2" t="s">
        <v>72</v>
      </c>
      <c r="C277" s="2" t="s">
        <v>12</v>
      </c>
      <c r="D277" s="6" t="s">
        <v>13</v>
      </c>
      <c r="E277" s="3">
        <v>83.7</v>
      </c>
      <c r="F277" s="3">
        <v>81.3</v>
      </c>
      <c r="G277" s="3">
        <v>82.9</v>
      </c>
      <c r="H277" s="3">
        <v>86.6</v>
      </c>
      <c r="I277" s="3" t="s">
        <v>22</v>
      </c>
      <c r="J277" s="15">
        <f t="shared" si="344"/>
        <v>1.1418309567480245E-2</v>
      </c>
      <c r="K277" s="16">
        <f t="shared" si="363"/>
        <v>20.299353528210311</v>
      </c>
      <c r="L277" s="16">
        <f t="shared" si="364"/>
        <v>86.27247902177875</v>
      </c>
    </row>
    <row r="278" spans="1:12" x14ac:dyDescent="0.2">
      <c r="C278" s="2" t="s">
        <v>14</v>
      </c>
      <c r="D278" s="6" t="s">
        <v>13</v>
      </c>
      <c r="E278" s="3">
        <v>70.8</v>
      </c>
      <c r="F278" s="3">
        <v>69.3</v>
      </c>
      <c r="G278" s="3">
        <v>71</v>
      </c>
      <c r="H278" s="3">
        <v>74.5</v>
      </c>
      <c r="I278" s="3" t="s">
        <v>22</v>
      </c>
      <c r="J278" s="15">
        <f t="shared" si="344"/>
        <v>1.7125021895916914E-2</v>
      </c>
      <c r="K278" s="16">
        <f t="shared" ref="K278" si="365">IF($C278="Erwerbstätige (Inlandskonzept)", SUM(K279:K280),
IF(TYPE($I278)=1,$I278,$H278)*(1+$J278))^(1/IF(TYPE($I278)=1,1,2))</f>
        <v>8.7049304495352402</v>
      </c>
      <c r="L278" s="16">
        <f t="shared" ref="L278" si="366">IF($C278="Erwerbstätige (Inlandskonzept)", SUM(L279:L280),
IF(TYPE($I278)=1,$I278,$H278)*((1+$J278)^(1/IF(TYPE($I278)=1,2,3))))</f>
        <v>74.922866618677972</v>
      </c>
    </row>
    <row r="279" spans="1:12" x14ac:dyDescent="0.2">
      <c r="C279" s="2" t="s">
        <v>15</v>
      </c>
      <c r="D279" s="6" t="s">
        <v>13</v>
      </c>
      <c r="E279" s="3">
        <v>12.9</v>
      </c>
      <c r="F279" s="3">
        <v>12</v>
      </c>
      <c r="G279" s="3">
        <v>11.8</v>
      </c>
      <c r="H279" s="3">
        <v>12.1</v>
      </c>
      <c r="I279" s="3" t="s">
        <v>22</v>
      </c>
      <c r="J279" s="15">
        <f t="shared" si="344"/>
        <v>-2.1114519792240438E-2</v>
      </c>
      <c r="K279" s="16">
        <f t="shared" ref="K279:K280" si="367">IF($C279="Erwerbstätige (Inlandskonzept)", SUM(K280:K281),
IF(TYPE($I279)=1,$I279,$H279)*((1+$J279)^(IF(TYPE($I279)=1,1,2))))</f>
        <v>11.594423078675069</v>
      </c>
      <c r="L279" s="16">
        <f t="shared" ref="L279:L280" si="368">IF($C279="Erwerbstätige (Inlandskonzept)", SUM(L280:L281),
IF(TYPE($I279)=1,$I279,$H279)*((1+$J279)^(IF(TYPE($I279)=1,2,3))))</f>
        <v>11.349612403100775</v>
      </c>
    </row>
    <row r="280" spans="1:12" x14ac:dyDescent="0.2">
      <c r="A280" s="2" t="s">
        <v>73</v>
      </c>
      <c r="B280" s="2" t="s">
        <v>74</v>
      </c>
      <c r="C280" s="2" t="s">
        <v>12</v>
      </c>
      <c r="D280" s="6" t="s">
        <v>13</v>
      </c>
      <c r="E280" s="3">
        <v>24.8</v>
      </c>
      <c r="F280" s="3">
        <v>26</v>
      </c>
      <c r="G280" s="3">
        <v>26.3</v>
      </c>
      <c r="H280" s="3">
        <v>26.7</v>
      </c>
      <c r="I280" s="3" t="s">
        <v>22</v>
      </c>
      <c r="J280" s="15">
        <f t="shared" si="344"/>
        <v>2.4911879230072653E-2</v>
      </c>
      <c r="K280" s="16">
        <f t="shared" si="367"/>
        <v>5.2311707270402614</v>
      </c>
      <c r="L280" s="16">
        <f t="shared" si="368"/>
        <v>26.919899672046007</v>
      </c>
    </row>
    <row r="281" spans="1:12" x14ac:dyDescent="0.2">
      <c r="C281" s="2" t="s">
        <v>14</v>
      </c>
      <c r="D281" s="6" t="s">
        <v>13</v>
      </c>
      <c r="E281" s="3">
        <v>24.8</v>
      </c>
      <c r="F281" s="3">
        <v>26</v>
      </c>
      <c r="G281" s="3">
        <v>26.3</v>
      </c>
      <c r="H281" s="3">
        <v>26.7</v>
      </c>
      <c r="I281" s="3" t="s">
        <v>22</v>
      </c>
      <c r="J281" s="15">
        <f t="shared" si="344"/>
        <v>2.4911879230072653E-2</v>
      </c>
      <c r="K281" s="16">
        <f t="shared" ref="K281" si="369">IF($C281="Erwerbstätige (Inlandskonzept)", SUM(K282:K283),
IF(TYPE($I281)=1,$I281,$H281)*(1+$J281))^(1/IF(TYPE($I281)=1,1,2))</f>
        <v>5.2311707270402614</v>
      </c>
      <c r="L281" s="16">
        <f t="shared" ref="L281" si="370">IF($C281="Erwerbstätige (Inlandskonzept)", SUM(L282:L283),
IF(TYPE($I281)=1,$I281,$H281)*((1+$J281)^(1/IF(TYPE($I281)=1,2,3))))</f>
        <v>26.919899672046007</v>
      </c>
    </row>
    <row r="282" spans="1:12" x14ac:dyDescent="0.2">
      <c r="C282" s="2" t="s">
        <v>15</v>
      </c>
      <c r="D282" s="6" t="s">
        <v>13</v>
      </c>
      <c r="E282" s="3">
        <v>0</v>
      </c>
      <c r="F282" s="3">
        <v>0</v>
      </c>
      <c r="G282" s="3">
        <v>0</v>
      </c>
      <c r="H282" s="3">
        <v>0</v>
      </c>
      <c r="I282" s="3" t="s">
        <v>22</v>
      </c>
      <c r="J282" s="15">
        <f t="shared" si="344"/>
        <v>0</v>
      </c>
      <c r="K282" s="16">
        <f t="shared" ref="K282:K283" si="371">IF($C282="Erwerbstätige (Inlandskonzept)", SUM(K283:K284),
IF(TYPE($I282)=1,$I282,$H282)*((1+$J282)^(IF(TYPE($I282)=1,1,2))))</f>
        <v>0</v>
      </c>
      <c r="L282" s="16">
        <f t="shared" ref="L282:L283" si="372">IF($C282="Erwerbstätige (Inlandskonzept)", SUM(L283:L284),
IF(TYPE($I282)=1,$I282,$H282)*((1+$J282)^(IF(TYPE($I282)=1,2,3))))</f>
        <v>0</v>
      </c>
    </row>
    <row r="283" spans="1:12" x14ac:dyDescent="0.2">
      <c r="B283" s="2" t="s">
        <v>75</v>
      </c>
      <c r="C283" s="2" t="s">
        <v>12</v>
      </c>
      <c r="D283" s="6" t="s">
        <v>13</v>
      </c>
      <c r="E283" s="3">
        <v>1806.9</v>
      </c>
      <c r="F283" s="3">
        <v>1847.1</v>
      </c>
      <c r="G283" s="3">
        <v>1900.2</v>
      </c>
      <c r="H283" s="3">
        <v>1955.5</v>
      </c>
      <c r="I283" s="3">
        <v>2003.4</v>
      </c>
      <c r="J283" s="15">
        <f t="shared" si="344"/>
        <v>2.6144183769540863E-2</v>
      </c>
      <c r="K283" s="16">
        <f t="shared" si="371"/>
        <v>2056.0630389248113</v>
      </c>
      <c r="L283" s="16">
        <f t="shared" si="372"/>
        <v>2029.9043970648715</v>
      </c>
    </row>
    <row r="284" spans="1:12" x14ac:dyDescent="0.2">
      <c r="C284" s="2" t="s">
        <v>14</v>
      </c>
      <c r="D284" s="6" t="s">
        <v>13</v>
      </c>
      <c r="E284" s="3">
        <v>1579.6</v>
      </c>
      <c r="F284" s="3">
        <v>1617.4</v>
      </c>
      <c r="G284" s="3">
        <v>1668.5</v>
      </c>
      <c r="H284" s="3">
        <v>1725.7</v>
      </c>
      <c r="I284" s="3">
        <v>1774.9</v>
      </c>
      <c r="J284" s="15">
        <f t="shared" si="344"/>
        <v>2.9571924138726891E-2</v>
      </c>
      <c r="K284" s="16">
        <f t="shared" ref="K284" si="373">IF($C284="Erwerbstätige (Inlandskonzept)", SUM(K285:K286),
IF(TYPE($I284)=1,$I284,$H284)*(1+$J284))^(1/IF(TYPE($I284)=1,1,2))</f>
        <v>1827.3872081538264</v>
      </c>
      <c r="L284" s="16">
        <f t="shared" ref="L284" si="374">IF($C284="Erwerbstätige (Inlandskonzept)", SUM(L285:L286),
IF(TYPE($I284)=1,$I284,$H284)*((1+$J284)^(1/IF(TYPE($I284)=1,2,3))))</f>
        <v>1800.9524024116313</v>
      </c>
    </row>
    <row r="285" spans="1:12" x14ac:dyDescent="0.2">
      <c r="C285" s="2" t="s">
        <v>15</v>
      </c>
      <c r="D285" s="6" t="s">
        <v>13</v>
      </c>
      <c r="E285" s="3">
        <v>227.3</v>
      </c>
      <c r="F285" s="3">
        <v>229.7</v>
      </c>
      <c r="G285" s="3">
        <v>231.7</v>
      </c>
      <c r="H285" s="3">
        <v>229.7</v>
      </c>
      <c r="I285" s="3">
        <v>228.4</v>
      </c>
      <c r="J285" s="15">
        <f t="shared" si="344"/>
        <v>1.2076653720873853E-3</v>
      </c>
      <c r="K285" s="16">
        <f t="shared" ref="K285:K286" si="375">IF($C285="Erwerbstätige (Inlandskonzept)", SUM(K286:K287),
IF(TYPE($I285)=1,$I285,$H285)*((1+$J285)^(IF(TYPE($I285)=1,1,2))))</f>
        <v>228.67583077098476</v>
      </c>
      <c r="L285" s="16">
        <f t="shared" ref="L285:L286" si="376">IF($C285="Erwerbstätige (Inlandskonzept)", SUM(L286:L287),
IF(TYPE($I285)=1,$I285,$H285)*((1+$J285)^(IF(TYPE($I285)=1,2,3))))</f>
        <v>228.95199465324021</v>
      </c>
    </row>
    <row r="286" spans="1:12" ht="75.95" customHeight="1" x14ac:dyDescent="0.2">
      <c r="A286" s="19" t="s">
        <v>78</v>
      </c>
      <c r="B286" s="20"/>
      <c r="C286" s="20"/>
      <c r="D286" s="20"/>
      <c r="E286" s="20"/>
      <c r="F286" s="20"/>
      <c r="G286" s="20"/>
      <c r="H286" s="20"/>
      <c r="I286" s="20"/>
      <c r="J286" s="15">
        <f t="shared" si="344"/>
        <v>0</v>
      </c>
      <c r="K286" s="16">
        <f t="shared" si="375"/>
        <v>0</v>
      </c>
      <c r="L286" s="16">
        <f t="shared" si="376"/>
        <v>0</v>
      </c>
    </row>
    <row r="287" spans="1:12" x14ac:dyDescent="0.2">
      <c r="A287" s="2" t="s">
        <v>10</v>
      </c>
      <c r="B287" s="2" t="s">
        <v>11</v>
      </c>
      <c r="C287" s="2" t="s">
        <v>12</v>
      </c>
      <c r="D287" s="6" t="s">
        <v>13</v>
      </c>
      <c r="E287" s="3">
        <v>31.1</v>
      </c>
      <c r="F287" s="3">
        <v>31.4</v>
      </c>
      <c r="G287" s="3">
        <v>31.2</v>
      </c>
      <c r="H287" s="3">
        <v>32</v>
      </c>
      <c r="I287" s="3">
        <v>30.7</v>
      </c>
      <c r="J287" s="15">
        <f t="shared" si="344"/>
        <v>-3.2310600025035052E-3</v>
      </c>
      <c r="K287" s="16">
        <f t="shared" ref="K287" si="377">IF($C287="Erwerbstätige (Inlandskonzept)", SUM(K288:K289),
IF(TYPE($I287)=1,$I287,$H287)*(1+$J287))^(1/IF(TYPE($I287)=1,1,2))</f>
        <v>30.663224189388242</v>
      </c>
      <c r="L287" s="16">
        <f t="shared" ref="L287" si="378">IF($C287="Erwerbstätige (Inlandskonzept)", SUM(L288:L289),
IF(TYPE($I287)=1,$I287,$H287)*((1+$J287)^(1/IF(TYPE($I287)=1,2,3))))</f>
        <v>30.653974516104679</v>
      </c>
    </row>
    <row r="288" spans="1:12" x14ac:dyDescent="0.2">
      <c r="C288" s="2" t="s">
        <v>14</v>
      </c>
      <c r="D288" s="6" t="s">
        <v>13</v>
      </c>
      <c r="E288" s="3">
        <v>26.7</v>
      </c>
      <c r="F288" s="3">
        <v>26.6</v>
      </c>
      <c r="G288" s="3">
        <v>25.9</v>
      </c>
      <c r="H288" s="3">
        <v>26.3</v>
      </c>
      <c r="I288" s="3">
        <v>25.1</v>
      </c>
      <c r="J288" s="15">
        <f t="shared" si="344"/>
        <v>-1.5330207265940254E-2</v>
      </c>
      <c r="K288" s="16">
        <f t="shared" ref="K288:K289" si="379">IF($C288="Erwerbstätige (Inlandskonzept)", SUM(K289:K290),
IF(TYPE($I288)=1,$I288,$H288)*((1+$J288)^(IF(TYPE($I288)=1,1,2))))</f>
        <v>24.7152117976249</v>
      </c>
      <c r="L288" s="16">
        <f t="shared" ref="L288:L289" si="380">IF($C288="Erwerbstätige (Inlandskonzept)", SUM(L289:L290),
IF(TYPE($I288)=1,$I288,$H288)*((1+$J288)^(IF(TYPE($I288)=1,2,3))))</f>
        <v>24.3363224781457</v>
      </c>
    </row>
    <row r="289" spans="1:12" x14ac:dyDescent="0.2">
      <c r="C289" s="2" t="s">
        <v>15</v>
      </c>
      <c r="D289" s="6" t="s">
        <v>13</v>
      </c>
      <c r="E289" s="3">
        <v>4.4000000000000004</v>
      </c>
      <c r="F289" s="3">
        <v>4.8</v>
      </c>
      <c r="G289" s="3">
        <v>5.3</v>
      </c>
      <c r="H289" s="3">
        <v>5.7</v>
      </c>
      <c r="I289" s="3">
        <v>5.6</v>
      </c>
      <c r="J289" s="15">
        <f t="shared" si="344"/>
        <v>6.214506995773994E-2</v>
      </c>
      <c r="K289" s="16">
        <f t="shared" si="379"/>
        <v>5.948012391763343</v>
      </c>
      <c r="L289" s="16">
        <f t="shared" si="380"/>
        <v>6.3176520379589798</v>
      </c>
    </row>
    <row r="290" spans="1:12" x14ac:dyDescent="0.2">
      <c r="A290" s="2" t="s">
        <v>16</v>
      </c>
      <c r="B290" s="2" t="s">
        <v>17</v>
      </c>
      <c r="C290" s="2" t="s">
        <v>12</v>
      </c>
      <c r="D290" s="6" t="s">
        <v>13</v>
      </c>
      <c r="E290" s="3">
        <v>246.6</v>
      </c>
      <c r="F290" s="3">
        <v>243.9</v>
      </c>
      <c r="G290" s="3">
        <v>243.8</v>
      </c>
      <c r="H290" s="3">
        <v>245.1</v>
      </c>
      <c r="I290" s="3">
        <v>248.4</v>
      </c>
      <c r="J290" s="15">
        <f t="shared" si="344"/>
        <v>1.8198437416248048E-3</v>
      </c>
      <c r="K290" s="16">
        <f t="shared" ref="K290" si="381">IF($C290="Erwerbstätige (Inlandskonzept)", SUM(K291:K292),
IF(TYPE($I290)=1,$I290,$H290)*(1+$J290))^(1/IF(TYPE($I290)=1,1,2))</f>
        <v>248.89434571334448</v>
      </c>
      <c r="L290" s="16">
        <f t="shared" ref="L290" si="382">IF($C290="Erwerbstätige (Inlandskonzept)", SUM(L291:L292),
IF(TYPE($I290)=1,$I290,$H290)*((1+$J290)^(1/IF(TYPE($I290)=1,2,3))))</f>
        <v>249.40599062320018</v>
      </c>
    </row>
    <row r="291" spans="1:12" x14ac:dyDescent="0.2">
      <c r="C291" s="2" t="s">
        <v>14</v>
      </c>
      <c r="D291" s="6" t="s">
        <v>13</v>
      </c>
      <c r="E291" s="3">
        <v>214.4</v>
      </c>
      <c r="F291" s="3">
        <v>212.4</v>
      </c>
      <c r="G291" s="3">
        <v>212.9</v>
      </c>
      <c r="H291" s="3">
        <v>215.2</v>
      </c>
      <c r="I291" s="3">
        <v>218.7</v>
      </c>
      <c r="J291" s="15">
        <f t="shared" si="344"/>
        <v>4.9767175457242629E-3</v>
      </c>
      <c r="K291" s="16">
        <f t="shared" ref="K291:K292" si="383">IF($C291="Erwerbstätige (Inlandskonzept)", SUM(K292:K293),
IF(TYPE($I291)=1,$I291,$H291)*((1+$J291)^(IF(TYPE($I291)=1,1,2))))</f>
        <v>219.78840812724988</v>
      </c>
      <c r="L291" s="16">
        <f t="shared" ref="L291:L292" si="384">IF($C291="Erwerbstätige (Inlandskonzept)", SUM(L292:L293),
IF(TYPE($I291)=1,$I291,$H291)*((1+$J291)^(IF(TYPE($I291)=1,2,3))))</f>
        <v>220.8822329543236</v>
      </c>
    </row>
    <row r="292" spans="1:12" x14ac:dyDescent="0.2">
      <c r="C292" s="2" t="s">
        <v>15</v>
      </c>
      <c r="D292" s="6" t="s">
        <v>13</v>
      </c>
      <c r="E292" s="3">
        <v>32.200000000000003</v>
      </c>
      <c r="F292" s="3">
        <v>31.5</v>
      </c>
      <c r="G292" s="3">
        <v>31</v>
      </c>
      <c r="H292" s="3">
        <v>29.9</v>
      </c>
      <c r="I292" s="3">
        <v>29.7</v>
      </c>
      <c r="J292" s="15">
        <f t="shared" si="344"/>
        <v>-2.0002101478296397E-2</v>
      </c>
      <c r="K292" s="16">
        <f t="shared" si="383"/>
        <v>29.105937586094598</v>
      </c>
      <c r="L292" s="16">
        <f t="shared" si="384"/>
        <v>28.52375766887657</v>
      </c>
    </row>
    <row r="293" spans="1:12" x14ac:dyDescent="0.2">
      <c r="A293" s="2" t="s">
        <v>18</v>
      </c>
      <c r="B293" s="2" t="s">
        <v>19</v>
      </c>
      <c r="C293" s="2" t="s">
        <v>12</v>
      </c>
      <c r="D293" s="6" t="s">
        <v>13</v>
      </c>
      <c r="E293" s="3">
        <v>150.80000000000001</v>
      </c>
      <c r="F293" s="3">
        <v>148.80000000000001</v>
      </c>
      <c r="G293" s="3">
        <v>148.6</v>
      </c>
      <c r="H293" s="3">
        <v>150.19999999999999</v>
      </c>
      <c r="I293" s="3">
        <v>152.4</v>
      </c>
      <c r="J293" s="15">
        <f t="shared" si="344"/>
        <v>2.6420309481798299E-3</v>
      </c>
      <c r="K293" s="16">
        <f t="shared" ref="K293" si="385">IF($C293="Erwerbstätige (Inlandskonzept)", SUM(K294:K295),
IF(TYPE($I293)=1,$I293,$H293)*(1+$J293))^(1/IF(TYPE($I293)=1,1,2))</f>
        <v>152.69162610246735</v>
      </c>
      <c r="L293" s="16">
        <f t="shared" ref="L293" si="386">IF($C293="Erwerbstätige (Inlandskonzept)", SUM(L294:L295),
IF(TYPE($I293)=1,$I293,$H293)*((1+$J293)^(1/IF(TYPE($I293)=1,2,3))))</f>
        <v>153.08967973166287</v>
      </c>
    </row>
    <row r="294" spans="1:12" x14ac:dyDescent="0.2">
      <c r="C294" s="2" t="s">
        <v>14</v>
      </c>
      <c r="D294" s="6" t="s">
        <v>13</v>
      </c>
      <c r="E294" s="3">
        <v>143.9</v>
      </c>
      <c r="F294" s="3">
        <v>142.1</v>
      </c>
      <c r="G294" s="3">
        <v>142</v>
      </c>
      <c r="H294" s="3">
        <v>143.80000000000001</v>
      </c>
      <c r="I294" s="3">
        <v>146.1</v>
      </c>
      <c r="J294" s="15">
        <f t="shared" si="344"/>
        <v>3.8003794135215152E-3</v>
      </c>
      <c r="K294" s="16">
        <f t="shared" ref="K294:K295" si="387">IF($C294="Erwerbstätige (Inlandskonzept)", SUM(K295:K296),
IF(TYPE($I294)=1,$I294,$H294)*((1+$J294)^(IF(TYPE($I294)=1,1,2))))</f>
        <v>146.65523543231549</v>
      </c>
      <c r="L294" s="16">
        <f t="shared" ref="L294:L295" si="388">IF($C294="Erwerbstätige (Inlandskonzept)", SUM(L295:L296),
IF(TYPE($I294)=1,$I294,$H294)*((1+$J294)^(IF(TYPE($I294)=1,2,3))))</f>
        <v>147.21258096993762</v>
      </c>
    </row>
    <row r="295" spans="1:12" x14ac:dyDescent="0.2">
      <c r="C295" s="2" t="s">
        <v>15</v>
      </c>
      <c r="D295" s="6" t="s">
        <v>13</v>
      </c>
      <c r="E295" s="3">
        <v>6.9</v>
      </c>
      <c r="F295" s="3">
        <v>6.7</v>
      </c>
      <c r="G295" s="3">
        <v>6.6</v>
      </c>
      <c r="H295" s="3">
        <v>6.5</v>
      </c>
      <c r="I295" s="3">
        <v>6.2</v>
      </c>
      <c r="J295" s="15">
        <f t="shared" si="344"/>
        <v>-2.6388601588407945E-2</v>
      </c>
      <c r="K295" s="16">
        <f t="shared" si="387"/>
        <v>6.0363906701518708</v>
      </c>
      <c r="L295" s="16">
        <f t="shared" si="388"/>
        <v>5.877098761725251</v>
      </c>
    </row>
    <row r="296" spans="1:12" x14ac:dyDescent="0.2">
      <c r="A296" s="2" t="s">
        <v>20</v>
      </c>
      <c r="B296" s="2" t="s">
        <v>21</v>
      </c>
      <c r="C296" s="2" t="s">
        <v>12</v>
      </c>
      <c r="D296" s="6" t="s">
        <v>13</v>
      </c>
      <c r="E296" s="3">
        <v>3.8</v>
      </c>
      <c r="F296" s="3">
        <v>3.6</v>
      </c>
      <c r="G296" s="3">
        <v>3.5</v>
      </c>
      <c r="H296" s="3">
        <v>3.3</v>
      </c>
      <c r="I296" s="3" t="s">
        <v>22</v>
      </c>
      <c r="J296" s="15">
        <f t="shared" si="344"/>
        <v>-4.5937598618600473E-2</v>
      </c>
      <c r="K296" s="16">
        <f t="shared" ref="K296" si="389">IF($C296="Erwerbstätige (Inlandskonzept)", SUM(K297:K298),
IF(TYPE($I296)=1,$I296,$H296)*(1+$J296))^(1/IF(TYPE($I296)=1,1,2))</f>
        <v>1.7486157072995889</v>
      </c>
      <c r="L296" s="16">
        <f t="shared" ref="L296" si="390">IF($C296="Erwerbstätige (Inlandskonzept)", SUM(L297:L298),
IF(TYPE($I296)=1,$I296,$H296)*((1+$J296)^(1/IF(TYPE($I296)=1,2,3))))</f>
        <v>2.9432432432432427</v>
      </c>
    </row>
    <row r="297" spans="1:12" x14ac:dyDescent="0.2">
      <c r="C297" s="2" t="s">
        <v>14</v>
      </c>
      <c r="D297" s="6" t="s">
        <v>13</v>
      </c>
      <c r="E297" s="3">
        <v>3.7</v>
      </c>
      <c r="F297" s="3">
        <v>3.6</v>
      </c>
      <c r="G297" s="3">
        <v>3.4</v>
      </c>
      <c r="H297" s="3">
        <v>3.3</v>
      </c>
      <c r="I297" s="3" t="s">
        <v>22</v>
      </c>
      <c r="J297" s="15">
        <f t="shared" si="344"/>
        <v>-3.74187335661752E-2</v>
      </c>
      <c r="K297" s="16">
        <f t="shared" ref="K297:K298" si="391">IF($C297="Erwerbstätige (Inlandskonzept)", SUM(K298:K299),
IF(TYPE($I297)=1,$I297,$H297)*((1+$J297)^(IF(TYPE($I297)=1,1,2))))</f>
        <v>3.0576568918148417</v>
      </c>
      <c r="L297" s="16">
        <f t="shared" ref="L297:L298" si="392">IF($C297="Erwerbstätige (Inlandskonzept)", SUM(L298:L299),
IF(TYPE($I297)=1,$I297,$H297)*((1+$J297)^(IF(TYPE($I297)=1,2,3))))</f>
        <v>2.9432432432432427</v>
      </c>
    </row>
    <row r="298" spans="1:12" x14ac:dyDescent="0.2">
      <c r="C298" s="2" t="s">
        <v>15</v>
      </c>
      <c r="D298" s="6" t="s">
        <v>13</v>
      </c>
      <c r="E298" s="3">
        <v>0.1</v>
      </c>
      <c r="F298" s="3">
        <v>0</v>
      </c>
      <c r="G298" s="3">
        <v>0.1</v>
      </c>
      <c r="H298" s="3">
        <v>0</v>
      </c>
      <c r="I298" s="3" t="s">
        <v>22</v>
      </c>
      <c r="J298" s="15">
        <f t="shared" si="344"/>
        <v>-1</v>
      </c>
      <c r="K298" s="16">
        <f t="shared" si="391"/>
        <v>0</v>
      </c>
      <c r="L298" s="16">
        <f t="shared" si="392"/>
        <v>0</v>
      </c>
    </row>
    <row r="299" spans="1:12" x14ac:dyDescent="0.2">
      <c r="A299" s="2" t="s">
        <v>23</v>
      </c>
      <c r="B299" s="2" t="s">
        <v>24</v>
      </c>
      <c r="C299" s="2" t="s">
        <v>12</v>
      </c>
      <c r="D299" s="6" t="s">
        <v>13</v>
      </c>
      <c r="E299" s="3">
        <v>128.19999999999999</v>
      </c>
      <c r="F299" s="3">
        <v>126.3</v>
      </c>
      <c r="G299" s="3">
        <v>126</v>
      </c>
      <c r="H299" s="3">
        <v>127.7</v>
      </c>
      <c r="I299" s="3">
        <v>129.4</v>
      </c>
      <c r="J299" s="15">
        <f t="shared" si="344"/>
        <v>2.3319241105650423E-3</v>
      </c>
      <c r="K299" s="16">
        <f t="shared" ref="K299" si="393">IF($C299="Erwerbstätige (Inlandskonzept)", SUM(K300:K301),
IF(TYPE($I299)=1,$I299,$H299)*(1+$J299))^(1/IF(TYPE($I299)=1,1,2))</f>
        <v>129.6099245605503</v>
      </c>
      <c r="L299" s="16">
        <f t="shared" ref="L299" si="394">IF($C299="Erwerbstätige (Inlandskonzept)", SUM(L300:L301),
IF(TYPE($I299)=1,$I299,$H299)*((1+$J299)^(1/IF(TYPE($I299)=1,2,3))))</f>
        <v>129.92372945918552</v>
      </c>
    </row>
    <row r="300" spans="1:12" x14ac:dyDescent="0.2">
      <c r="C300" s="2" t="s">
        <v>14</v>
      </c>
      <c r="D300" s="6" t="s">
        <v>13</v>
      </c>
      <c r="E300" s="3">
        <v>121.7</v>
      </c>
      <c r="F300" s="3">
        <v>120.1</v>
      </c>
      <c r="G300" s="3">
        <v>119.8</v>
      </c>
      <c r="H300" s="3">
        <v>121.6</v>
      </c>
      <c r="I300" s="3">
        <v>123.4</v>
      </c>
      <c r="J300" s="15">
        <f t="shared" si="344"/>
        <v>3.4740484359221391E-3</v>
      </c>
      <c r="K300" s="16">
        <f t="shared" ref="K300:K301" si="395">IF($C300="Erwerbstätige (Inlandskonzept)", SUM(K301:K302),
IF(TYPE($I300)=1,$I300,$H300)*((1+$J300)^(IF(TYPE($I300)=1,1,2))))</f>
        <v>123.82869757699279</v>
      </c>
      <c r="L300" s="16">
        <f t="shared" ref="L300:L301" si="396">IF($C300="Erwerbstätige (Inlandskonzept)", SUM(L301:L302),
IF(TYPE($I300)=1,$I300,$H300)*((1+$J300)^(IF(TYPE($I300)=1,2,3))))</f>
        <v>124.25888447013243</v>
      </c>
    </row>
    <row r="301" spans="1:12" x14ac:dyDescent="0.2">
      <c r="C301" s="2" t="s">
        <v>15</v>
      </c>
      <c r="D301" s="6" t="s">
        <v>13</v>
      </c>
      <c r="E301" s="3">
        <v>6.4</v>
      </c>
      <c r="F301" s="3">
        <v>6.2</v>
      </c>
      <c r="G301" s="3">
        <v>6.3</v>
      </c>
      <c r="H301" s="3">
        <v>6.1</v>
      </c>
      <c r="I301" s="3">
        <v>5.9</v>
      </c>
      <c r="J301" s="15">
        <f t="shared" si="344"/>
        <v>-2.0131019736017941E-2</v>
      </c>
      <c r="K301" s="16">
        <f t="shared" si="395"/>
        <v>5.7812269835574943</v>
      </c>
      <c r="L301" s="16">
        <f t="shared" si="396"/>
        <v>5.6648449890530994</v>
      </c>
    </row>
    <row r="302" spans="1:12" x14ac:dyDescent="0.2">
      <c r="A302" s="2" t="s">
        <v>25</v>
      </c>
      <c r="B302" s="2" t="s">
        <v>26</v>
      </c>
      <c r="C302" s="2" t="s">
        <v>12</v>
      </c>
      <c r="D302" s="6" t="s">
        <v>13</v>
      </c>
      <c r="E302" s="3">
        <v>7.3</v>
      </c>
      <c r="F302" s="3">
        <v>7.2</v>
      </c>
      <c r="G302" s="3">
        <v>7.8</v>
      </c>
      <c r="H302" s="3">
        <v>7.7</v>
      </c>
      <c r="I302" s="3" t="s">
        <v>22</v>
      </c>
      <c r="J302" s="15">
        <f t="shared" si="344"/>
        <v>1.7941034505813303E-2</v>
      </c>
      <c r="K302" s="16">
        <f t="shared" ref="K302" si="397">IF($C302="Erwerbstätige (Inlandskonzept)", SUM(K303:K304),
IF(TYPE($I302)=1,$I302,$H302)*(1+$J302))^(1/IF(TYPE($I302)=1,1,2))</f>
        <v>2.8246717354281885</v>
      </c>
      <c r="L302" s="16">
        <f t="shared" ref="L302" si="398">IF($C302="Erwerbstätige (Inlandskonzept)", SUM(L303:L304),
IF(TYPE($I302)=1,$I302,$H302)*((1+$J302)^(1/IF(TYPE($I302)=1,2,3))))</f>
        <v>8.1219178082191767</v>
      </c>
    </row>
    <row r="303" spans="1:12" x14ac:dyDescent="0.2">
      <c r="C303" s="2" t="s">
        <v>14</v>
      </c>
      <c r="D303" s="6" t="s">
        <v>13</v>
      </c>
      <c r="E303" s="3">
        <v>7.3</v>
      </c>
      <c r="F303" s="3">
        <v>7.2</v>
      </c>
      <c r="G303" s="3">
        <v>7.8</v>
      </c>
      <c r="H303" s="3">
        <v>7.7</v>
      </c>
      <c r="I303" s="3" t="s">
        <v>22</v>
      </c>
      <c r="J303" s="15">
        <f t="shared" si="344"/>
        <v>1.7941034505813303E-2</v>
      </c>
      <c r="K303" s="16">
        <f t="shared" ref="K303:K304" si="399">IF($C303="Erwerbstätige (Inlandskonzept)", SUM(K304:K305),
IF(TYPE($I303)=1,$I303,$H303)*((1+$J303)^(IF(TYPE($I303)=1,1,2))))</f>
        <v>7.9787704129268935</v>
      </c>
      <c r="L303" s="16">
        <f t="shared" ref="L303:L304" si="400">IF($C303="Erwerbstätige (Inlandskonzept)", SUM(L304:L305),
IF(TYPE($I303)=1,$I303,$H303)*((1+$J303)^(IF(TYPE($I303)=1,2,3))))</f>
        <v>8.1219178082191767</v>
      </c>
    </row>
    <row r="304" spans="1:12" x14ac:dyDescent="0.2">
      <c r="C304" s="2" t="s">
        <v>15</v>
      </c>
      <c r="D304" s="6" t="s">
        <v>13</v>
      </c>
      <c r="E304" s="3">
        <v>0</v>
      </c>
      <c r="F304" s="3">
        <v>0</v>
      </c>
      <c r="G304" s="3">
        <v>0</v>
      </c>
      <c r="H304" s="3">
        <v>0</v>
      </c>
      <c r="I304" s="3" t="s">
        <v>22</v>
      </c>
      <c r="J304" s="15">
        <f t="shared" si="344"/>
        <v>0</v>
      </c>
      <c r="K304" s="16">
        <f t="shared" si="399"/>
        <v>0</v>
      </c>
      <c r="L304" s="16">
        <f t="shared" si="400"/>
        <v>0</v>
      </c>
    </row>
    <row r="305" spans="1:12" x14ac:dyDescent="0.2">
      <c r="A305" s="2" t="s">
        <v>27</v>
      </c>
      <c r="B305" s="2" t="s">
        <v>28</v>
      </c>
      <c r="C305" s="2" t="s">
        <v>12</v>
      </c>
      <c r="D305" s="6" t="s">
        <v>13</v>
      </c>
      <c r="E305" s="3">
        <v>11.6</v>
      </c>
      <c r="F305" s="3">
        <v>11.6</v>
      </c>
      <c r="G305" s="3">
        <v>11.3</v>
      </c>
      <c r="H305" s="3">
        <v>11.4</v>
      </c>
      <c r="I305" s="3" t="s">
        <v>22</v>
      </c>
      <c r="J305" s="15">
        <f t="shared" si="344"/>
        <v>-5.7804759563101493E-3</v>
      </c>
      <c r="K305" s="16">
        <f t="shared" ref="K305" si="401">IF($C305="Erwerbstätige (Inlandskonzept)", SUM(K306:K307),
IF(TYPE($I305)=1,$I305,$H305)*(1+$J305))^(1/IF(TYPE($I305)=1,1,2))</f>
        <v>3.3587906160271661</v>
      </c>
      <c r="L305" s="16">
        <f t="shared" ref="L305" si="402">IF($C305="Erwerbstätige (Inlandskonzept)", SUM(L306:L307),
IF(TYPE($I305)=1,$I305,$H305)*((1+$J305)^(1/IF(TYPE($I305)=1,2,3))))</f>
        <v>11.225892857142858</v>
      </c>
    </row>
    <row r="306" spans="1:12" x14ac:dyDescent="0.2">
      <c r="C306" s="2" t="s">
        <v>14</v>
      </c>
      <c r="D306" s="6" t="s">
        <v>13</v>
      </c>
      <c r="E306" s="3">
        <v>11.2</v>
      </c>
      <c r="F306" s="3">
        <v>11.3</v>
      </c>
      <c r="G306" s="3">
        <v>11</v>
      </c>
      <c r="H306" s="3">
        <v>11.1</v>
      </c>
      <c r="I306" s="3" t="s">
        <v>22</v>
      </c>
      <c r="J306" s="15">
        <f t="shared" si="344"/>
        <v>-2.9850923862477785E-3</v>
      </c>
      <c r="K306" s="16">
        <f t="shared" ref="K306:K307" si="403">IF($C306="Erwerbstätige (Inlandskonzept)", SUM(K307:K308),
IF(TYPE($I306)=1,$I306,$H306)*((1+$J306)^(IF(TYPE($I306)=1,1,2))))</f>
        <v>11.033829858645053</v>
      </c>
      <c r="L306" s="16">
        <f t="shared" ref="L306:L307" si="404">IF($C306="Erwerbstätige (Inlandskonzept)", SUM(L307:L308),
IF(TYPE($I306)=1,$I306,$H306)*((1+$J306)^(IF(TYPE($I306)=1,2,3))))</f>
        <v>11.000892857142858</v>
      </c>
    </row>
    <row r="307" spans="1:12" x14ac:dyDescent="0.2">
      <c r="C307" s="2" t="s">
        <v>15</v>
      </c>
      <c r="D307" s="6" t="s">
        <v>13</v>
      </c>
      <c r="E307" s="3">
        <v>0.4</v>
      </c>
      <c r="F307" s="3">
        <v>0.4</v>
      </c>
      <c r="G307" s="3">
        <v>0.3</v>
      </c>
      <c r="H307" s="3">
        <v>0.3</v>
      </c>
      <c r="I307" s="3" t="s">
        <v>22</v>
      </c>
      <c r="J307" s="15">
        <f t="shared" si="344"/>
        <v>-9.1439703583930165E-2</v>
      </c>
      <c r="K307" s="16">
        <f t="shared" si="403"/>
        <v>0.24764454366709698</v>
      </c>
      <c r="L307" s="16">
        <f t="shared" si="404"/>
        <v>0.22499999999999998</v>
      </c>
    </row>
    <row r="308" spans="1:12" x14ac:dyDescent="0.2">
      <c r="A308" s="2" t="s">
        <v>29</v>
      </c>
      <c r="B308" s="2" t="s">
        <v>30</v>
      </c>
      <c r="C308" s="2" t="s">
        <v>12</v>
      </c>
      <c r="D308" s="6" t="s">
        <v>13</v>
      </c>
      <c r="E308" s="3">
        <v>95.8</v>
      </c>
      <c r="F308" s="3">
        <v>95.1</v>
      </c>
      <c r="G308" s="3">
        <v>95.2</v>
      </c>
      <c r="H308" s="3">
        <v>94.9</v>
      </c>
      <c r="I308" s="3">
        <v>96</v>
      </c>
      <c r="J308" s="15">
        <f t="shared" si="344"/>
        <v>5.2151256317101158E-4</v>
      </c>
      <c r="K308" s="16">
        <f t="shared" ref="K308" si="405">IF($C308="Erwerbstätige (Inlandskonzept)", SUM(K309:K310),
IF(TYPE($I308)=1,$I308,$H308)*(1+$J308))^(1/IF(TYPE($I308)=1,1,2))</f>
        <v>96.082429975497121</v>
      </c>
      <c r="L308" s="16">
        <f t="shared" ref="L308" si="406">IF($C308="Erwerbstätige (Inlandskonzept)", SUM(L309:L310),
IF(TYPE($I308)=1,$I308,$H308)*((1+$J308)^(1/IF(TYPE($I308)=1,2,3))))</f>
        <v>96.177539510160841</v>
      </c>
    </row>
    <row r="309" spans="1:12" x14ac:dyDescent="0.2">
      <c r="C309" s="2" t="s">
        <v>14</v>
      </c>
      <c r="D309" s="6" t="s">
        <v>13</v>
      </c>
      <c r="E309" s="3">
        <v>70.5</v>
      </c>
      <c r="F309" s="3">
        <v>70.2</v>
      </c>
      <c r="G309" s="3">
        <v>70.900000000000006</v>
      </c>
      <c r="H309" s="3">
        <v>71.400000000000006</v>
      </c>
      <c r="I309" s="3">
        <v>72.599999999999994</v>
      </c>
      <c r="J309" s="15">
        <f t="shared" si="344"/>
        <v>7.365042490443674E-3</v>
      </c>
      <c r="K309" s="16">
        <f t="shared" ref="K309:K310" si="407">IF($C309="Erwerbstätige (Inlandskonzept)", SUM(K310:K311),
IF(TYPE($I309)=1,$I309,$H309)*((1+$J309)^(IF(TYPE($I309)=1,1,2))))</f>
        <v>73.134702084806207</v>
      </c>
      <c r="L309" s="16">
        <f t="shared" ref="L309:L310" si="408">IF($C309="Erwerbstätige (Inlandskonzept)", SUM(L310:L311),
IF(TYPE($I309)=1,$I309,$H309)*((1+$J309)^(IF(TYPE($I309)=1,2,3))))</f>
        <v>73.673342273186748</v>
      </c>
    </row>
    <row r="310" spans="1:12" x14ac:dyDescent="0.2">
      <c r="C310" s="2" t="s">
        <v>15</v>
      </c>
      <c r="D310" s="6" t="s">
        <v>13</v>
      </c>
      <c r="E310" s="3">
        <v>25.3</v>
      </c>
      <c r="F310" s="3">
        <v>24.8</v>
      </c>
      <c r="G310" s="3">
        <v>24.3</v>
      </c>
      <c r="H310" s="3">
        <v>23.5</v>
      </c>
      <c r="I310" s="3">
        <v>23.4</v>
      </c>
      <c r="J310" s="15">
        <f t="shared" si="344"/>
        <v>-1.932786791919161E-2</v>
      </c>
      <c r="K310" s="16">
        <f t="shared" si="407"/>
        <v>22.947727890690913</v>
      </c>
      <c r="L310" s="16">
        <f t="shared" si="408"/>
        <v>22.50419723697409</v>
      </c>
    </row>
    <row r="311" spans="1:12" x14ac:dyDescent="0.2">
      <c r="A311" s="2" t="s">
        <v>31</v>
      </c>
      <c r="B311" s="2" t="s">
        <v>32</v>
      </c>
      <c r="C311" s="2" t="s">
        <v>12</v>
      </c>
      <c r="D311" s="6" t="s">
        <v>13</v>
      </c>
      <c r="E311" s="3">
        <v>804.1</v>
      </c>
      <c r="F311" s="3">
        <v>810.1</v>
      </c>
      <c r="G311" s="3">
        <v>827.1</v>
      </c>
      <c r="H311" s="3">
        <v>837.5</v>
      </c>
      <c r="I311" s="3">
        <v>843.1</v>
      </c>
      <c r="J311" s="15">
        <f t="shared" si="344"/>
        <v>1.1910859860200462E-2</v>
      </c>
      <c r="K311" s="16">
        <f t="shared" ref="K311" si="409">IF($C311="Erwerbstätige (Inlandskonzept)", SUM(K312:K313),
IF(TYPE($I311)=1,$I311,$H311)*(1+$J311))^(1/IF(TYPE($I311)=1,1,2))</f>
        <v>853.16296577841297</v>
      </c>
      <c r="L311" s="16">
        <f t="shared" ref="L311" si="410">IF($C311="Erwerbstätige (Inlandskonzept)", SUM(L312:L313),
IF(TYPE($I311)=1,$I311,$H311)*((1+$J311)^(1/IF(TYPE($I311)=1,2,3))))</f>
        <v>863.35437687867591</v>
      </c>
    </row>
    <row r="312" spans="1:12" x14ac:dyDescent="0.2">
      <c r="C312" s="2" t="s">
        <v>14</v>
      </c>
      <c r="D312" s="6" t="s">
        <v>13</v>
      </c>
      <c r="E312" s="3">
        <v>712.5</v>
      </c>
      <c r="F312" s="3">
        <v>716.2</v>
      </c>
      <c r="G312" s="3">
        <v>729.9</v>
      </c>
      <c r="H312" s="3">
        <v>741.5</v>
      </c>
      <c r="I312" s="3">
        <v>750.4</v>
      </c>
      <c r="J312" s="15">
        <f t="shared" si="344"/>
        <v>1.3040922096867247E-2</v>
      </c>
      <c r="K312" s="16">
        <f t="shared" ref="K312:K313" si="411">IF($C312="Erwerbstätige (Inlandskonzept)", SUM(K313:K314),
IF(TYPE($I312)=1,$I312,$H312)*((1+$J312)^(IF(TYPE($I312)=1,1,2))))</f>
        <v>760.18590794148918</v>
      </c>
      <c r="L312" s="16">
        <f t="shared" ref="L312:L313" si="412">IF($C312="Erwerbstätige (Inlandskonzept)", SUM(L313:L314),
IF(TYPE($I312)=1,$I312,$H312)*((1+$J312)^(IF(TYPE($I312)=1,2,3))))</f>
        <v>770.0994331460904</v>
      </c>
    </row>
    <row r="313" spans="1:12" x14ac:dyDescent="0.2">
      <c r="C313" s="2" t="s">
        <v>15</v>
      </c>
      <c r="D313" s="6" t="s">
        <v>13</v>
      </c>
      <c r="E313" s="3">
        <v>91.6</v>
      </c>
      <c r="F313" s="3">
        <v>93.9</v>
      </c>
      <c r="G313" s="3">
        <v>97.2</v>
      </c>
      <c r="H313" s="3">
        <v>96</v>
      </c>
      <c r="I313" s="3">
        <v>92.7</v>
      </c>
      <c r="J313" s="15">
        <f t="shared" si="344"/>
        <v>2.9887576798686144E-3</v>
      </c>
      <c r="K313" s="16">
        <f t="shared" si="411"/>
        <v>92.977057836923819</v>
      </c>
      <c r="L313" s="16">
        <f t="shared" si="412"/>
        <v>93.254943732585531</v>
      </c>
    </row>
    <row r="314" spans="1:12" x14ac:dyDescent="0.2">
      <c r="A314" s="2" t="s">
        <v>33</v>
      </c>
      <c r="B314" s="2" t="s">
        <v>34</v>
      </c>
      <c r="C314" s="2" t="s">
        <v>12</v>
      </c>
      <c r="D314" s="6" t="s">
        <v>13</v>
      </c>
      <c r="E314" s="3">
        <v>270.89999999999998</v>
      </c>
      <c r="F314" s="3">
        <v>270.5</v>
      </c>
      <c r="G314" s="3">
        <v>273.39999999999998</v>
      </c>
      <c r="H314" s="3">
        <v>277.39999999999998</v>
      </c>
      <c r="I314" s="3">
        <v>282.10000000000002</v>
      </c>
      <c r="J314" s="15">
        <f t="shared" si="344"/>
        <v>1.0179428675875846E-2</v>
      </c>
      <c r="K314" s="16">
        <f t="shared" ref="K314" si="413">IF($C314="Erwerbstätige (Inlandskonzept)", SUM(K315:K316),
IF(TYPE($I314)=1,$I314,$H314)*(1+$J314))^(1/IF(TYPE($I314)=1,1,2))</f>
        <v>285.02851537865797</v>
      </c>
      <c r="L314" s="16">
        <f t="shared" ref="L314" si="414">IF($C314="Erwerbstätige (Inlandskonzept)", SUM(L315:L316),
IF(TYPE($I314)=1,$I314,$H314)*((1+$J314)^(1/IF(TYPE($I314)=1,2,3))))</f>
        <v>288.00944650106999</v>
      </c>
    </row>
    <row r="315" spans="1:12" x14ac:dyDescent="0.2">
      <c r="C315" s="2" t="s">
        <v>14</v>
      </c>
      <c r="D315" s="6" t="s">
        <v>13</v>
      </c>
      <c r="E315" s="3">
        <v>237.5</v>
      </c>
      <c r="F315" s="3">
        <v>237.8</v>
      </c>
      <c r="G315" s="3">
        <v>240.5</v>
      </c>
      <c r="H315" s="3">
        <v>244.8</v>
      </c>
      <c r="I315" s="3">
        <v>250.6</v>
      </c>
      <c r="J315" s="15">
        <f t="shared" si="344"/>
        <v>1.3513092312260389E-2</v>
      </c>
      <c r="K315" s="16">
        <f t="shared" ref="K315:K316" si="415">IF($C315="Erwerbstätige (Inlandskonzept)", SUM(K316:K317),
IF(TYPE($I315)=1,$I315,$H315)*((1+$J315)^(IF(TYPE($I315)=1,1,2))))</f>
        <v>253.98638093345244</v>
      </c>
      <c r="L315" s="16">
        <f t="shared" ref="L315:L316" si="416">IF($C315="Erwerbstätige (Inlandskonzept)", SUM(L316:L317),
IF(TYPE($I315)=1,$I315,$H315)*((1+$J315)^(IF(TYPE($I315)=1,2,3))))</f>
        <v>257.41852234506314</v>
      </c>
    </row>
    <row r="316" spans="1:12" x14ac:dyDescent="0.2">
      <c r="C316" s="2" t="s">
        <v>15</v>
      </c>
      <c r="D316" s="6" t="s">
        <v>13</v>
      </c>
      <c r="E316" s="3">
        <v>33.4</v>
      </c>
      <c r="F316" s="3">
        <v>32.700000000000003</v>
      </c>
      <c r="G316" s="3">
        <v>32.9</v>
      </c>
      <c r="H316" s="3">
        <v>32.6</v>
      </c>
      <c r="I316" s="3">
        <v>31.5</v>
      </c>
      <c r="J316" s="15">
        <f t="shared" si="344"/>
        <v>-1.4535414437919725E-2</v>
      </c>
      <c r="K316" s="16">
        <f t="shared" si="415"/>
        <v>31.04213444520553</v>
      </c>
      <c r="L316" s="16">
        <f t="shared" si="416"/>
        <v>30.590924156006842</v>
      </c>
    </row>
    <row r="317" spans="1:12" x14ac:dyDescent="0.2">
      <c r="A317" s="2" t="s">
        <v>35</v>
      </c>
      <c r="B317" s="2" t="s">
        <v>36</v>
      </c>
      <c r="C317" s="2" t="s">
        <v>12</v>
      </c>
      <c r="D317" s="6" t="s">
        <v>13</v>
      </c>
      <c r="E317" s="3">
        <v>252.7</v>
      </c>
      <c r="F317" s="3">
        <v>253.7</v>
      </c>
      <c r="G317" s="3">
        <v>256.3</v>
      </c>
      <c r="H317" s="3">
        <v>260.7</v>
      </c>
      <c r="I317" s="3" t="s">
        <v>22</v>
      </c>
      <c r="J317" s="15">
        <f t="shared" si="344"/>
        <v>1.0443256278849011E-2</v>
      </c>
      <c r="K317" s="16">
        <f t="shared" ref="K317" si="417">IF($C317="Erwerbstätige (Inlandskonzept)", SUM(K318:K319),
IF(TYPE($I317)=1,$I317,$H317)*(1+$J317))^(1/IF(TYPE($I317)=1,1,2))</f>
        <v>16.309161613824568</v>
      </c>
      <c r="L317" s="16">
        <f t="shared" ref="L317" si="418">IF($C317="Erwerbstätige (Inlandskonzept)", SUM(L318:L319),
IF(TYPE($I317)=1,$I317,$H317)*((1+$J317)^(1/IF(TYPE($I317)=1,2,3))))</f>
        <v>268.7410768198344</v>
      </c>
    </row>
    <row r="318" spans="1:12" x14ac:dyDescent="0.2">
      <c r="C318" s="2" t="s">
        <v>14</v>
      </c>
      <c r="D318" s="6" t="s">
        <v>13</v>
      </c>
      <c r="E318" s="3">
        <v>222.3</v>
      </c>
      <c r="F318" s="3">
        <v>223.7</v>
      </c>
      <c r="G318" s="3">
        <v>226.2</v>
      </c>
      <c r="H318" s="3">
        <v>230.8</v>
      </c>
      <c r="I318" s="3" t="s">
        <v>22</v>
      </c>
      <c r="J318" s="15">
        <f t="shared" si="344"/>
        <v>1.2586455553923237E-2</v>
      </c>
      <c r="K318" s="16">
        <f t="shared" ref="K318:K319" si="419">IF($C318="Erwerbstätige (Inlandskonzept)", SUM(K319:K320),
IF(TYPE($I318)=1,$I318,$H318)*((1+$J318)^(IF(TYPE($I318)=1,1,2))))</f>
        <v>236.64647095736623</v>
      </c>
      <c r="L318" s="16">
        <f t="shared" ref="L318:L319" si="420">IF($C318="Erwerbstätige (Inlandskonzept)", SUM(L319:L320),
IF(TYPE($I318)=1,$I318,$H318)*((1+$J318)^(IF(TYPE($I318)=1,2,3))))</f>
        <v>239.62501124606391</v>
      </c>
    </row>
    <row r="319" spans="1:12" x14ac:dyDescent="0.2">
      <c r="C319" s="2" t="s">
        <v>15</v>
      </c>
      <c r="D319" s="6" t="s">
        <v>13</v>
      </c>
      <c r="E319" s="3">
        <v>30.5</v>
      </c>
      <c r="F319" s="3">
        <v>30</v>
      </c>
      <c r="G319" s="3">
        <v>30.1</v>
      </c>
      <c r="H319" s="3">
        <v>29.8</v>
      </c>
      <c r="I319" s="3" t="s">
        <v>22</v>
      </c>
      <c r="J319" s="15">
        <f t="shared" si="344"/>
        <v>-7.709557759846164E-3</v>
      </c>
      <c r="K319" s="16">
        <f t="shared" si="419"/>
        <v>29.342281588482571</v>
      </c>
      <c r="L319" s="16">
        <f t="shared" si="420"/>
        <v>29.116065573770495</v>
      </c>
    </row>
    <row r="320" spans="1:12" x14ac:dyDescent="0.2">
      <c r="A320" s="2" t="s">
        <v>37</v>
      </c>
      <c r="B320" s="2" t="s">
        <v>38</v>
      </c>
      <c r="C320" s="2" t="s">
        <v>12</v>
      </c>
      <c r="D320" s="6" t="s">
        <v>13</v>
      </c>
      <c r="E320" s="3">
        <v>138.1</v>
      </c>
      <c r="F320" s="3">
        <v>137.5</v>
      </c>
      <c r="G320" s="3">
        <v>138.69999999999999</v>
      </c>
      <c r="H320" s="3">
        <v>139.4</v>
      </c>
      <c r="I320" s="3" t="s">
        <v>22</v>
      </c>
      <c r="J320" s="15">
        <f t="shared" si="344"/>
        <v>3.1280280719507836E-3</v>
      </c>
      <c r="K320" s="16">
        <f t="shared" ref="K320" si="421">IF($C320="Erwerbstätige (Inlandskonzept)", SUM(K321:K322),
IF(TYPE($I320)=1,$I320,$H320)*(1+$J320))^(1/IF(TYPE($I320)=1,1,2))</f>
        <v>11.851139411662549</v>
      </c>
      <c r="L320" s="16">
        <f t="shared" ref="L320" si="422">IF($C320="Erwerbstätige (Inlandskonzept)", SUM(L321:L322),
IF(TYPE($I320)=1,$I320,$H320)*((1+$J320)^(1/IF(TYPE($I320)=1,2,3))))</f>
        <v>140.92913661107576</v>
      </c>
    </row>
    <row r="321" spans="1:12" x14ac:dyDescent="0.2">
      <c r="C321" s="2" t="s">
        <v>14</v>
      </c>
      <c r="D321" s="6" t="s">
        <v>13</v>
      </c>
      <c r="E321" s="3">
        <v>120.9</v>
      </c>
      <c r="F321" s="3">
        <v>120.7</v>
      </c>
      <c r="G321" s="3">
        <v>121.6</v>
      </c>
      <c r="H321" s="3">
        <v>122.6</v>
      </c>
      <c r="I321" s="3" t="s">
        <v>22</v>
      </c>
      <c r="J321" s="15">
        <f t="shared" si="344"/>
        <v>4.6652706072103367E-3</v>
      </c>
      <c r="K321" s="16">
        <f t="shared" ref="K321:K322" si="423">IF($C321="Erwerbstätige (Inlandskonzept)", SUM(K322:K323),
IF(TYPE($I321)=1,$I321,$H321)*((1+$J321)^(IF(TYPE($I321)=1,1,2))))</f>
        <v>123.74659271121816</v>
      </c>
      <c r="L321" s="16">
        <f t="shared" ref="L321:L322" si="424">IF($C321="Erwerbstätige (Inlandskonzept)", SUM(L322:L323),
IF(TYPE($I321)=1,$I321,$H321)*((1+$J321)^(IF(TYPE($I321)=1,2,3))))</f>
        <v>124.32390405293623</v>
      </c>
    </row>
    <row r="322" spans="1:12" x14ac:dyDescent="0.2">
      <c r="C322" s="2" t="s">
        <v>15</v>
      </c>
      <c r="D322" s="6" t="s">
        <v>13</v>
      </c>
      <c r="E322" s="3">
        <v>17.2</v>
      </c>
      <c r="F322" s="3">
        <v>16.8</v>
      </c>
      <c r="G322" s="3">
        <v>17.100000000000001</v>
      </c>
      <c r="H322" s="3">
        <v>16.899999999999999</v>
      </c>
      <c r="I322" s="3" t="s">
        <v>22</v>
      </c>
      <c r="J322" s="15">
        <f t="shared" si="344"/>
        <v>-5.8480869408126246E-3</v>
      </c>
      <c r="K322" s="16">
        <f t="shared" si="423"/>
        <v>16.702912643443188</v>
      </c>
      <c r="L322" s="16">
        <f t="shared" si="424"/>
        <v>16.605232558139534</v>
      </c>
    </row>
    <row r="323" spans="1:12" x14ac:dyDescent="0.2">
      <c r="A323" s="2" t="s">
        <v>39</v>
      </c>
      <c r="B323" s="2" t="s">
        <v>40</v>
      </c>
      <c r="C323" s="2" t="s">
        <v>12</v>
      </c>
      <c r="D323" s="6" t="s">
        <v>13</v>
      </c>
      <c r="E323" s="3">
        <v>68.099999999999994</v>
      </c>
      <c r="F323" s="3">
        <v>69.599999999999994</v>
      </c>
      <c r="G323" s="3">
        <v>70.5</v>
      </c>
      <c r="H323" s="3">
        <v>73.599999999999994</v>
      </c>
      <c r="I323" s="3" t="s">
        <v>22</v>
      </c>
      <c r="J323" s="15">
        <f t="shared" si="344"/>
        <v>2.6227308914374747E-2</v>
      </c>
      <c r="K323" s="16">
        <f t="shared" ref="K323" si="425">IF($C323="Erwerbstätige (Inlandskonzept)", SUM(K324:K325),
IF(TYPE($I323)=1,$I323,$H323)*(1+$J323))^(1/IF(TYPE($I323)=1,1,2))</f>
        <v>8.8102564781839003</v>
      </c>
      <c r="L323" s="16">
        <f t="shared" ref="L323" si="426">IF($C323="Erwerbstätige (Inlandskonzept)", SUM(L324:L325),
IF(TYPE($I323)=1,$I323,$H323)*((1+$J323)^(1/IF(TYPE($I323)=1,2,3))))</f>
        <v>79.661340257999683</v>
      </c>
    </row>
    <row r="324" spans="1:12" x14ac:dyDescent="0.2">
      <c r="C324" s="2" t="s">
        <v>14</v>
      </c>
      <c r="D324" s="6" t="s">
        <v>13</v>
      </c>
      <c r="E324" s="3">
        <v>63.5</v>
      </c>
      <c r="F324" s="3">
        <v>64.7</v>
      </c>
      <c r="G324" s="3">
        <v>65.900000000000006</v>
      </c>
      <c r="H324" s="3">
        <v>68.900000000000006</v>
      </c>
      <c r="I324" s="3" t="s">
        <v>22</v>
      </c>
      <c r="J324" s="15">
        <f t="shared" si="344"/>
        <v>2.7578870486880236E-2</v>
      </c>
      <c r="K324" s="16">
        <f t="shared" ref="K324:K325" si="427">IF($C324="Erwerbstätige (Inlandskonzept)", SUM(K325:K326),
IF(TYPE($I324)=1,$I324,$H324)*((1+$J324)^(IF(TYPE($I324)=1,1,2))))</f>
        <v>72.752773286398281</v>
      </c>
      <c r="L324" s="16">
        <f t="shared" ref="L324:L325" si="428">IF($C324="Erwerbstätige (Inlandskonzept)", SUM(L325:L326),
IF(TYPE($I324)=1,$I324,$H324)*((1+$J324)^(IF(TYPE($I324)=1,2,3))))</f>
        <v>74.759212598425222</v>
      </c>
    </row>
    <row r="325" spans="1:12" x14ac:dyDescent="0.2">
      <c r="C325" s="2" t="s">
        <v>15</v>
      </c>
      <c r="D325" s="6" t="s">
        <v>13</v>
      </c>
      <c r="E325" s="3">
        <v>4.7</v>
      </c>
      <c r="F325" s="3">
        <v>4.8</v>
      </c>
      <c r="G325" s="3">
        <v>4.5999999999999996</v>
      </c>
      <c r="H325" s="3">
        <v>4.8</v>
      </c>
      <c r="I325" s="3" t="s">
        <v>22</v>
      </c>
      <c r="J325" s="15">
        <f t="shared" si="344"/>
        <v>7.0424855510375917E-3</v>
      </c>
      <c r="K325" s="16">
        <f t="shared" si="427"/>
        <v>4.8678459249830963</v>
      </c>
      <c r="L325" s="16">
        <f t="shared" si="428"/>
        <v>4.9021276595744663</v>
      </c>
    </row>
    <row r="326" spans="1:12" x14ac:dyDescent="0.2">
      <c r="A326" s="2" t="s">
        <v>41</v>
      </c>
      <c r="B326" s="2" t="s">
        <v>42</v>
      </c>
      <c r="C326" s="2" t="s">
        <v>12</v>
      </c>
      <c r="D326" s="6" t="s">
        <v>13</v>
      </c>
      <c r="E326" s="3">
        <v>46.5</v>
      </c>
      <c r="F326" s="3">
        <v>46.6</v>
      </c>
      <c r="G326" s="3">
        <v>47.1</v>
      </c>
      <c r="H326" s="3">
        <v>47.6</v>
      </c>
      <c r="I326" s="3" t="s">
        <v>22</v>
      </c>
      <c r="J326" s="15">
        <f t="shared" ref="J326:J389" si="429">IF(SUM(E326:I326)=0, 0,
(IF(TYPE(I326)=1,I326,H326)/E326)^(1/(COUNT(E326:I326)-1))-1)</f>
        <v>7.8239311169348014E-3</v>
      </c>
      <c r="K326" s="16">
        <f t="shared" ref="K326" si="430">IF($C326="Erwerbstätige (Inlandskonzept)", SUM(K327:K328),
IF(TYPE($I326)=1,$I326,$H326)*(1+$J326))^(1/IF(TYPE($I326)=1,1,2))</f>
        <v>6.9553261522745329</v>
      </c>
      <c r="L326" s="16">
        <f t="shared" ref="L326" si="431">IF($C326="Erwerbstätige (Inlandskonzept)", SUM(L327:L328),
IF(TYPE($I326)=1,$I326,$H326)*((1+$J326)^(1/IF(TYPE($I326)=1,2,3))))</f>
        <v>48.777971405780193</v>
      </c>
    </row>
    <row r="327" spans="1:12" x14ac:dyDescent="0.2">
      <c r="C327" s="2" t="s">
        <v>14</v>
      </c>
      <c r="D327" s="6" t="s">
        <v>13</v>
      </c>
      <c r="E327" s="3">
        <v>37.9</v>
      </c>
      <c r="F327" s="3">
        <v>38.200000000000003</v>
      </c>
      <c r="G327" s="3">
        <v>38.700000000000003</v>
      </c>
      <c r="H327" s="3">
        <v>39.4</v>
      </c>
      <c r="I327" s="3" t="s">
        <v>22</v>
      </c>
      <c r="J327" s="15">
        <f t="shared" si="429"/>
        <v>1.3022295840450449E-2</v>
      </c>
      <c r="K327" s="16">
        <f t="shared" ref="K327:K328" si="432">IF($C327="Erwerbstätige (Inlandskonzept)", SUM(K328:K329),
IF(TYPE($I327)=1,$I327,$H327)*((1+$J327)^(IF(TYPE($I327)=1,1,2))))</f>
        <v>40.432838371672375</v>
      </c>
      <c r="L327" s="16">
        <f t="shared" ref="L327:L328" si="433">IF($C327="Erwerbstätige (Inlandskonzept)", SUM(L328:L329),
IF(TYPE($I327)=1,$I327,$H327)*((1+$J327)^(IF(TYPE($I327)=1,2,3))))</f>
        <v>40.959366754617406</v>
      </c>
    </row>
    <row r="328" spans="1:12" x14ac:dyDescent="0.2">
      <c r="C328" s="2" t="s">
        <v>15</v>
      </c>
      <c r="D328" s="6" t="s">
        <v>13</v>
      </c>
      <c r="E328" s="3">
        <v>8.6</v>
      </c>
      <c r="F328" s="3">
        <v>8.4</v>
      </c>
      <c r="G328" s="3">
        <v>8.4</v>
      </c>
      <c r="H328" s="3">
        <v>8.1999999999999993</v>
      </c>
      <c r="I328" s="3" t="s">
        <v>22</v>
      </c>
      <c r="J328" s="15">
        <f t="shared" si="429"/>
        <v>-1.5750656663291895E-2</v>
      </c>
      <c r="K328" s="16">
        <f t="shared" si="432"/>
        <v>7.9437235128416761</v>
      </c>
      <c r="L328" s="16">
        <f t="shared" si="433"/>
        <v>7.8186046511627874</v>
      </c>
    </row>
    <row r="329" spans="1:12" x14ac:dyDescent="0.2">
      <c r="A329" s="2" t="s">
        <v>43</v>
      </c>
      <c r="B329" s="2" t="s">
        <v>44</v>
      </c>
      <c r="C329" s="2" t="s">
        <v>12</v>
      </c>
      <c r="D329" s="6" t="s">
        <v>13</v>
      </c>
      <c r="E329" s="3">
        <v>18.100000000000001</v>
      </c>
      <c r="F329" s="3">
        <v>16.8</v>
      </c>
      <c r="G329" s="3">
        <v>17.100000000000001</v>
      </c>
      <c r="H329" s="3">
        <v>16.8</v>
      </c>
      <c r="I329" s="3" t="s">
        <v>22</v>
      </c>
      <c r="J329" s="15">
        <f t="shared" si="429"/>
        <v>-2.4538269774489252E-2</v>
      </c>
      <c r="K329" s="16">
        <f t="shared" ref="K329" si="434">IF($C329="Erwerbstätige (Inlandskonzept)", SUM(K330:K331),
IF(TYPE($I329)=1,$I329,$H329)*(1+$J329))^(1/IF(TYPE($I329)=1,1,2))</f>
        <v>3.9985450285055251</v>
      </c>
      <c r="L329" s="16">
        <f t="shared" ref="L329" si="435">IF($C329="Erwerbstätige (Inlandskonzept)", SUM(L330:L331),
IF(TYPE($I329)=1,$I329,$H329)*((1+$J329)^(1/IF(TYPE($I329)=1,2,3))))</f>
        <v>15.598185117967335</v>
      </c>
    </row>
    <row r="330" spans="1:12" x14ac:dyDescent="0.2">
      <c r="C330" s="2" t="s">
        <v>14</v>
      </c>
      <c r="D330" s="6" t="s">
        <v>13</v>
      </c>
      <c r="E330" s="3">
        <v>15.2</v>
      </c>
      <c r="F330" s="3">
        <v>14.1</v>
      </c>
      <c r="G330" s="3">
        <v>14.3</v>
      </c>
      <c r="H330" s="3">
        <v>14</v>
      </c>
      <c r="I330" s="3" t="s">
        <v>22</v>
      </c>
      <c r="J330" s="15">
        <f t="shared" si="429"/>
        <v>-2.7040381207586117E-2</v>
      </c>
      <c r="K330" s="16">
        <f t="shared" ref="K330:K331" si="436">IF($C330="Erwerbstätige (Inlandskonzept)", SUM(K331:K332),
IF(TYPE($I330)=1,$I330,$H330)*((1+$J330)^(IF(TYPE($I330)=1,1,2))))</f>
        <v>13.25310587720951</v>
      </c>
      <c r="L330" s="16">
        <f t="shared" ref="L330:L331" si="437">IF($C330="Erwerbstätige (Inlandskonzept)", SUM(L331:L332),
IF(TYPE($I330)=1,$I330,$H330)*((1+$J330)^(IF(TYPE($I330)=1,2,3))))</f>
        <v>12.894736842105265</v>
      </c>
    </row>
    <row r="331" spans="1:12" x14ac:dyDescent="0.2">
      <c r="C331" s="2" t="s">
        <v>15</v>
      </c>
      <c r="D331" s="6" t="s">
        <v>13</v>
      </c>
      <c r="E331" s="3">
        <v>2.9</v>
      </c>
      <c r="F331" s="3">
        <v>2.7</v>
      </c>
      <c r="G331" s="3">
        <v>2.7</v>
      </c>
      <c r="H331" s="3">
        <v>2.8</v>
      </c>
      <c r="I331" s="3" t="s">
        <v>22</v>
      </c>
      <c r="J331" s="15">
        <f t="shared" si="429"/>
        <v>-1.1628961411624283E-2</v>
      </c>
      <c r="K331" s="16">
        <f t="shared" si="436"/>
        <v>2.7352564677767401</v>
      </c>
      <c r="L331" s="16">
        <f t="shared" si="437"/>
        <v>2.703448275862069</v>
      </c>
    </row>
    <row r="332" spans="1:12" x14ac:dyDescent="0.2">
      <c r="A332" s="2" t="s">
        <v>45</v>
      </c>
      <c r="B332" s="2" t="s">
        <v>46</v>
      </c>
      <c r="C332" s="2" t="s">
        <v>12</v>
      </c>
      <c r="D332" s="6" t="s">
        <v>13</v>
      </c>
      <c r="E332" s="3">
        <v>173.9</v>
      </c>
      <c r="F332" s="3">
        <v>175.6</v>
      </c>
      <c r="G332" s="3">
        <v>179.9</v>
      </c>
      <c r="H332" s="3">
        <v>180.6</v>
      </c>
      <c r="I332" s="3">
        <v>178.1</v>
      </c>
      <c r="J332" s="15">
        <f t="shared" si="429"/>
        <v>5.9840254064691401E-3</v>
      </c>
      <c r="K332" s="16">
        <f t="shared" ref="K332" si="438">IF($C332="Erwerbstätige (Inlandskonzept)", SUM(K333:K334),
IF(TYPE($I332)=1,$I332,$H332)*(1+$J332))^(1/IF(TYPE($I332)=1,1,2))</f>
        <v>179.15416464006472</v>
      </c>
      <c r="L332" s="16">
        <f t="shared" ref="L332" si="439">IF($C332="Erwerbstätige (Inlandskonzept)", SUM(L333:L334),
IF(TYPE($I332)=1,$I332,$H332)*((1+$J332)^(1/IF(TYPE($I332)=1,2,3))))</f>
        <v>180.22014961656555</v>
      </c>
    </row>
    <row r="333" spans="1:12" x14ac:dyDescent="0.2">
      <c r="C333" s="2" t="s">
        <v>14</v>
      </c>
      <c r="D333" s="6" t="s">
        <v>13</v>
      </c>
      <c r="E333" s="3">
        <v>144.4</v>
      </c>
      <c r="F333" s="3">
        <v>145.1</v>
      </c>
      <c r="G333" s="3">
        <v>149.30000000000001</v>
      </c>
      <c r="H333" s="3">
        <v>150.69999999999999</v>
      </c>
      <c r="I333" s="3">
        <v>149.30000000000001</v>
      </c>
      <c r="J333" s="15">
        <f t="shared" si="429"/>
        <v>8.377516147432873E-3</v>
      </c>
      <c r="K333" s="16">
        <f t="shared" ref="K333:K334" si="440">IF($C333="Erwerbstätige (Inlandskonzept)", SUM(K334:K335),
IF(TYPE($I333)=1,$I333,$H333)*((1+$J333)^(IF(TYPE($I333)=1,1,2))))</f>
        <v>150.55076316081173</v>
      </c>
      <c r="L333" s="16">
        <f t="shared" ref="L333:L334" si="441">IF($C333="Erwerbstätige (Inlandskonzept)", SUM(L334:L335),
IF(TYPE($I333)=1,$I333,$H333)*((1+$J333)^(IF(TYPE($I333)=1,2,3))))</f>
        <v>151.81200461019981</v>
      </c>
    </row>
    <row r="334" spans="1:12" x14ac:dyDescent="0.2">
      <c r="C334" s="2" t="s">
        <v>15</v>
      </c>
      <c r="D334" s="6" t="s">
        <v>13</v>
      </c>
      <c r="E334" s="3">
        <v>29.6</v>
      </c>
      <c r="F334" s="3">
        <v>30.5</v>
      </c>
      <c r="G334" s="3">
        <v>30.6</v>
      </c>
      <c r="H334" s="3">
        <v>29.9</v>
      </c>
      <c r="I334" s="3">
        <v>28.8</v>
      </c>
      <c r="J334" s="15">
        <f t="shared" si="429"/>
        <v>-6.8263375259371983E-3</v>
      </c>
      <c r="K334" s="16">
        <f t="shared" si="440"/>
        <v>28.603401479253009</v>
      </c>
      <c r="L334" s="16">
        <f t="shared" si="441"/>
        <v>28.408145006365736</v>
      </c>
    </row>
    <row r="335" spans="1:12" x14ac:dyDescent="0.2">
      <c r="A335" s="2" t="s">
        <v>47</v>
      </c>
      <c r="B335" s="2" t="s">
        <v>48</v>
      </c>
      <c r="C335" s="2" t="s">
        <v>12</v>
      </c>
      <c r="D335" s="6" t="s">
        <v>13</v>
      </c>
      <c r="E335" s="3">
        <v>18.3</v>
      </c>
      <c r="F335" s="3">
        <v>19</v>
      </c>
      <c r="G335" s="3">
        <v>19.399999999999999</v>
      </c>
      <c r="H335" s="3">
        <v>18.600000000000001</v>
      </c>
      <c r="I335" s="3" t="s">
        <v>22</v>
      </c>
      <c r="J335" s="15">
        <f t="shared" si="429"/>
        <v>5.4348893402160758E-3</v>
      </c>
      <c r="K335" s="16">
        <f t="shared" ref="K335" si="442">IF($C335="Erwerbstätige (Inlandskonzept)", SUM(K336:K337),
IF(TYPE($I335)=1,$I335,$H335)*(1+$J335))^(1/IF(TYPE($I335)=1,1,2))</f>
        <v>4.3444847289984683</v>
      </c>
      <c r="L335" s="16">
        <f t="shared" ref="L335" si="443">IF($C335="Erwerbstätige (Inlandskonzept)", SUM(L336:L337),
IF(TYPE($I335)=1,$I335,$H335)*((1+$J335)^(1/IF(TYPE($I335)=1,2,3))))</f>
        <v>19.035894886363636</v>
      </c>
    </row>
    <row r="336" spans="1:12" x14ac:dyDescent="0.2">
      <c r="C336" s="2" t="s">
        <v>14</v>
      </c>
      <c r="D336" s="6" t="s">
        <v>13</v>
      </c>
      <c r="E336" s="3">
        <v>12.8</v>
      </c>
      <c r="F336" s="3">
        <v>12.8</v>
      </c>
      <c r="G336" s="3">
        <v>12.7</v>
      </c>
      <c r="H336" s="3">
        <v>12.3</v>
      </c>
      <c r="I336" s="3" t="s">
        <v>22</v>
      </c>
      <c r="J336" s="15">
        <f t="shared" si="429"/>
        <v>-1.3194153378985662E-2</v>
      </c>
      <c r="K336" s="16">
        <f t="shared" ref="K336:K337" si="444">IF($C336="Erwerbstätige (Inlandskonzept)", SUM(K337:K338),
IF(TYPE($I336)=1,$I336,$H336)*((1+$J336)^(IF(TYPE($I336)=1,1,2))))</f>
        <v>11.977565080782627</v>
      </c>
      <c r="L336" s="16">
        <f t="shared" ref="L336:L337" si="445">IF($C336="Erwerbstätige (Inlandskonzept)", SUM(L337:L338),
IF(TYPE($I336)=1,$I336,$H336)*((1+$J336)^(IF(TYPE($I336)=1,2,3))))</f>
        <v>11.819531249999999</v>
      </c>
    </row>
    <row r="337" spans="1:12" x14ac:dyDescent="0.2">
      <c r="C337" s="2" t="s">
        <v>15</v>
      </c>
      <c r="D337" s="6" t="s">
        <v>13</v>
      </c>
      <c r="E337" s="3">
        <v>5.5</v>
      </c>
      <c r="F337" s="3">
        <v>6.2</v>
      </c>
      <c r="G337" s="3">
        <v>6.7</v>
      </c>
      <c r="H337" s="3">
        <v>6.3</v>
      </c>
      <c r="I337" s="3" t="s">
        <v>22</v>
      </c>
      <c r="J337" s="15">
        <f t="shared" si="429"/>
        <v>4.6307375375326698E-2</v>
      </c>
      <c r="K337" s="16">
        <f t="shared" si="444"/>
        <v>6.8969824797182708</v>
      </c>
      <c r="L337" s="16">
        <f t="shared" si="445"/>
        <v>7.2163636363636368</v>
      </c>
    </row>
    <row r="338" spans="1:12" x14ac:dyDescent="0.2">
      <c r="A338" s="2" t="s">
        <v>49</v>
      </c>
      <c r="B338" s="2" t="s">
        <v>50</v>
      </c>
      <c r="C338" s="2" t="s">
        <v>12</v>
      </c>
      <c r="D338" s="6" t="s">
        <v>13</v>
      </c>
      <c r="E338" s="3">
        <v>12.8</v>
      </c>
      <c r="F338" s="3">
        <v>12.7</v>
      </c>
      <c r="G338" s="3">
        <v>12.5</v>
      </c>
      <c r="H338" s="3">
        <v>12.5</v>
      </c>
      <c r="I338" s="3" t="s">
        <v>22</v>
      </c>
      <c r="J338" s="15">
        <f t="shared" si="429"/>
        <v>-7.8743425198752881E-3</v>
      </c>
      <c r="K338" s="16">
        <f t="shared" ref="K338" si="446">IF($C338="Erwerbstätige (Inlandskonzept)", SUM(K339:K340),
IF(TYPE($I338)=1,$I338,$H338)*(1+$J338))^(1/IF(TYPE($I338)=1,1,2))</f>
        <v>3.5078905054390876</v>
      </c>
      <c r="L338" s="16">
        <f t="shared" ref="L338" si="447">IF($C338="Erwerbstätige (Inlandskonzept)", SUM(L339:L340),
IF(TYPE($I338)=1,$I338,$H338)*((1+$J338)^(1/IF(TYPE($I338)=1,2,3))))</f>
        <v>12.20948595654478</v>
      </c>
    </row>
    <row r="339" spans="1:12" x14ac:dyDescent="0.2">
      <c r="C339" s="2" t="s">
        <v>14</v>
      </c>
      <c r="D339" s="6" t="s">
        <v>13</v>
      </c>
      <c r="E339" s="3">
        <v>11.1</v>
      </c>
      <c r="F339" s="3">
        <v>11</v>
      </c>
      <c r="G339" s="3">
        <v>10.9</v>
      </c>
      <c r="H339" s="3">
        <v>10.9</v>
      </c>
      <c r="I339" s="3" t="s">
        <v>22</v>
      </c>
      <c r="J339" s="15">
        <f t="shared" si="429"/>
        <v>-6.0424435917620922E-3</v>
      </c>
      <c r="K339" s="16">
        <f t="shared" ref="K339:K340" si="448">IF($C339="Erwerbstätige (Inlandskonzept)", SUM(K340:K341),
IF(TYPE($I339)=1,$I339,$H339)*((1+$J339)^(IF(TYPE($I339)=1,1,2))))</f>
        <v>10.768672700957286</v>
      </c>
      <c r="L339" s="16">
        <f t="shared" ref="L339:L340" si="449">IF($C339="Erwerbstätige (Inlandskonzept)", SUM(L340:L341),
IF(TYPE($I339)=1,$I339,$H339)*((1+$J339)^(IF(TYPE($I339)=1,2,3))))</f>
        <v>10.703603603603604</v>
      </c>
    </row>
    <row r="340" spans="1:12" x14ac:dyDescent="0.2">
      <c r="C340" s="2" t="s">
        <v>15</v>
      </c>
      <c r="D340" s="6" t="s">
        <v>13</v>
      </c>
      <c r="E340" s="3">
        <v>1.7</v>
      </c>
      <c r="F340" s="3">
        <v>1.7</v>
      </c>
      <c r="G340" s="3">
        <v>1.6</v>
      </c>
      <c r="H340" s="3">
        <v>1.6</v>
      </c>
      <c r="I340" s="3" t="s">
        <v>22</v>
      </c>
      <c r="J340" s="15">
        <f t="shared" si="429"/>
        <v>-2.0005389940710772E-2</v>
      </c>
      <c r="K340" s="16">
        <f t="shared" si="448"/>
        <v>1.5366230971924135</v>
      </c>
      <c r="L340" s="16">
        <f t="shared" si="449"/>
        <v>1.5058823529411764</v>
      </c>
    </row>
    <row r="341" spans="1:12" x14ac:dyDescent="0.2">
      <c r="A341" s="2" t="s">
        <v>51</v>
      </c>
      <c r="B341" s="2" t="s">
        <v>52</v>
      </c>
      <c r="C341" s="2" t="s">
        <v>12</v>
      </c>
      <c r="D341" s="6" t="s">
        <v>13</v>
      </c>
      <c r="E341" s="3">
        <v>142.9</v>
      </c>
      <c r="F341" s="3">
        <v>143.9</v>
      </c>
      <c r="G341" s="3">
        <v>148</v>
      </c>
      <c r="H341" s="3">
        <v>149.4</v>
      </c>
      <c r="I341" s="3" t="s">
        <v>22</v>
      </c>
      <c r="J341" s="15">
        <f t="shared" si="429"/>
        <v>1.4937867080424105E-2</v>
      </c>
      <c r="K341" s="16">
        <f t="shared" ref="K341" si="450">IF($C341="Erwerbstätige (Inlandskonzept)", SUM(K342:K343),
IF(TYPE($I341)=1,$I341,$H341)*(1+$J341))^(1/IF(TYPE($I341)=1,1,2))</f>
        <v>12.408224253133035</v>
      </c>
      <c r="L341" s="16">
        <f t="shared" ref="L341" si="451">IF($C341="Erwerbstätige (Inlandskonzept)", SUM(L342:L343),
IF(TYPE($I341)=1,$I341,$H341)*((1+$J341)^(1/IF(TYPE($I341)=1,2,3))))</f>
        <v>156.31779971843508</v>
      </c>
    </row>
    <row r="342" spans="1:12" x14ac:dyDescent="0.2">
      <c r="C342" s="2" t="s">
        <v>14</v>
      </c>
      <c r="D342" s="6" t="s">
        <v>13</v>
      </c>
      <c r="E342" s="3">
        <v>120.5</v>
      </c>
      <c r="F342" s="3">
        <v>121.3</v>
      </c>
      <c r="G342" s="3">
        <v>125.7</v>
      </c>
      <c r="H342" s="3">
        <v>127.5</v>
      </c>
      <c r="I342" s="3" t="s">
        <v>22</v>
      </c>
      <c r="J342" s="15">
        <f t="shared" si="429"/>
        <v>1.9000458192097058E-2</v>
      </c>
      <c r="K342" s="16">
        <f t="shared" ref="K342:K343" si="452">IF($C342="Erwerbstätige (Inlandskonzept)", SUM(K343:K344),
IF(TYPE($I342)=1,$I342,$H342)*((1+$J342)^(IF(TYPE($I342)=1,1,2))))</f>
        <v>132.39114655895222</v>
      </c>
      <c r="L342" s="16">
        <f t="shared" ref="L342:L343" si="453">IF($C342="Erwerbstätige (Inlandskonzept)", SUM(L343:L344),
IF(TYPE($I342)=1,$I342,$H342)*((1+$J342)^(IF(TYPE($I342)=1,2,3))))</f>
        <v>134.90663900414938</v>
      </c>
    </row>
    <row r="343" spans="1:12" x14ac:dyDescent="0.2">
      <c r="C343" s="2" t="s">
        <v>15</v>
      </c>
      <c r="D343" s="6" t="s">
        <v>13</v>
      </c>
      <c r="E343" s="3">
        <v>22.4</v>
      </c>
      <c r="F343" s="3">
        <v>22.5</v>
      </c>
      <c r="G343" s="3">
        <v>22.3</v>
      </c>
      <c r="H343" s="3">
        <v>21.9</v>
      </c>
      <c r="I343" s="3" t="s">
        <v>22</v>
      </c>
      <c r="J343" s="15">
        <f t="shared" si="429"/>
        <v>-7.496533779061676E-3</v>
      </c>
      <c r="K343" s="16">
        <f t="shared" si="452"/>
        <v>21.57288255708664</v>
      </c>
      <c r="L343" s="16">
        <f t="shared" si="453"/>
        <v>21.41116071428571</v>
      </c>
    </row>
    <row r="344" spans="1:12" x14ac:dyDescent="0.2">
      <c r="A344" s="2" t="s">
        <v>53</v>
      </c>
      <c r="B344" s="2" t="s">
        <v>54</v>
      </c>
      <c r="C344" s="2" t="s">
        <v>12</v>
      </c>
      <c r="D344" s="6" t="s">
        <v>13</v>
      </c>
      <c r="E344" s="3">
        <v>51</v>
      </c>
      <c r="F344" s="3">
        <v>48.4</v>
      </c>
      <c r="G344" s="3">
        <v>49.7</v>
      </c>
      <c r="H344" s="3">
        <v>50.2</v>
      </c>
      <c r="I344" s="3" t="s">
        <v>22</v>
      </c>
      <c r="J344" s="15">
        <f t="shared" si="429"/>
        <v>-5.2563388588326987E-3</v>
      </c>
      <c r="K344" s="16">
        <f t="shared" ref="K344" si="454">IF($C344="Erwerbstätige (Inlandskonzept)", SUM(K345:K346),
IF(TYPE($I344)=1,$I344,$H344)*(1+$J344))^(1/IF(TYPE($I344)=1,1,2))</f>
        <v>7.0483288253604579</v>
      </c>
      <c r="L344" s="16">
        <f t="shared" ref="L344" si="455">IF($C344="Erwerbstätige (Inlandskonzept)", SUM(L345:L346),
IF(TYPE($I344)=1,$I344,$H344)*((1+$J344)^(1/IF(TYPE($I344)=1,2,3))))</f>
        <v>49.42203503631815</v>
      </c>
    </row>
    <row r="345" spans="1:12" x14ac:dyDescent="0.2">
      <c r="C345" s="2" t="s">
        <v>14</v>
      </c>
      <c r="D345" s="6" t="s">
        <v>13</v>
      </c>
      <c r="E345" s="3">
        <v>38.1</v>
      </c>
      <c r="F345" s="3">
        <v>35.6</v>
      </c>
      <c r="G345" s="3">
        <v>36.5</v>
      </c>
      <c r="H345" s="3">
        <v>37.200000000000003</v>
      </c>
      <c r="I345" s="3" t="s">
        <v>22</v>
      </c>
      <c r="J345" s="15">
        <f t="shared" si="429"/>
        <v>-7.936842561459323E-3</v>
      </c>
      <c r="K345" s="16">
        <f t="shared" ref="K345:K346" si="456">IF($C345="Erwerbstätige (Inlandskonzept)", SUM(K346:K347),
IF(TYPE($I345)=1,$I345,$H345)*((1+$J345)^(IF(TYPE($I345)=1,1,2))))</f>
        <v>36.611842270505676</v>
      </c>
      <c r="L345" s="16">
        <f t="shared" ref="L345:L346" si="457">IF($C345="Erwerbstätige (Inlandskonzept)", SUM(L346:L347),
IF(TYPE($I345)=1,$I345,$H345)*((1+$J345)^(IF(TYPE($I345)=1,2,3))))</f>
        <v>36.321259842519694</v>
      </c>
    </row>
    <row r="346" spans="1:12" x14ac:dyDescent="0.2">
      <c r="C346" s="2" t="s">
        <v>15</v>
      </c>
      <c r="D346" s="6" t="s">
        <v>13</v>
      </c>
      <c r="E346" s="3">
        <v>12.9</v>
      </c>
      <c r="F346" s="3">
        <v>12.8</v>
      </c>
      <c r="G346" s="3">
        <v>13.2</v>
      </c>
      <c r="H346" s="3">
        <v>13</v>
      </c>
      <c r="I346" s="3" t="s">
        <v>22</v>
      </c>
      <c r="J346" s="15">
        <f t="shared" si="429"/>
        <v>2.5773309863956761E-3</v>
      </c>
      <c r="K346" s="16">
        <f t="shared" si="456"/>
        <v>13.067096959901461</v>
      </c>
      <c r="L346" s="16">
        <f t="shared" si="457"/>
        <v>13.100775193798453</v>
      </c>
    </row>
    <row r="347" spans="1:12" x14ac:dyDescent="0.2">
      <c r="A347" s="2" t="s">
        <v>55</v>
      </c>
      <c r="B347" s="2" t="s">
        <v>56</v>
      </c>
      <c r="C347" s="2" t="s">
        <v>12</v>
      </c>
      <c r="D347" s="6" t="s">
        <v>13</v>
      </c>
      <c r="E347" s="3">
        <v>91.9</v>
      </c>
      <c r="F347" s="3">
        <v>95.5</v>
      </c>
      <c r="G347" s="3">
        <v>98.3</v>
      </c>
      <c r="H347" s="3">
        <v>99.2</v>
      </c>
      <c r="I347" s="3" t="s">
        <v>22</v>
      </c>
      <c r="J347" s="15">
        <f t="shared" si="429"/>
        <v>2.5806358957360498E-2</v>
      </c>
      <c r="K347" s="16">
        <f t="shared" ref="K347" si="458">IF($C347="Erwerbstätige (Inlandskonzept)", SUM(K348:K349),
IF(TYPE($I347)=1,$I347,$H347)*(1+$J347))^(1/IF(TYPE($I347)=1,1,2))</f>
        <v>10.225684906410864</v>
      </c>
      <c r="L347" s="16">
        <f t="shared" ref="L347" si="459">IF($C347="Erwerbstätige (Inlandskonzept)", SUM(L348:L349),
IF(TYPE($I347)=1,$I347,$H347)*((1+$J347)^(1/IF(TYPE($I347)=1,2,3))))</f>
        <v>107.38399865730219</v>
      </c>
    </row>
    <row r="348" spans="1:12" x14ac:dyDescent="0.2">
      <c r="C348" s="2" t="s">
        <v>14</v>
      </c>
      <c r="D348" s="6" t="s">
        <v>13</v>
      </c>
      <c r="E348" s="3">
        <v>82.4</v>
      </c>
      <c r="F348" s="3">
        <v>85.8</v>
      </c>
      <c r="G348" s="3">
        <v>89.2</v>
      </c>
      <c r="H348" s="3">
        <v>90.3</v>
      </c>
      <c r="I348" s="3" t="s">
        <v>22</v>
      </c>
      <c r="J348" s="15">
        <f t="shared" si="429"/>
        <v>3.0987768427070073E-2</v>
      </c>
      <c r="K348" s="16">
        <f t="shared" ref="K348:K349" si="460">IF($C348="Erwerbstätige (Inlandskonzept)", SUM(K349:K350),
IF(TYPE($I348)=1,$I348,$H348)*((1+$J348)^(IF(TYPE($I348)=1,1,2))))</f>
        <v>95.983100811754554</v>
      </c>
      <c r="L348" s="16">
        <f t="shared" ref="L348:L349" si="461">IF($C348="Erwerbstätige (Inlandskonzept)", SUM(L349:L350),
IF(TYPE($I348)=1,$I348,$H348)*((1+$J348)^(IF(TYPE($I348)=1,2,3))))</f>
        <v>98.957402912621333</v>
      </c>
    </row>
    <row r="349" spans="1:12" x14ac:dyDescent="0.2">
      <c r="C349" s="2" t="s">
        <v>15</v>
      </c>
      <c r="D349" s="6" t="s">
        <v>13</v>
      </c>
      <c r="E349" s="3">
        <v>9.4</v>
      </c>
      <c r="F349" s="3">
        <v>9.6999999999999993</v>
      </c>
      <c r="G349" s="3">
        <v>9.1</v>
      </c>
      <c r="H349" s="3">
        <v>8.9</v>
      </c>
      <c r="I349" s="3" t="s">
        <v>22</v>
      </c>
      <c r="J349" s="15">
        <f t="shared" si="429"/>
        <v>-1.8054499701967708E-2</v>
      </c>
      <c r="K349" s="16">
        <f t="shared" si="460"/>
        <v>8.5815309934444208</v>
      </c>
      <c r="L349" s="16">
        <f t="shared" si="461"/>
        <v>8.4265957446808528</v>
      </c>
    </row>
    <row r="350" spans="1:12" x14ac:dyDescent="0.2">
      <c r="A350" s="2" t="s">
        <v>57</v>
      </c>
      <c r="B350" s="2" t="s">
        <v>58</v>
      </c>
      <c r="C350" s="2" t="s">
        <v>12</v>
      </c>
      <c r="D350" s="6" t="s">
        <v>13</v>
      </c>
      <c r="E350" s="3">
        <v>359.3</v>
      </c>
      <c r="F350" s="3">
        <v>364</v>
      </c>
      <c r="G350" s="3">
        <v>373.8</v>
      </c>
      <c r="H350" s="3">
        <v>379.5</v>
      </c>
      <c r="I350" s="3">
        <v>382.9</v>
      </c>
      <c r="J350" s="15">
        <f t="shared" si="429"/>
        <v>1.603118348414645E-2</v>
      </c>
      <c r="K350" s="16">
        <f t="shared" ref="K350" si="462">IF($C350="Erwerbstätige (Inlandskonzept)", SUM(K351:K352),
IF(TYPE($I350)=1,$I350,$H350)*(1+$J350))^(1/IF(TYPE($I350)=1,1,2))</f>
        <v>389.05667594668432</v>
      </c>
      <c r="L350" s="16">
        <f t="shared" ref="L350" si="463">IF($C350="Erwerbstätige (Inlandskonzept)", SUM(L351:L352),
IF(TYPE($I350)=1,$I350,$H350)*((1+$J350)^(1/IF(TYPE($I350)=1,2,3))))</f>
        <v>395.31999449200521</v>
      </c>
    </row>
    <row r="351" spans="1:12" x14ac:dyDescent="0.2">
      <c r="C351" s="2" t="s">
        <v>14</v>
      </c>
      <c r="D351" s="6" t="s">
        <v>13</v>
      </c>
      <c r="E351" s="3">
        <v>330.6</v>
      </c>
      <c r="F351" s="3">
        <v>333.3</v>
      </c>
      <c r="G351" s="3">
        <v>340</v>
      </c>
      <c r="H351" s="3">
        <v>345.9</v>
      </c>
      <c r="I351" s="3">
        <v>350.5</v>
      </c>
      <c r="J351" s="15">
        <f t="shared" si="429"/>
        <v>1.4720170375647212E-2</v>
      </c>
      <c r="K351" s="16">
        <f t="shared" ref="K351:K352" si="464">IF($C351="Erwerbstätige (Inlandskonzept)", SUM(K352:K353),
IF(TYPE($I351)=1,$I351,$H351)*((1+$J351)^(IF(TYPE($I351)=1,1,2))))</f>
        <v>355.65941971666433</v>
      </c>
      <c r="L351" s="16">
        <f t="shared" ref="L351:L352" si="465">IF($C351="Erwerbstätige (Inlandskonzept)", SUM(L352:L353),
IF(TYPE($I351)=1,$I351,$H351)*((1+$J351)^(IF(TYPE($I351)=1,2,3))))</f>
        <v>360.89478697059747</v>
      </c>
    </row>
    <row r="352" spans="1:12" x14ac:dyDescent="0.2">
      <c r="C352" s="2" t="s">
        <v>15</v>
      </c>
      <c r="D352" s="6" t="s">
        <v>13</v>
      </c>
      <c r="E352" s="3">
        <v>28.7</v>
      </c>
      <c r="F352" s="3">
        <v>30.8</v>
      </c>
      <c r="G352" s="3">
        <v>33.799999999999997</v>
      </c>
      <c r="H352" s="3">
        <v>33.5</v>
      </c>
      <c r="I352" s="3">
        <v>32.4</v>
      </c>
      <c r="J352" s="15">
        <f t="shared" si="429"/>
        <v>3.0779513272222392E-2</v>
      </c>
      <c r="K352" s="16">
        <f t="shared" si="464"/>
        <v>33.397256230020005</v>
      </c>
      <c r="L352" s="16">
        <f t="shared" si="465"/>
        <v>34.425207521407714</v>
      </c>
    </row>
    <row r="353" spans="1:12" x14ac:dyDescent="0.2">
      <c r="A353" s="2" t="s">
        <v>59</v>
      </c>
      <c r="B353" s="2" t="s">
        <v>60</v>
      </c>
      <c r="C353" s="2" t="s">
        <v>12</v>
      </c>
      <c r="D353" s="6" t="s">
        <v>13</v>
      </c>
      <c r="E353" s="3">
        <v>290.2</v>
      </c>
      <c r="F353" s="3">
        <v>295</v>
      </c>
      <c r="G353" s="3">
        <v>302.8</v>
      </c>
      <c r="H353" s="3">
        <v>308.8</v>
      </c>
      <c r="I353" s="3" t="s">
        <v>22</v>
      </c>
      <c r="J353" s="15">
        <f t="shared" si="429"/>
        <v>2.0923720588298167E-2</v>
      </c>
      <c r="K353" s="16">
        <f t="shared" ref="K353" si="466">IF($C353="Erwerbstätige (Inlandskonzept)", SUM(K354:K355),
IF(TYPE($I353)=1,$I353,$H353)*(1+$J353))^(1/IF(TYPE($I353)=1,1,2))</f>
        <v>17.943642314458096</v>
      </c>
      <c r="L353" s="16">
        <f t="shared" ref="L353" si="467">IF($C353="Erwerbstätige (Inlandskonzept)", SUM(L354:L355),
IF(TYPE($I353)=1,$I353,$H353)*((1+$J353)^(1/IF(TYPE($I353)=1,2,3))))</f>
        <v>328.80879839430122</v>
      </c>
    </row>
    <row r="354" spans="1:12" x14ac:dyDescent="0.2">
      <c r="C354" s="2" t="s">
        <v>14</v>
      </c>
      <c r="D354" s="6" t="s">
        <v>13</v>
      </c>
      <c r="E354" s="3">
        <v>274.5</v>
      </c>
      <c r="F354" s="3">
        <v>278.2</v>
      </c>
      <c r="G354" s="3">
        <v>284.3</v>
      </c>
      <c r="H354" s="3">
        <v>290.3</v>
      </c>
      <c r="I354" s="3" t="s">
        <v>22</v>
      </c>
      <c r="J354" s="15">
        <f t="shared" si="429"/>
        <v>1.8829619565383204E-2</v>
      </c>
      <c r="K354" s="16">
        <f t="shared" ref="K354:K355" si="468">IF($C354="Erwerbstätige (Inlandskonzept)", SUM(K355:K356),
IF(TYPE($I354)=1,$I354,$H354)*((1+$J354)^(IF(TYPE($I354)=1,1,2))))</f>
        <v>301.33540431219672</v>
      </c>
      <c r="L354" s="16">
        <f t="shared" ref="L354:L355" si="469">IF($C354="Erwerbstätige (Inlandskonzept)", SUM(L355:L356),
IF(TYPE($I354)=1,$I354,$H354)*((1+$J354)^(IF(TYPE($I354)=1,2,3))))</f>
        <v>307.00943533697637</v>
      </c>
    </row>
    <row r="355" spans="1:12" x14ac:dyDescent="0.2">
      <c r="C355" s="2" t="s">
        <v>15</v>
      </c>
      <c r="D355" s="6" t="s">
        <v>13</v>
      </c>
      <c r="E355" s="3">
        <v>15.7</v>
      </c>
      <c r="F355" s="3">
        <v>16.7</v>
      </c>
      <c r="G355" s="3">
        <v>18.399999999999999</v>
      </c>
      <c r="H355" s="3">
        <v>18.5</v>
      </c>
      <c r="I355" s="3" t="s">
        <v>22</v>
      </c>
      <c r="J355" s="15">
        <f t="shared" si="429"/>
        <v>5.6227227728660178E-2</v>
      </c>
      <c r="K355" s="16">
        <f t="shared" si="468"/>
        <v>20.638895197014364</v>
      </c>
      <c r="L355" s="16">
        <f t="shared" si="469"/>
        <v>21.79936305732484</v>
      </c>
    </row>
    <row r="356" spans="1:12" x14ac:dyDescent="0.2">
      <c r="A356" s="2" t="s">
        <v>61</v>
      </c>
      <c r="B356" s="2" t="s">
        <v>62</v>
      </c>
      <c r="C356" s="2" t="s">
        <v>12</v>
      </c>
      <c r="D356" s="6" t="s">
        <v>13</v>
      </c>
      <c r="E356" s="3">
        <v>85.3</v>
      </c>
      <c r="F356" s="3">
        <v>84.8</v>
      </c>
      <c r="G356" s="3">
        <v>85.1</v>
      </c>
      <c r="H356" s="3">
        <v>84.7</v>
      </c>
      <c r="I356" s="3" t="s">
        <v>22</v>
      </c>
      <c r="J356" s="15">
        <f t="shared" si="429"/>
        <v>-2.3501849273243058E-3</v>
      </c>
      <c r="K356" s="16">
        <f t="shared" ref="K356" si="470">IF($C356="Erwerbstätige (Inlandskonzept)", SUM(K357:K358),
IF(TYPE($I356)=1,$I356,$H356)*(1+$J356))^(1/IF(TYPE($I356)=1,1,2))</f>
        <v>9.1816309282546236</v>
      </c>
      <c r="L356" s="16">
        <f t="shared" ref="L356" si="471">IF($C356="Erwerbstätige (Inlandskonzept)", SUM(L357:L358),
IF(TYPE($I356)=1,$I356,$H356)*((1+$J356)^(1/IF(TYPE($I356)=1,2,3))))</f>
        <v>84.104220398593213</v>
      </c>
    </row>
    <row r="357" spans="1:12" x14ac:dyDescent="0.2">
      <c r="C357" s="2" t="s">
        <v>14</v>
      </c>
      <c r="D357" s="6" t="s">
        <v>13</v>
      </c>
      <c r="E357" s="3">
        <v>85.3</v>
      </c>
      <c r="F357" s="3">
        <v>84.8</v>
      </c>
      <c r="G357" s="3">
        <v>85.1</v>
      </c>
      <c r="H357" s="3">
        <v>84.7</v>
      </c>
      <c r="I357" s="3" t="s">
        <v>22</v>
      </c>
      <c r="J357" s="15">
        <f t="shared" si="429"/>
        <v>-2.3501849273243058E-3</v>
      </c>
      <c r="K357" s="16">
        <f t="shared" ref="K357:K358" si="472">IF($C357="Erwerbstätige (Inlandskonzept)", SUM(K358:K359),
IF(TYPE($I357)=1,$I357,$H357)*((1+$J357)^(IF(TYPE($I357)=1,1,2))))</f>
        <v>84.302346502681871</v>
      </c>
      <c r="L357" s="16">
        <f t="shared" ref="L357:L358" si="473">IF($C357="Erwerbstätige (Inlandskonzept)", SUM(L358:L359),
IF(TYPE($I357)=1,$I357,$H357)*((1+$J357)^(IF(TYPE($I357)=1,2,3))))</f>
        <v>84.104220398593213</v>
      </c>
    </row>
    <row r="358" spans="1:12" x14ac:dyDescent="0.2">
      <c r="C358" s="2" t="s">
        <v>15</v>
      </c>
      <c r="D358" s="6" t="s">
        <v>13</v>
      </c>
      <c r="E358" s="3">
        <v>0</v>
      </c>
      <c r="F358" s="3">
        <v>0</v>
      </c>
      <c r="G358" s="3">
        <v>0</v>
      </c>
      <c r="H358" s="3">
        <v>0</v>
      </c>
      <c r="I358" s="3" t="s">
        <v>22</v>
      </c>
      <c r="J358" s="15">
        <f t="shared" si="429"/>
        <v>0</v>
      </c>
      <c r="K358" s="16">
        <f t="shared" si="472"/>
        <v>0</v>
      </c>
      <c r="L358" s="16">
        <f t="shared" si="473"/>
        <v>0</v>
      </c>
    </row>
    <row r="359" spans="1:12" x14ac:dyDescent="0.2">
      <c r="A359" s="2" t="s">
        <v>63</v>
      </c>
      <c r="B359" s="2" t="s">
        <v>64</v>
      </c>
      <c r="C359" s="2" t="s">
        <v>12</v>
      </c>
      <c r="D359" s="6" t="s">
        <v>13</v>
      </c>
      <c r="E359" s="3">
        <v>53.4</v>
      </c>
      <c r="F359" s="3">
        <v>53.2</v>
      </c>
      <c r="G359" s="3">
        <v>54</v>
      </c>
      <c r="H359" s="3">
        <v>54.7</v>
      </c>
      <c r="I359" s="3" t="s">
        <v>22</v>
      </c>
      <c r="J359" s="15">
        <f t="shared" si="429"/>
        <v>8.0498819509799979E-3</v>
      </c>
      <c r="K359" s="16">
        <f t="shared" ref="K359" si="474">IF($C359="Erwerbstätige (Inlandskonzept)", SUM(K360:K361),
IF(TYPE($I359)=1,$I359,$H359)*(1+$J359))^(1/IF(TYPE($I359)=1,1,2))</f>
        <v>7.455889347007731</v>
      </c>
      <c r="L359" s="16">
        <f t="shared" ref="L359" si="475">IF($C359="Erwerbstätige (Inlandskonzept)", SUM(L360:L361),
IF(TYPE($I359)=1,$I359,$H359)*((1+$J359)^(1/IF(TYPE($I359)=1,2,3))))</f>
        <v>56.042742914979748</v>
      </c>
    </row>
    <row r="360" spans="1:12" x14ac:dyDescent="0.2">
      <c r="C360" s="2" t="s">
        <v>14</v>
      </c>
      <c r="D360" s="6" t="s">
        <v>13</v>
      </c>
      <c r="E360" s="3">
        <v>49.4</v>
      </c>
      <c r="F360" s="3">
        <v>48.7</v>
      </c>
      <c r="G360" s="3">
        <v>49.1</v>
      </c>
      <c r="H360" s="3">
        <v>50.4</v>
      </c>
      <c r="I360" s="3" t="s">
        <v>22</v>
      </c>
      <c r="J360" s="15">
        <f t="shared" si="429"/>
        <v>6.7026129347587116E-3</v>
      </c>
      <c r="K360" s="16">
        <f t="shared" ref="K360:K361" si="476">IF($C360="Erwerbstätige (Inlandskonzept)", SUM(K361:K362),
IF(TYPE($I360)=1,$I360,$H360)*((1+$J360)^(IF(TYPE($I360)=1,1,2))))</f>
        <v>51.077887604839404</v>
      </c>
      <c r="L360" s="16">
        <f t="shared" ref="L360:L361" si="477">IF($C360="Erwerbstätige (Inlandskonzept)", SUM(L361:L362),
IF(TYPE($I360)=1,$I360,$H360)*((1+$J360)^(IF(TYPE($I360)=1,2,3))))</f>
        <v>51.420242914979745</v>
      </c>
    </row>
    <row r="361" spans="1:12" x14ac:dyDescent="0.2">
      <c r="C361" s="2" t="s">
        <v>15</v>
      </c>
      <c r="D361" s="6" t="s">
        <v>13</v>
      </c>
      <c r="E361" s="3">
        <v>4</v>
      </c>
      <c r="F361" s="3">
        <v>4.5</v>
      </c>
      <c r="G361" s="3">
        <v>4.9000000000000004</v>
      </c>
      <c r="H361" s="3">
        <v>4.3</v>
      </c>
      <c r="I361" s="3" t="s">
        <v>22</v>
      </c>
      <c r="J361" s="15">
        <f t="shared" si="429"/>
        <v>2.4399807259133155E-2</v>
      </c>
      <c r="K361" s="16">
        <f t="shared" si="476"/>
        <v>4.5123983499839611</v>
      </c>
      <c r="L361" s="16">
        <f t="shared" si="477"/>
        <v>4.6225000000000005</v>
      </c>
    </row>
    <row r="362" spans="1:12" x14ac:dyDescent="0.2">
      <c r="A362" s="2" t="s">
        <v>65</v>
      </c>
      <c r="B362" s="2" t="s">
        <v>66</v>
      </c>
      <c r="C362" s="2" t="s">
        <v>12</v>
      </c>
      <c r="D362" s="6" t="s">
        <v>13</v>
      </c>
      <c r="E362" s="3">
        <v>151.5</v>
      </c>
      <c r="F362" s="3">
        <v>157</v>
      </c>
      <c r="G362" s="3">
        <v>163.69999999999999</v>
      </c>
      <c r="H362" s="3">
        <v>169.4</v>
      </c>
      <c r="I362" s="3" t="s">
        <v>22</v>
      </c>
      <c r="J362" s="15">
        <f t="shared" si="429"/>
        <v>3.7927274398767308E-2</v>
      </c>
      <c r="K362" s="16">
        <f t="shared" ref="K362" si="478">IF($C362="Erwerbstätige (Inlandskonzept)", SUM(K363:K364),
IF(TYPE($I362)=1,$I362,$H362)*(1+$J362))^(1/IF(TYPE($I362)=1,1,2))</f>
        <v>13.51170849105117</v>
      </c>
      <c r="L362" s="16">
        <f t="shared" ref="L362" si="479">IF($C362="Erwerbstätige (Inlandskonzept)", SUM(L363:L364),
IF(TYPE($I362)=1,$I362,$H362)*((1+$J362)^(1/IF(TYPE($I362)=1,2,3))))</f>
        <v>189.55224129709106</v>
      </c>
    </row>
    <row r="363" spans="1:12" x14ac:dyDescent="0.2">
      <c r="C363" s="2" t="s">
        <v>14</v>
      </c>
      <c r="D363" s="6" t="s">
        <v>13</v>
      </c>
      <c r="E363" s="3">
        <v>139.80000000000001</v>
      </c>
      <c r="F363" s="3">
        <v>144.69999999999999</v>
      </c>
      <c r="G363" s="3">
        <v>150.19999999999999</v>
      </c>
      <c r="H363" s="3">
        <v>155.1</v>
      </c>
      <c r="I363" s="3" t="s">
        <v>22</v>
      </c>
      <c r="J363" s="15">
        <f t="shared" si="429"/>
        <v>3.5225295796931011E-2</v>
      </c>
      <c r="K363" s="16">
        <f t="shared" ref="K363:K364" si="480">IF($C363="Erwerbstätige (Inlandskonzept)", SUM(K364:K365),
IF(TYPE($I363)=1,$I363,$H363)*((1+$J363)^(IF(TYPE($I363)=1,1,2))))</f>
        <v>166.21933816527147</v>
      </c>
      <c r="L363" s="16">
        <f t="shared" ref="L363:L364" si="481">IF($C363="Erwerbstätige (Inlandskonzept)", SUM(L364:L365),
IF(TYPE($I363)=1,$I363,$H363)*((1+$J363)^(IF(TYPE($I363)=1,2,3))))</f>
        <v>172.07446351931327</v>
      </c>
    </row>
    <row r="364" spans="1:12" x14ac:dyDescent="0.2">
      <c r="C364" s="2" t="s">
        <v>15</v>
      </c>
      <c r="D364" s="6" t="s">
        <v>13</v>
      </c>
      <c r="E364" s="3">
        <v>11.7</v>
      </c>
      <c r="F364" s="3">
        <v>12.3</v>
      </c>
      <c r="G364" s="3">
        <v>13.5</v>
      </c>
      <c r="H364" s="3">
        <v>14.3</v>
      </c>
      <c r="I364" s="3" t="s">
        <v>22</v>
      </c>
      <c r="J364" s="15">
        <f t="shared" si="429"/>
        <v>6.917810999860885E-2</v>
      </c>
      <c r="K364" s="16">
        <f t="shared" si="480"/>
        <v>16.346928181872823</v>
      </c>
      <c r="L364" s="16">
        <f t="shared" si="481"/>
        <v>17.477777777777781</v>
      </c>
    </row>
    <row r="365" spans="1:12" x14ac:dyDescent="0.2">
      <c r="A365" s="2" t="s">
        <v>67</v>
      </c>
      <c r="B365" s="2" t="s">
        <v>68</v>
      </c>
      <c r="C365" s="2" t="s">
        <v>12</v>
      </c>
      <c r="D365" s="6" t="s">
        <v>13</v>
      </c>
      <c r="E365" s="3">
        <v>69.099999999999994</v>
      </c>
      <c r="F365" s="3">
        <v>69</v>
      </c>
      <c r="G365" s="3">
        <v>71</v>
      </c>
      <c r="H365" s="3">
        <v>70.599999999999994</v>
      </c>
      <c r="I365" s="3" t="s">
        <v>22</v>
      </c>
      <c r="J365" s="15">
        <f t="shared" si="429"/>
        <v>7.1841543444590705E-3</v>
      </c>
      <c r="K365" s="16">
        <f t="shared" ref="K365" si="482">IF($C365="Erwerbstätige (Inlandskonzept)", SUM(K366:K367),
IF(TYPE($I365)=1,$I365,$H365)*(1+$J365))^(1/IF(TYPE($I365)=1,1,2))</f>
        <v>8.486552873101461</v>
      </c>
      <c r="L365" s="16">
        <f t="shared" ref="L365" si="483">IF($C365="Erwerbstätige (Inlandskonzept)", SUM(L366:L367),
IF(TYPE($I365)=1,$I365,$H365)*((1+$J365)^(1/IF(TYPE($I365)=1,2,3))))</f>
        <v>72.74471251502716</v>
      </c>
    </row>
    <row r="366" spans="1:12" x14ac:dyDescent="0.2">
      <c r="C366" s="2" t="s">
        <v>14</v>
      </c>
      <c r="D366" s="6" t="s">
        <v>13</v>
      </c>
      <c r="E366" s="3">
        <v>56.1</v>
      </c>
      <c r="F366" s="3">
        <v>55</v>
      </c>
      <c r="G366" s="3">
        <v>55.7</v>
      </c>
      <c r="H366" s="3">
        <v>55.7</v>
      </c>
      <c r="I366" s="3" t="s">
        <v>22</v>
      </c>
      <c r="J366" s="15">
        <f t="shared" si="429"/>
        <v>-2.382379483816921E-3</v>
      </c>
      <c r="K366" s="16">
        <f t="shared" ref="K366:K367" si="484">IF($C366="Erwerbstätige (Inlandskonzept)", SUM(K367:K368),
IF(TYPE($I366)=1,$I366,$H366)*((1+$J366)^(IF(TYPE($I366)=1,1,2))))</f>
        <v>55.434919063775475</v>
      </c>
      <c r="L366" s="16">
        <f t="shared" ref="L366:L367" si="485">IF($C366="Erwerbstätige (Inlandskonzept)", SUM(L367:L368),
IF(TYPE($I366)=1,$I366,$H366)*((1+$J366)^(IF(TYPE($I366)=1,2,3))))</f>
        <v>55.302852049910882</v>
      </c>
    </row>
    <row r="367" spans="1:12" x14ac:dyDescent="0.2">
      <c r="C367" s="2" t="s">
        <v>15</v>
      </c>
      <c r="D367" s="6" t="s">
        <v>13</v>
      </c>
      <c r="E367" s="3">
        <v>12.9</v>
      </c>
      <c r="F367" s="3">
        <v>14</v>
      </c>
      <c r="G367" s="3">
        <v>15.3</v>
      </c>
      <c r="H367" s="3">
        <v>15</v>
      </c>
      <c r="I367" s="3" t="s">
        <v>22</v>
      </c>
      <c r="J367" s="15">
        <f t="shared" si="429"/>
        <v>5.1559495992220539E-2</v>
      </c>
      <c r="K367" s="16">
        <f t="shared" si="484"/>
        <v>16.586660604171193</v>
      </c>
      <c r="L367" s="16">
        <f t="shared" si="485"/>
        <v>17.441860465116282</v>
      </c>
    </row>
    <row r="368" spans="1:12" x14ac:dyDescent="0.2">
      <c r="A368" s="2" t="s">
        <v>69</v>
      </c>
      <c r="B368" s="2" t="s">
        <v>70</v>
      </c>
      <c r="C368" s="2" t="s">
        <v>12</v>
      </c>
      <c r="D368" s="6" t="s">
        <v>13</v>
      </c>
      <c r="E368" s="3">
        <v>16.7</v>
      </c>
      <c r="F368" s="3">
        <v>17.5</v>
      </c>
      <c r="G368" s="3">
        <v>17.399999999999999</v>
      </c>
      <c r="H368" s="3">
        <v>17.8</v>
      </c>
      <c r="I368" s="3" t="s">
        <v>22</v>
      </c>
      <c r="J368" s="15">
        <f t="shared" si="429"/>
        <v>2.1490919602945358E-2</v>
      </c>
      <c r="K368" s="16">
        <f t="shared" ref="K368" si="486">IF($C368="Erwerbstätige (Inlandskonzept)", SUM(K369:K370),
IF(TYPE($I368)=1,$I368,$H368)*(1+$J368))^(1/IF(TYPE($I368)=1,1,2))</f>
        <v>4.3108179976581518</v>
      </c>
      <c r="L368" s="16">
        <f t="shared" ref="L368" si="487">IF($C368="Erwerbstätige (Inlandskonzept)", SUM(L369:L370),
IF(TYPE($I368)=1,$I368,$H368)*((1+$J368)^(1/IF(TYPE($I368)=1,2,3))))</f>
        <v>19.103053435114507</v>
      </c>
    </row>
    <row r="369" spans="1:12" x14ac:dyDescent="0.2">
      <c r="C369" s="2" t="s">
        <v>14</v>
      </c>
      <c r="D369" s="6" t="s">
        <v>13</v>
      </c>
      <c r="E369" s="3">
        <v>13.1</v>
      </c>
      <c r="F369" s="3">
        <v>13.1</v>
      </c>
      <c r="G369" s="3">
        <v>12.8</v>
      </c>
      <c r="H369" s="3">
        <v>12.9</v>
      </c>
      <c r="I369" s="3" t="s">
        <v>22</v>
      </c>
      <c r="J369" s="15">
        <f t="shared" si="429"/>
        <v>-5.1151789670568215E-3</v>
      </c>
      <c r="K369" s="16">
        <f t="shared" ref="K369:K370" si="488">IF($C369="Erwerbstätige (Inlandskonzept)", SUM(K370:K371),
IF(TYPE($I369)=1,$I369,$H369)*((1+$J369)^(IF(TYPE($I369)=1,1,2))))</f>
        <v>12.768365911870594</v>
      </c>
      <c r="L369" s="16">
        <f t="shared" ref="L369:L370" si="489">IF($C369="Erwerbstätige (Inlandskonzept)", SUM(L370:L371),
IF(TYPE($I369)=1,$I369,$H369)*((1+$J369)^(IF(TYPE($I369)=1,2,3))))</f>
        <v>12.703053435114509</v>
      </c>
    </row>
    <row r="370" spans="1:12" x14ac:dyDescent="0.2">
      <c r="C370" s="2" t="s">
        <v>15</v>
      </c>
      <c r="D370" s="6" t="s">
        <v>13</v>
      </c>
      <c r="E370" s="3">
        <v>3.6</v>
      </c>
      <c r="F370" s="3">
        <v>4.3</v>
      </c>
      <c r="G370" s="3">
        <v>4.5999999999999996</v>
      </c>
      <c r="H370" s="3">
        <v>4.8</v>
      </c>
      <c r="I370" s="3" t="s">
        <v>22</v>
      </c>
      <c r="J370" s="15">
        <f t="shared" si="429"/>
        <v>0.10064241629820891</v>
      </c>
      <c r="K370" s="16">
        <f t="shared" si="488"/>
        <v>5.8147858970628468</v>
      </c>
      <c r="L370" s="16">
        <f t="shared" si="489"/>
        <v>6.3999999999999995</v>
      </c>
    </row>
    <row r="371" spans="1:12" x14ac:dyDescent="0.2">
      <c r="A371" s="2" t="s">
        <v>71</v>
      </c>
      <c r="B371" s="2" t="s">
        <v>72</v>
      </c>
      <c r="C371" s="2" t="s">
        <v>12</v>
      </c>
      <c r="D371" s="6" t="s">
        <v>13</v>
      </c>
      <c r="E371" s="3">
        <v>41.2</v>
      </c>
      <c r="F371" s="3">
        <v>40</v>
      </c>
      <c r="G371" s="3">
        <v>41.9</v>
      </c>
      <c r="H371" s="3">
        <v>40.9</v>
      </c>
      <c r="I371" s="3" t="s">
        <v>22</v>
      </c>
      <c r="J371" s="15">
        <f t="shared" si="429"/>
        <v>-2.4330996385752979E-3</v>
      </c>
      <c r="K371" s="16">
        <f t="shared" ref="K371" si="490">IF($C371="Erwerbstätige (Inlandskonzept)", SUM(K372:K373),
IF(TYPE($I371)=1,$I371,$H371)*(1+$J371))^(1/IF(TYPE($I371)=1,1,2))</f>
        <v>6.3842539423635962</v>
      </c>
      <c r="L371" s="16">
        <f t="shared" ref="L371" si="491">IF($C371="Erwerbstätige (Inlandskonzept)", SUM(L372:L373),
IF(TYPE($I371)=1,$I371,$H371)*((1+$J371)^(1/IF(TYPE($I371)=1,2,3))))</f>
        <v>40.706135420848391</v>
      </c>
    </row>
    <row r="372" spans="1:12" x14ac:dyDescent="0.2">
      <c r="C372" s="2" t="s">
        <v>14</v>
      </c>
      <c r="D372" s="6" t="s">
        <v>13</v>
      </c>
      <c r="E372" s="3">
        <v>31.8</v>
      </c>
      <c r="F372" s="3">
        <v>30.3</v>
      </c>
      <c r="G372" s="3">
        <v>31.2</v>
      </c>
      <c r="H372" s="3">
        <v>30.7</v>
      </c>
      <c r="I372" s="3" t="s">
        <v>22</v>
      </c>
      <c r="J372" s="15">
        <f t="shared" si="429"/>
        <v>-1.1665963809120106E-2</v>
      </c>
      <c r="K372" s="16">
        <f t="shared" ref="K372:K373" si="492">IF($C372="Erwerbstätige (Inlandskonzept)", SUM(K373:K374),
IF(TYPE($I372)=1,$I372,$H372)*((1+$J372)^(IF(TYPE($I372)=1,1,2))))</f>
        <v>29.987887929766014</v>
      </c>
      <c r="L372" s="16">
        <f t="shared" ref="L372:L373" si="493">IF($C372="Erwerbstätige (Inlandskonzept)", SUM(L373:L374),
IF(TYPE($I372)=1,$I372,$H372)*((1+$J372)^(IF(TYPE($I372)=1,2,3))))</f>
        <v>29.638050314465413</v>
      </c>
    </row>
    <row r="373" spans="1:12" x14ac:dyDescent="0.2">
      <c r="C373" s="2" t="s">
        <v>15</v>
      </c>
      <c r="D373" s="6" t="s">
        <v>13</v>
      </c>
      <c r="E373" s="3">
        <v>9.4</v>
      </c>
      <c r="F373" s="3">
        <v>9.6999999999999993</v>
      </c>
      <c r="G373" s="3">
        <v>10.7</v>
      </c>
      <c r="H373" s="3">
        <v>10.199999999999999</v>
      </c>
      <c r="I373" s="3" t="s">
        <v>22</v>
      </c>
      <c r="J373" s="15">
        <f t="shared" si="429"/>
        <v>2.7600024749230068E-2</v>
      </c>
      <c r="K373" s="16">
        <f t="shared" si="492"/>
        <v>10.770810470819105</v>
      </c>
      <c r="L373" s="16">
        <f t="shared" si="493"/>
        <v>11.068085106382979</v>
      </c>
    </row>
    <row r="374" spans="1:12" x14ac:dyDescent="0.2">
      <c r="A374" s="2" t="s">
        <v>73</v>
      </c>
      <c r="B374" s="2" t="s">
        <v>74</v>
      </c>
      <c r="C374" s="2" t="s">
        <v>12</v>
      </c>
      <c r="D374" s="6" t="s">
        <v>13</v>
      </c>
      <c r="E374" s="3">
        <v>11.2</v>
      </c>
      <c r="F374" s="3">
        <v>11.6</v>
      </c>
      <c r="G374" s="3">
        <v>11.7</v>
      </c>
      <c r="H374" s="3">
        <v>12</v>
      </c>
      <c r="I374" s="3" t="s">
        <v>22</v>
      </c>
      <c r="J374" s="15">
        <f t="shared" si="429"/>
        <v>2.3264108093813185E-2</v>
      </c>
      <c r="K374" s="16">
        <f t="shared" ref="K374" si="494">IF($C374="Erwerbstätige (Inlandskonzept)", SUM(K375:K376),
IF(TYPE($I374)=1,$I374,$H374)*(1+$J374))^(1/IF(TYPE($I374)=1,1,2))</f>
        <v>3.544690849560272</v>
      </c>
      <c r="L374" s="16">
        <f t="shared" ref="L374" si="495">IF($C374="Erwerbstätige (Inlandskonzept)", SUM(L375:L376),
IF(TYPE($I374)=1,$I374,$H374)*((1+$J374)^(1/IF(TYPE($I374)=1,2,3))))</f>
        <v>12.857142857142858</v>
      </c>
    </row>
    <row r="375" spans="1:12" x14ac:dyDescent="0.2">
      <c r="C375" s="2" t="s">
        <v>14</v>
      </c>
      <c r="D375" s="6" t="s">
        <v>13</v>
      </c>
      <c r="E375" s="3">
        <v>11.2</v>
      </c>
      <c r="F375" s="3">
        <v>11.6</v>
      </c>
      <c r="G375" s="3">
        <v>11.7</v>
      </c>
      <c r="H375" s="3">
        <v>12</v>
      </c>
      <c r="I375" s="3" t="s">
        <v>22</v>
      </c>
      <c r="J375" s="15">
        <f t="shared" si="429"/>
        <v>2.3264108093813185E-2</v>
      </c>
      <c r="K375" s="16">
        <f t="shared" ref="K375:K376" si="496">IF($C375="Erwerbstätige (Inlandskonzept)", SUM(K376:K377),
IF(TYPE($I375)=1,$I375,$H375)*((1+$J375)^(IF(TYPE($I375)=1,1,2))))</f>
        <v>12.564833218956323</v>
      </c>
      <c r="L375" s="16">
        <f t="shared" ref="L375:L376" si="497">IF($C375="Erwerbstätige (Inlandskonzept)", SUM(L376:L377),
IF(TYPE($I375)=1,$I375,$H375)*((1+$J375)^(IF(TYPE($I375)=1,2,3))))</f>
        <v>12.857142857142858</v>
      </c>
    </row>
    <row r="376" spans="1:12" x14ac:dyDescent="0.2">
      <c r="C376" s="2" t="s">
        <v>15</v>
      </c>
      <c r="D376" s="6" t="s">
        <v>13</v>
      </c>
      <c r="E376" s="3">
        <v>0</v>
      </c>
      <c r="F376" s="3">
        <v>0</v>
      </c>
      <c r="G376" s="3">
        <v>0</v>
      </c>
      <c r="H376" s="3">
        <v>0</v>
      </c>
      <c r="I376" s="3" t="s">
        <v>22</v>
      </c>
      <c r="J376" s="15">
        <f t="shared" si="429"/>
        <v>0</v>
      </c>
      <c r="K376" s="16">
        <f t="shared" si="496"/>
        <v>0</v>
      </c>
      <c r="L376" s="16">
        <f t="shared" si="497"/>
        <v>0</v>
      </c>
    </row>
    <row r="377" spans="1:12" x14ac:dyDescent="0.2">
      <c r="B377" s="2" t="s">
        <v>75</v>
      </c>
      <c r="C377" s="2" t="s">
        <v>12</v>
      </c>
      <c r="D377" s="6" t="s">
        <v>13</v>
      </c>
      <c r="E377" s="3">
        <v>1081.8</v>
      </c>
      <c r="F377" s="3">
        <v>1085.4000000000001</v>
      </c>
      <c r="G377" s="3">
        <v>1102.0999999999999</v>
      </c>
      <c r="H377" s="3">
        <v>1114.7</v>
      </c>
      <c r="I377" s="3">
        <v>1122.0999999999999</v>
      </c>
      <c r="J377" s="15">
        <f t="shared" si="429"/>
        <v>9.1858354966281031E-3</v>
      </c>
      <c r="K377" s="16">
        <f t="shared" ref="K377" si="498">IF($C377="Erwerbstätige (Inlandskonzept)", SUM(K378:K379),
IF(TYPE($I377)=1,$I377,$H377)*(1+$J377))^(1/IF(TYPE($I377)=1,1,2))</f>
        <v>1132.4423756452341</v>
      </c>
      <c r="L377" s="16">
        <f t="shared" ref="L377" si="499">IF($C377="Erwerbstätige (Inlandskonzept)", SUM(L378:L379),
IF(TYPE($I377)=1,$I377,$H377)*((1+$J377)^(1/IF(TYPE($I377)=1,2,3))))</f>
        <v>1142.8939476546936</v>
      </c>
    </row>
    <row r="378" spans="1:12" x14ac:dyDescent="0.2">
      <c r="C378" s="2" t="s">
        <v>14</v>
      </c>
      <c r="D378" s="6" t="s">
        <v>13</v>
      </c>
      <c r="E378" s="3">
        <v>953.6</v>
      </c>
      <c r="F378" s="3">
        <v>955.2</v>
      </c>
      <c r="G378" s="3">
        <v>968.7</v>
      </c>
      <c r="H378" s="3">
        <v>982.9</v>
      </c>
      <c r="I378" s="3">
        <v>994.2</v>
      </c>
      <c r="J378" s="15">
        <f t="shared" si="429"/>
        <v>1.0478038512480525E-2</v>
      </c>
      <c r="K378" s="16">
        <f t="shared" ref="K378:K379" si="500">IF($C378="Erwerbstätige (Inlandskonzept)", SUM(K379:K380),
IF(TYPE($I378)=1,$I378,$H378)*((1+$J378)^(IF(TYPE($I378)=1,1,2))))</f>
        <v>1004.6172658891082</v>
      </c>
      <c r="L378" s="16">
        <f t="shared" ref="L378:L379" si="501">IF($C378="Erwerbstätige (Inlandskonzept)", SUM(L379:L380),
IF(TYPE($I378)=1,$I378,$H378)*((1+$J378)^(IF(TYPE($I378)=1,2,3))))</f>
        <v>1015.1436842913972</v>
      </c>
    </row>
    <row r="379" spans="1:12" x14ac:dyDescent="0.2">
      <c r="C379" s="2" t="s">
        <v>15</v>
      </c>
      <c r="D379" s="6" t="s">
        <v>13</v>
      </c>
      <c r="E379" s="3">
        <v>128.19999999999999</v>
      </c>
      <c r="F379" s="3">
        <v>130.30000000000001</v>
      </c>
      <c r="G379" s="3">
        <v>133.5</v>
      </c>
      <c r="H379" s="3">
        <v>131.69999999999999</v>
      </c>
      <c r="I379" s="3">
        <v>127.9</v>
      </c>
      <c r="J379" s="15">
        <f t="shared" si="429"/>
        <v>-5.8553748142464723E-4</v>
      </c>
      <c r="K379" s="16">
        <f t="shared" si="500"/>
        <v>127.8251097561258</v>
      </c>
      <c r="L379" s="16">
        <f t="shared" si="501"/>
        <v>127.75026336329637</v>
      </c>
    </row>
    <row r="380" spans="1:12" ht="75.95" customHeight="1" x14ac:dyDescent="0.2">
      <c r="A380" s="19" t="s">
        <v>79</v>
      </c>
      <c r="B380" s="20"/>
      <c r="C380" s="20"/>
      <c r="D380" s="20"/>
      <c r="E380" s="20"/>
      <c r="F380" s="20"/>
      <c r="G380" s="20"/>
      <c r="H380" s="20"/>
      <c r="I380" s="20"/>
      <c r="J380" s="15">
        <f t="shared" si="429"/>
        <v>0</v>
      </c>
      <c r="K380" s="16">
        <f t="shared" ref="K380" si="502">IF($C380="Erwerbstätige (Inlandskonzept)", SUM(K381:K382),
IF(TYPE($I380)=1,$I380,$H380)*(1+$J380))^(1/IF(TYPE($I380)=1,1,2))</f>
        <v>0</v>
      </c>
      <c r="L380" s="16">
        <f t="shared" ref="L380" si="503">IF($C380="Erwerbstätige (Inlandskonzept)", SUM(L381:L382),
IF(TYPE($I380)=1,$I380,$H380)*((1+$J380)^(1/IF(TYPE($I380)=1,2,3))))</f>
        <v>0</v>
      </c>
    </row>
    <row r="381" spans="1:12" x14ac:dyDescent="0.2">
      <c r="A381" s="2" t="s">
        <v>10</v>
      </c>
      <c r="B381" s="2" t="s">
        <v>11</v>
      </c>
      <c r="C381" s="2" t="s">
        <v>12</v>
      </c>
      <c r="D381" s="6" t="s">
        <v>13</v>
      </c>
      <c r="E381" s="3">
        <v>0.4</v>
      </c>
      <c r="F381" s="3">
        <v>0.4</v>
      </c>
      <c r="G381" s="3">
        <v>0.4</v>
      </c>
      <c r="H381" s="3">
        <v>0.4</v>
      </c>
      <c r="I381" s="3">
        <v>0.4</v>
      </c>
      <c r="J381" s="15">
        <f t="shared" si="429"/>
        <v>0</v>
      </c>
      <c r="K381" s="16">
        <f t="shared" ref="K381:K382" si="504">IF($C381="Erwerbstätige (Inlandskonzept)", SUM(K382:K383),
IF(TYPE($I381)=1,$I381,$H381)*((1+$J381)^(IF(TYPE($I381)=1,1,2))))</f>
        <v>0.28072040072196902</v>
      </c>
      <c r="L381" s="16">
        <f t="shared" ref="L381:L382" si="505">IF($C381="Erwerbstätige (Inlandskonzept)", SUM(L382:L383),
IF(TYPE($I381)=1,$I381,$H381)*((1+$J381)^(IF(TYPE($I381)=1,2,3))))</f>
        <v>0.26329931618554525</v>
      </c>
    </row>
    <row r="382" spans="1:12" x14ac:dyDescent="0.2">
      <c r="C382" s="2" t="s">
        <v>14</v>
      </c>
      <c r="D382" s="6" t="s">
        <v>13</v>
      </c>
      <c r="E382" s="3">
        <v>0.3</v>
      </c>
      <c r="F382" s="3">
        <v>0.3</v>
      </c>
      <c r="G382" s="3">
        <v>0.3</v>
      </c>
      <c r="H382" s="3">
        <v>0.2</v>
      </c>
      <c r="I382" s="3">
        <v>0.2</v>
      </c>
      <c r="J382" s="15">
        <f t="shared" si="429"/>
        <v>-9.6397996390155116E-2</v>
      </c>
      <c r="K382" s="16">
        <f t="shared" si="504"/>
        <v>0.18072040072196899</v>
      </c>
      <c r="L382" s="16">
        <f t="shared" si="505"/>
        <v>0.16329931618554525</v>
      </c>
    </row>
    <row r="383" spans="1:12" x14ac:dyDescent="0.2">
      <c r="C383" s="2" t="s">
        <v>15</v>
      </c>
      <c r="D383" s="6" t="s">
        <v>13</v>
      </c>
      <c r="E383" s="3">
        <v>0.1</v>
      </c>
      <c r="F383" s="3">
        <v>0.1</v>
      </c>
      <c r="G383" s="3">
        <v>0.1</v>
      </c>
      <c r="H383" s="3">
        <v>0.1</v>
      </c>
      <c r="I383" s="3">
        <v>0.1</v>
      </c>
      <c r="J383" s="15">
        <f t="shared" si="429"/>
        <v>0</v>
      </c>
      <c r="K383" s="16">
        <f t="shared" ref="K383" si="506">IF($C383="Erwerbstätige (Inlandskonzept)", SUM(K384:K385),
IF(TYPE($I383)=1,$I383,$H383)*(1+$J383))^(1/IF(TYPE($I383)=1,1,2))</f>
        <v>0.1</v>
      </c>
      <c r="L383" s="16">
        <f t="shared" ref="L383" si="507">IF($C383="Erwerbstätige (Inlandskonzept)", SUM(L384:L385),
IF(TYPE($I383)=1,$I383,$H383)*((1+$J383)^(1/IF(TYPE($I383)=1,2,3))))</f>
        <v>0.1</v>
      </c>
    </row>
    <row r="384" spans="1:12" x14ac:dyDescent="0.2">
      <c r="A384" s="2" t="s">
        <v>16</v>
      </c>
      <c r="B384" s="2" t="s">
        <v>17</v>
      </c>
      <c r="C384" s="2" t="s">
        <v>12</v>
      </c>
      <c r="D384" s="6" t="s">
        <v>13</v>
      </c>
      <c r="E384" s="3">
        <v>80.7</v>
      </c>
      <c r="F384" s="3">
        <v>79.7</v>
      </c>
      <c r="G384" s="3">
        <v>81.400000000000006</v>
      </c>
      <c r="H384" s="3">
        <v>82.3</v>
      </c>
      <c r="I384" s="3">
        <v>82.5</v>
      </c>
      <c r="J384" s="15">
        <f t="shared" si="429"/>
        <v>5.53016473414214E-3</v>
      </c>
      <c r="K384" s="16">
        <f t="shared" ref="K384:K385" si="508">IF($C384="Erwerbstätige (Inlandskonzept)", SUM(K385:K386),
IF(TYPE($I384)=1,$I384,$H384)*((1+$J384)^(IF(TYPE($I384)=1,1,2))))</f>
        <v>82.956763917820723</v>
      </c>
      <c r="L384" s="16">
        <f t="shared" ref="L384:L385" si="509">IF($C384="Erwerbstätige (Inlandskonzept)", SUM(L385:L386),
IF(TYPE($I384)=1,$I384,$H384)*((1+$J384)^(IF(TYPE($I384)=1,2,3))))</f>
        <v>83.338167552063041</v>
      </c>
    </row>
    <row r="385" spans="1:12" x14ac:dyDescent="0.2">
      <c r="C385" s="2" t="s">
        <v>14</v>
      </c>
      <c r="D385" s="6" t="s">
        <v>13</v>
      </c>
      <c r="E385" s="3">
        <v>76.8</v>
      </c>
      <c r="F385" s="3">
        <v>75.900000000000006</v>
      </c>
      <c r="G385" s="3">
        <v>77.400000000000006</v>
      </c>
      <c r="H385" s="3">
        <v>78.400000000000006</v>
      </c>
      <c r="I385" s="3">
        <v>78.400000000000006</v>
      </c>
      <c r="J385" s="15">
        <f t="shared" si="429"/>
        <v>5.1681307531816767E-3</v>
      </c>
      <c r="K385" s="16">
        <f t="shared" si="508"/>
        <v>78.805181451049449</v>
      </c>
      <c r="L385" s="16">
        <f t="shared" si="509"/>
        <v>79.212456932816679</v>
      </c>
    </row>
    <row r="386" spans="1:12" x14ac:dyDescent="0.2">
      <c r="C386" s="2" t="s">
        <v>15</v>
      </c>
      <c r="D386" s="6" t="s">
        <v>13</v>
      </c>
      <c r="E386" s="3">
        <v>3.9</v>
      </c>
      <c r="F386" s="3">
        <v>3.7</v>
      </c>
      <c r="G386" s="3">
        <v>4</v>
      </c>
      <c r="H386" s="3">
        <v>4</v>
      </c>
      <c r="I386" s="3">
        <v>4.0999999999999996</v>
      </c>
      <c r="J386" s="15">
        <f t="shared" si="429"/>
        <v>1.2581089456409122E-2</v>
      </c>
      <c r="K386" s="16">
        <f t="shared" ref="K386" si="510">IF($C386="Erwerbstätige (Inlandskonzept)", SUM(K387:K388),
IF(TYPE($I386)=1,$I386,$H386)*(1+$J386))^(1/IF(TYPE($I386)=1,1,2))</f>
        <v>4.1515824667712771</v>
      </c>
      <c r="L386" s="16">
        <f t="shared" ref="L386" si="511">IF($C386="Erwerbstätige (Inlandskonzept)", SUM(L387:L388),
IF(TYPE($I386)=1,$I386,$H386)*((1+$J386)^(1/IF(TYPE($I386)=1,2,3))))</f>
        <v>4.125710619246366</v>
      </c>
    </row>
    <row r="387" spans="1:12" x14ac:dyDescent="0.2">
      <c r="A387" s="2" t="s">
        <v>18</v>
      </c>
      <c r="B387" s="2" t="s">
        <v>19</v>
      </c>
      <c r="C387" s="2" t="s">
        <v>12</v>
      </c>
      <c r="D387" s="6" t="s">
        <v>13</v>
      </c>
      <c r="E387" s="3">
        <v>65.7</v>
      </c>
      <c r="F387" s="3">
        <v>64.7</v>
      </c>
      <c r="G387" s="3">
        <v>65.400000000000006</v>
      </c>
      <c r="H387" s="3">
        <v>65.7</v>
      </c>
      <c r="I387" s="3">
        <v>65.3</v>
      </c>
      <c r="J387" s="15">
        <f t="shared" si="429"/>
        <v>-1.5255574544261741E-3</v>
      </c>
      <c r="K387" s="16">
        <f t="shared" ref="K387:K388" si="512">IF($C387="Erwerbstätige (Inlandskonzept)", SUM(K388:K389),
IF(TYPE($I387)=1,$I387,$H387)*((1+$J387)^(IF(TYPE($I387)=1,1,2))))</f>
        <v>65.176614048894308</v>
      </c>
      <c r="L387" s="16">
        <f t="shared" ref="L387:L388" si="513">IF($C387="Erwerbstätige (Inlandskonzept)", SUM(L388:L389),
IF(TYPE($I387)=1,$I387,$H387)*((1+$J387)^(IF(TYPE($I387)=1,2,3))))</f>
        <v>65.088984654388923</v>
      </c>
    </row>
    <row r="388" spans="1:12" x14ac:dyDescent="0.2">
      <c r="C388" s="2" t="s">
        <v>14</v>
      </c>
      <c r="D388" s="6" t="s">
        <v>13</v>
      </c>
      <c r="E388" s="3">
        <v>64.5</v>
      </c>
      <c r="F388" s="3">
        <v>63.5</v>
      </c>
      <c r="G388" s="3">
        <v>64.2</v>
      </c>
      <c r="H388" s="3">
        <v>64.400000000000006</v>
      </c>
      <c r="I388" s="3">
        <v>64.099999999999994</v>
      </c>
      <c r="J388" s="15">
        <f t="shared" si="429"/>
        <v>-1.5540062486638639E-3</v>
      </c>
      <c r="K388" s="16">
        <f t="shared" si="512"/>
        <v>64.000388199460645</v>
      </c>
      <c r="L388" s="16">
        <f t="shared" si="513"/>
        <v>63.900931196281761</v>
      </c>
    </row>
    <row r="389" spans="1:12" x14ac:dyDescent="0.2">
      <c r="C389" s="2" t="s">
        <v>15</v>
      </c>
      <c r="D389" s="6" t="s">
        <v>13</v>
      </c>
      <c r="E389" s="3">
        <v>1.3</v>
      </c>
      <c r="F389" s="3">
        <v>1.2</v>
      </c>
      <c r="G389" s="3">
        <v>1.3</v>
      </c>
      <c r="H389" s="3">
        <v>1.2</v>
      </c>
      <c r="I389" s="3">
        <v>1.2</v>
      </c>
      <c r="J389" s="15">
        <f t="shared" si="429"/>
        <v>-1.9811792138610396E-2</v>
      </c>
      <c r="K389" s="16">
        <f t="shared" ref="K389" si="514">IF($C389="Erwerbstätige (Inlandskonzept)", SUM(K390:K391),
IF(TYPE($I389)=1,$I389,$H389)*(1+$J389))^(1/IF(TYPE($I389)=1,1,2))</f>
        <v>1.1762258494336675</v>
      </c>
      <c r="L389" s="16">
        <f t="shared" ref="L389" si="515">IF($C389="Erwerbstätige (Inlandskonzept)", SUM(L390:L391),
IF(TYPE($I389)=1,$I389,$H389)*((1+$J389)^(1/IF(TYPE($I389)=1,2,3))))</f>
        <v>1.1880534581071682</v>
      </c>
    </row>
    <row r="390" spans="1:12" x14ac:dyDescent="0.2">
      <c r="A390" s="2" t="s">
        <v>20</v>
      </c>
      <c r="B390" s="2" t="s">
        <v>21</v>
      </c>
      <c r="C390" s="2" t="s">
        <v>12</v>
      </c>
      <c r="D390" s="6" t="s">
        <v>13</v>
      </c>
      <c r="E390" s="3">
        <v>0</v>
      </c>
      <c r="F390" s="3">
        <v>0</v>
      </c>
      <c r="G390" s="3">
        <v>0</v>
      </c>
      <c r="H390" s="3">
        <v>0</v>
      </c>
      <c r="I390" s="3" t="s">
        <v>22</v>
      </c>
      <c r="J390" s="15">
        <f t="shared" ref="J390:J453" si="516">IF(SUM(E390:I390)=0, 0,
(IF(TYPE(I390)=1,I390,H390)/E390)^(1/(COUNT(E390:I390)-1))-1)</f>
        <v>0</v>
      </c>
      <c r="K390" s="16">
        <f t="shared" ref="K390:K391" si="517">IF($C390="Erwerbstätige (Inlandskonzept)", SUM(K391:K392),
IF(TYPE($I390)=1,$I390,$H390)*((1+$J390)^(IF(TYPE($I390)=1,1,2))))</f>
        <v>0</v>
      </c>
      <c r="L390" s="16">
        <f t="shared" ref="L390:L391" si="518">IF($C390="Erwerbstätige (Inlandskonzept)", SUM(L391:L392),
IF(TYPE($I390)=1,$I390,$H390)*((1+$J390)^(IF(TYPE($I390)=1,2,3))))</f>
        <v>0</v>
      </c>
    </row>
    <row r="391" spans="1:12" x14ac:dyDescent="0.2">
      <c r="C391" s="2" t="s">
        <v>14</v>
      </c>
      <c r="D391" s="6" t="s">
        <v>13</v>
      </c>
      <c r="E391" s="3">
        <v>0</v>
      </c>
      <c r="F391" s="3">
        <v>0</v>
      </c>
      <c r="G391" s="3">
        <v>0</v>
      </c>
      <c r="H391" s="3">
        <v>0</v>
      </c>
      <c r="I391" s="3" t="s">
        <v>22</v>
      </c>
      <c r="J391" s="15">
        <f t="shared" si="516"/>
        <v>0</v>
      </c>
      <c r="K391" s="16">
        <f t="shared" si="517"/>
        <v>0</v>
      </c>
      <c r="L391" s="16">
        <f t="shared" si="518"/>
        <v>0</v>
      </c>
    </row>
    <row r="392" spans="1:12" x14ac:dyDescent="0.2">
      <c r="C392" s="2" t="s">
        <v>15</v>
      </c>
      <c r="D392" s="6" t="s">
        <v>13</v>
      </c>
      <c r="E392" s="3">
        <v>0</v>
      </c>
      <c r="F392" s="3">
        <v>0</v>
      </c>
      <c r="G392" s="3">
        <v>0</v>
      </c>
      <c r="H392" s="3">
        <v>0</v>
      </c>
      <c r="I392" s="3" t="s">
        <v>22</v>
      </c>
      <c r="J392" s="15">
        <f t="shared" si="516"/>
        <v>0</v>
      </c>
      <c r="K392" s="16">
        <f t="shared" ref="K392" si="519">IF($C392="Erwerbstätige (Inlandskonzept)", SUM(K393:K394),
IF(TYPE($I392)=1,$I392,$H392)*(1+$J392))^(1/IF(TYPE($I392)=1,1,2))</f>
        <v>0</v>
      </c>
      <c r="L392" s="16">
        <f t="shared" ref="L392" si="520">IF($C392="Erwerbstätige (Inlandskonzept)", SUM(L393:L394),
IF(TYPE($I392)=1,$I392,$H392)*((1+$J392)^(1/IF(TYPE($I392)=1,2,3))))</f>
        <v>0</v>
      </c>
    </row>
    <row r="393" spans="1:12" x14ac:dyDescent="0.2">
      <c r="A393" s="2" t="s">
        <v>23</v>
      </c>
      <c r="B393" s="2" t="s">
        <v>24</v>
      </c>
      <c r="C393" s="2" t="s">
        <v>12</v>
      </c>
      <c r="D393" s="6" t="s">
        <v>13</v>
      </c>
      <c r="E393" s="3">
        <v>60</v>
      </c>
      <c r="F393" s="3">
        <v>59.1</v>
      </c>
      <c r="G393" s="3">
        <v>59.8</v>
      </c>
      <c r="H393" s="3">
        <v>59.9</v>
      </c>
      <c r="I393" s="3">
        <v>59.6</v>
      </c>
      <c r="J393" s="15">
        <f t="shared" si="516"/>
        <v>-1.6708496116772942E-3</v>
      </c>
      <c r="K393" s="16">
        <f t="shared" ref="K393:K394" si="521">IF($C393="Erwerbstätige (Inlandskonzept)", SUM(K394:K395),
IF(TYPE($I393)=1,$I393,$H393)*((1+$J393)^(IF(TYPE($I393)=1,1,2))))</f>
        <v>59.500425895306478</v>
      </c>
      <c r="L393" s="16">
        <f t="shared" ref="L393:L394" si="522">IF($C393="Erwerbstätige (Inlandskonzept)", SUM(L394:L395),
IF(TYPE($I393)=1,$I393,$H393)*((1+$J393)^(IF(TYPE($I393)=1,2,3))))</f>
        <v>59.401021568050034</v>
      </c>
    </row>
    <row r="394" spans="1:12" x14ac:dyDescent="0.2">
      <c r="C394" s="2" t="s">
        <v>14</v>
      </c>
      <c r="D394" s="6" t="s">
        <v>13</v>
      </c>
      <c r="E394" s="3">
        <v>58.8</v>
      </c>
      <c r="F394" s="3">
        <v>57.9</v>
      </c>
      <c r="G394" s="3">
        <v>58.6</v>
      </c>
      <c r="H394" s="3">
        <v>58.7</v>
      </c>
      <c r="I394" s="3">
        <v>58.4</v>
      </c>
      <c r="J394" s="15">
        <f t="shared" si="516"/>
        <v>-1.7050360392726338E-3</v>
      </c>
      <c r="K394" s="16">
        <f t="shared" si="521"/>
        <v>58.300425895306475</v>
      </c>
      <c r="L394" s="16">
        <f t="shared" si="522"/>
        <v>58.201021568050031</v>
      </c>
    </row>
    <row r="395" spans="1:12" x14ac:dyDescent="0.2">
      <c r="C395" s="2" t="s">
        <v>15</v>
      </c>
      <c r="D395" s="6" t="s">
        <v>13</v>
      </c>
      <c r="E395" s="3">
        <v>1.2</v>
      </c>
      <c r="F395" s="3">
        <v>1.2</v>
      </c>
      <c r="G395" s="3">
        <v>1.2</v>
      </c>
      <c r="H395" s="3">
        <v>1.2</v>
      </c>
      <c r="I395" s="3">
        <v>1.2</v>
      </c>
      <c r="J395" s="15">
        <f t="shared" si="516"/>
        <v>0</v>
      </c>
      <c r="K395" s="16">
        <f t="shared" ref="K395" si="523">IF($C395="Erwerbstätige (Inlandskonzept)", SUM(K396:K397),
IF(TYPE($I395)=1,$I395,$H395)*(1+$J395))^(1/IF(TYPE($I395)=1,1,2))</f>
        <v>1.2</v>
      </c>
      <c r="L395" s="16">
        <f t="shared" ref="L395" si="524">IF($C395="Erwerbstätige (Inlandskonzept)", SUM(L396:L397),
IF(TYPE($I395)=1,$I395,$H395)*((1+$J395)^(1/IF(TYPE($I395)=1,2,3))))</f>
        <v>1.2</v>
      </c>
    </row>
    <row r="396" spans="1:12" x14ac:dyDescent="0.2">
      <c r="A396" s="2" t="s">
        <v>25</v>
      </c>
      <c r="B396" s="2" t="s">
        <v>26</v>
      </c>
      <c r="C396" s="2" t="s">
        <v>12</v>
      </c>
      <c r="D396" s="6" t="s">
        <v>13</v>
      </c>
      <c r="E396" s="3">
        <v>2.2999999999999998</v>
      </c>
      <c r="F396" s="3">
        <v>2.2999999999999998</v>
      </c>
      <c r="G396" s="3">
        <v>2.2000000000000002</v>
      </c>
      <c r="H396" s="3">
        <v>2.4</v>
      </c>
      <c r="I396" s="3" t="s">
        <v>22</v>
      </c>
      <c r="J396" s="15">
        <f t="shared" si="516"/>
        <v>1.4287644623016904E-2</v>
      </c>
      <c r="K396" s="16">
        <f t="shared" ref="K396:K397" si="525">IF($C396="Erwerbstätige (Inlandskonzept)", SUM(K397:K398),
IF(TYPE($I396)=1,$I396,$H396)*((1+$J396)^(IF(TYPE($I396)=1,1,2))))</f>
        <v>2.4690706224837777</v>
      </c>
      <c r="L396" s="16">
        <f t="shared" ref="L396:L397" si="526">IF($C396="Erwerbstätige (Inlandskonzept)", SUM(L397:L398),
IF(TYPE($I396)=1,$I396,$H396)*((1+$J396)^(IF(TYPE($I396)=1,2,3))))</f>
        <v>2.5043478260869576</v>
      </c>
    </row>
    <row r="397" spans="1:12" x14ac:dyDescent="0.2">
      <c r="C397" s="2" t="s">
        <v>14</v>
      </c>
      <c r="D397" s="6" t="s">
        <v>13</v>
      </c>
      <c r="E397" s="3">
        <v>2.2999999999999998</v>
      </c>
      <c r="F397" s="3">
        <v>2.2999999999999998</v>
      </c>
      <c r="G397" s="3">
        <v>2.2000000000000002</v>
      </c>
      <c r="H397" s="3">
        <v>2.4</v>
      </c>
      <c r="I397" s="3" t="s">
        <v>22</v>
      </c>
      <c r="J397" s="15">
        <f t="shared" si="516"/>
        <v>1.4287644623016904E-2</v>
      </c>
      <c r="K397" s="16">
        <f t="shared" si="525"/>
        <v>2.4690706224837777</v>
      </c>
      <c r="L397" s="16">
        <f t="shared" si="526"/>
        <v>2.5043478260869576</v>
      </c>
    </row>
    <row r="398" spans="1:12" x14ac:dyDescent="0.2">
      <c r="C398" s="2" t="s">
        <v>15</v>
      </c>
      <c r="D398" s="6" t="s">
        <v>13</v>
      </c>
      <c r="E398" s="3">
        <v>0</v>
      </c>
      <c r="F398" s="3">
        <v>0</v>
      </c>
      <c r="G398" s="3">
        <v>0</v>
      </c>
      <c r="H398" s="3">
        <v>0</v>
      </c>
      <c r="I398" s="3" t="s">
        <v>22</v>
      </c>
      <c r="J398" s="15">
        <f t="shared" si="516"/>
        <v>0</v>
      </c>
      <c r="K398" s="16">
        <f t="shared" ref="K398" si="527">IF($C398="Erwerbstätige (Inlandskonzept)", SUM(K399:K400),
IF(TYPE($I398)=1,$I398,$H398)*(1+$J398))^(1/IF(TYPE($I398)=1,1,2))</f>
        <v>0</v>
      </c>
      <c r="L398" s="16">
        <f t="shared" ref="L398" si="528">IF($C398="Erwerbstätige (Inlandskonzept)", SUM(L399:L400),
IF(TYPE($I398)=1,$I398,$H398)*((1+$J398)^(1/IF(TYPE($I398)=1,2,3))))</f>
        <v>0</v>
      </c>
    </row>
    <row r="399" spans="1:12" x14ac:dyDescent="0.2">
      <c r="A399" s="2" t="s">
        <v>27</v>
      </c>
      <c r="B399" s="2" t="s">
        <v>28</v>
      </c>
      <c r="C399" s="2" t="s">
        <v>12</v>
      </c>
      <c r="D399" s="6" t="s">
        <v>13</v>
      </c>
      <c r="E399" s="3">
        <v>3.4</v>
      </c>
      <c r="F399" s="3">
        <v>3.3</v>
      </c>
      <c r="G399" s="3">
        <v>3.4</v>
      </c>
      <c r="H399" s="3">
        <v>3.3</v>
      </c>
      <c r="I399" s="3" t="s">
        <v>22</v>
      </c>
      <c r="J399" s="15">
        <f t="shared" si="516"/>
        <v>-9.9016404585906548E-3</v>
      </c>
      <c r="K399" s="16">
        <f t="shared" ref="K399:K400" si="529">IF($C399="Erwerbstätige (Inlandskonzept)", SUM(K400:K401),
IF(TYPE($I399)=1,$I399,$H399)*((1+$J399)^(IF(TYPE($I399)=1,1,2))))</f>
        <v>3.3</v>
      </c>
      <c r="L399" s="16">
        <f t="shared" ref="L399:L400" si="530">IF($C399="Erwerbstätige (Inlandskonzept)", SUM(L400:L401),
IF(TYPE($I399)=1,$I399,$H399)*((1+$J399)^(IF(TYPE($I399)=1,2,3))))</f>
        <v>3.3</v>
      </c>
    </row>
    <row r="400" spans="1:12" x14ac:dyDescent="0.2">
      <c r="C400" s="2" t="s">
        <v>14</v>
      </c>
      <c r="D400" s="6" t="s">
        <v>13</v>
      </c>
      <c r="E400" s="3">
        <v>3.3</v>
      </c>
      <c r="F400" s="3">
        <v>3.3</v>
      </c>
      <c r="G400" s="3">
        <v>3.3</v>
      </c>
      <c r="H400" s="3">
        <v>3.3</v>
      </c>
      <c r="I400" s="3" t="s">
        <v>22</v>
      </c>
      <c r="J400" s="15">
        <f t="shared" si="516"/>
        <v>0</v>
      </c>
      <c r="K400" s="16">
        <f t="shared" si="529"/>
        <v>3.3</v>
      </c>
      <c r="L400" s="16">
        <f t="shared" si="530"/>
        <v>3.3</v>
      </c>
    </row>
    <row r="401" spans="1:12" x14ac:dyDescent="0.2">
      <c r="C401" s="2" t="s">
        <v>15</v>
      </c>
      <c r="D401" s="6" t="s">
        <v>13</v>
      </c>
      <c r="E401" s="3">
        <v>0.1</v>
      </c>
      <c r="F401" s="3">
        <v>0.1</v>
      </c>
      <c r="G401" s="3">
        <v>0</v>
      </c>
      <c r="H401" s="3">
        <v>0</v>
      </c>
      <c r="I401" s="3" t="s">
        <v>22</v>
      </c>
      <c r="J401" s="15">
        <f t="shared" si="516"/>
        <v>-1</v>
      </c>
      <c r="K401" s="16">
        <f t="shared" ref="K401" si="531">IF($C401="Erwerbstätige (Inlandskonzept)", SUM(K402:K403),
IF(TYPE($I401)=1,$I401,$H401)*(1+$J401))^(1/IF(TYPE($I401)=1,1,2))</f>
        <v>0</v>
      </c>
      <c r="L401" s="16">
        <f t="shared" ref="L401" si="532">IF($C401="Erwerbstätige (Inlandskonzept)", SUM(L402:L403),
IF(TYPE($I401)=1,$I401,$H401)*((1+$J401)^(1/IF(TYPE($I401)=1,2,3))))</f>
        <v>0</v>
      </c>
    </row>
    <row r="402" spans="1:12" x14ac:dyDescent="0.2">
      <c r="A402" s="2" t="s">
        <v>29</v>
      </c>
      <c r="B402" s="2" t="s">
        <v>30</v>
      </c>
      <c r="C402" s="2" t="s">
        <v>12</v>
      </c>
      <c r="D402" s="6" t="s">
        <v>13</v>
      </c>
      <c r="E402" s="3">
        <v>15</v>
      </c>
      <c r="F402" s="3">
        <v>15</v>
      </c>
      <c r="G402" s="3">
        <v>16</v>
      </c>
      <c r="H402" s="3">
        <v>16.7</v>
      </c>
      <c r="I402" s="3">
        <v>17.100000000000001</v>
      </c>
      <c r="J402" s="15">
        <f t="shared" si="516"/>
        <v>3.3299484758959608E-2</v>
      </c>
      <c r="K402" s="16">
        <f t="shared" ref="K402:K403" si="533">IF($C402="Erwerbstätige (Inlandskonzept)", SUM(K403:K404),
IF(TYPE($I402)=1,$I402,$H402)*((1+$J402)^(IF(TYPE($I402)=1,1,2))))</f>
        <v>17.701241553303127</v>
      </c>
      <c r="L402" s="16">
        <f t="shared" ref="L402:L403" si="534">IF($C402="Erwerbstätige (Inlandskonzept)", SUM(L403:L404),
IF(TYPE($I402)=1,$I402,$H402)*((1+$J402)^(IF(TYPE($I402)=1,2,3))))</f>
        <v>18.244891150944127</v>
      </c>
    </row>
    <row r="403" spans="1:12" x14ac:dyDescent="0.2">
      <c r="C403" s="2" t="s">
        <v>14</v>
      </c>
      <c r="D403" s="6" t="s">
        <v>13</v>
      </c>
      <c r="E403" s="3">
        <v>12.3</v>
      </c>
      <c r="F403" s="3">
        <v>12.5</v>
      </c>
      <c r="G403" s="3">
        <v>13.2</v>
      </c>
      <c r="H403" s="3">
        <v>13.9</v>
      </c>
      <c r="I403" s="3">
        <v>14.3</v>
      </c>
      <c r="J403" s="15">
        <f t="shared" si="516"/>
        <v>3.8383387554429937E-2</v>
      </c>
      <c r="K403" s="16">
        <f t="shared" si="533"/>
        <v>14.84888244202835</v>
      </c>
      <c r="L403" s="16">
        <f t="shared" si="534"/>
        <v>15.418832851550892</v>
      </c>
    </row>
    <row r="404" spans="1:12" x14ac:dyDescent="0.2">
      <c r="C404" s="2" t="s">
        <v>15</v>
      </c>
      <c r="D404" s="6" t="s">
        <v>13</v>
      </c>
      <c r="E404" s="3">
        <v>2.6</v>
      </c>
      <c r="F404" s="3">
        <v>2.5</v>
      </c>
      <c r="G404" s="3">
        <v>2.8</v>
      </c>
      <c r="H404" s="3">
        <v>2.7</v>
      </c>
      <c r="I404" s="3">
        <v>2.8</v>
      </c>
      <c r="J404" s="15">
        <f t="shared" si="516"/>
        <v>1.869968259813537E-2</v>
      </c>
      <c r="K404" s="16">
        <f t="shared" ref="K404" si="535">IF($C404="Erwerbstätige (Inlandskonzept)", SUM(K405:K406),
IF(TYPE($I404)=1,$I404,$H404)*(1+$J404))^(1/IF(TYPE($I404)=1,1,2))</f>
        <v>2.852359111274779</v>
      </c>
      <c r="L404" s="16">
        <f t="shared" ref="L404" si="536">IF($C404="Erwerbstätige (Inlandskonzept)", SUM(L405:L406),
IF(TYPE($I404)=1,$I404,$H404)*((1+$J404)^(1/IF(TYPE($I404)=1,2,3))))</f>
        <v>2.8260582993932348</v>
      </c>
    </row>
    <row r="405" spans="1:12" x14ac:dyDescent="0.2">
      <c r="A405" s="2" t="s">
        <v>31</v>
      </c>
      <c r="B405" s="2" t="s">
        <v>32</v>
      </c>
      <c r="C405" s="2" t="s">
        <v>12</v>
      </c>
      <c r="D405" s="6" t="s">
        <v>13</v>
      </c>
      <c r="E405" s="3">
        <v>336.9</v>
      </c>
      <c r="F405" s="3">
        <v>339.3</v>
      </c>
      <c r="G405" s="3">
        <v>342.7</v>
      </c>
      <c r="H405" s="3">
        <v>348.2</v>
      </c>
      <c r="I405" s="3">
        <v>353.3</v>
      </c>
      <c r="J405" s="15">
        <f t="shared" si="516"/>
        <v>1.1953732542028028E-2</v>
      </c>
      <c r="K405" s="16">
        <f t="shared" ref="K405:K406" si="537">IF($C405="Erwerbstätige (Inlandskonzept)", SUM(K406:K407),
IF(TYPE($I405)=1,$I405,$H405)*((1+$J405)^(IF(TYPE($I405)=1,1,2))))</f>
        <v>357.59553747308502</v>
      </c>
      <c r="L405" s="16">
        <f t="shared" ref="L405:L406" si="538">IF($C405="Erwerbstätige (Inlandskonzept)", SUM(L406:L407),
IF(TYPE($I405)=1,$I405,$H405)*((1+$J405)^(IF(TYPE($I405)=1,2,3))))</f>
        <v>362.71062015602945</v>
      </c>
    </row>
    <row r="406" spans="1:12" x14ac:dyDescent="0.2">
      <c r="C406" s="2" t="s">
        <v>14</v>
      </c>
      <c r="D406" s="6" t="s">
        <v>13</v>
      </c>
      <c r="E406" s="3">
        <v>308.5</v>
      </c>
      <c r="F406" s="3">
        <v>311.60000000000002</v>
      </c>
      <c r="G406" s="3">
        <v>316.3</v>
      </c>
      <c r="H406" s="3">
        <v>321.8</v>
      </c>
      <c r="I406" s="3">
        <v>327</v>
      </c>
      <c r="J406" s="15">
        <f t="shared" si="516"/>
        <v>1.4666088871617911E-2</v>
      </c>
      <c r="K406" s="16">
        <f t="shared" si="537"/>
        <v>331.79581106101904</v>
      </c>
      <c r="L406" s="16">
        <f t="shared" si="538"/>
        <v>336.6619579132705</v>
      </c>
    </row>
    <row r="407" spans="1:12" x14ac:dyDescent="0.2">
      <c r="C407" s="2" t="s">
        <v>15</v>
      </c>
      <c r="D407" s="6" t="s">
        <v>13</v>
      </c>
      <c r="E407" s="3">
        <v>28.4</v>
      </c>
      <c r="F407" s="3">
        <v>27.7</v>
      </c>
      <c r="G407" s="3">
        <v>26.4</v>
      </c>
      <c r="H407" s="3">
        <v>26.4</v>
      </c>
      <c r="I407" s="3">
        <v>26.3</v>
      </c>
      <c r="J407" s="15">
        <f t="shared" si="516"/>
        <v>-1.9021809427148373E-2</v>
      </c>
      <c r="K407" s="16">
        <f t="shared" ref="K407" si="539">IF($C407="Erwerbstätige (Inlandskonzept)", SUM(K408:K409),
IF(TYPE($I407)=1,$I407,$H407)*(1+$J407))^(1/IF(TYPE($I407)=1,1,2))</f>
        <v>25.799726412065997</v>
      </c>
      <c r="L407" s="16">
        <f t="shared" ref="L407" si="540">IF($C407="Erwerbstätige (Inlandskonzept)", SUM(L408:L409),
IF(TYPE($I407)=1,$I407,$H407)*((1+$J407)^(1/IF(TYPE($I407)=1,2,3))))</f>
        <v>26.048662242758951</v>
      </c>
    </row>
    <row r="408" spans="1:12" x14ac:dyDescent="0.2">
      <c r="A408" s="2" t="s">
        <v>33</v>
      </c>
      <c r="B408" s="2" t="s">
        <v>34</v>
      </c>
      <c r="C408" s="2" t="s">
        <v>12</v>
      </c>
      <c r="D408" s="6" t="s">
        <v>13</v>
      </c>
      <c r="E408" s="3">
        <v>121.6</v>
      </c>
      <c r="F408" s="3">
        <v>122</v>
      </c>
      <c r="G408" s="3">
        <v>122.7</v>
      </c>
      <c r="H408" s="3">
        <v>123.5</v>
      </c>
      <c r="I408" s="3">
        <v>126</v>
      </c>
      <c r="J408" s="15">
        <f t="shared" si="516"/>
        <v>8.9258341461200263E-3</v>
      </c>
      <c r="K408" s="16">
        <f t="shared" ref="K408:K409" si="541">IF($C408="Erwerbstätige (Inlandskonzept)", SUM(K409:K410),
IF(TYPE($I408)=1,$I408,$H408)*((1+$J408)^(IF(TYPE($I408)=1,1,2))))</f>
        <v>127.11759043574575</v>
      </c>
      <c r="L408" s="16">
        <f t="shared" ref="L408:L409" si="542">IF($C408="Erwerbstätige (Inlandskonzept)", SUM(L409:L410),
IF(TYPE($I408)=1,$I408,$H408)*((1+$J408)^(IF(TYPE($I408)=1,2,3))))</f>
        <v>128.49918707890851</v>
      </c>
    </row>
    <row r="409" spans="1:12" x14ac:dyDescent="0.2">
      <c r="C409" s="2" t="s">
        <v>14</v>
      </c>
      <c r="D409" s="6" t="s">
        <v>13</v>
      </c>
      <c r="E409" s="3">
        <v>112.1</v>
      </c>
      <c r="F409" s="3">
        <v>112.7</v>
      </c>
      <c r="G409" s="3">
        <v>113.6</v>
      </c>
      <c r="H409" s="3">
        <v>114.4</v>
      </c>
      <c r="I409" s="3">
        <v>117.1</v>
      </c>
      <c r="J409" s="15">
        <f t="shared" si="516"/>
        <v>1.0968957815654656E-2</v>
      </c>
      <c r="K409" s="16">
        <f t="shared" si="541"/>
        <v>118.38446496021315</v>
      </c>
      <c r="L409" s="16">
        <f t="shared" si="542"/>
        <v>119.68301916239058</v>
      </c>
    </row>
    <row r="410" spans="1:12" x14ac:dyDescent="0.2">
      <c r="C410" s="2" t="s">
        <v>15</v>
      </c>
      <c r="D410" s="6" t="s">
        <v>13</v>
      </c>
      <c r="E410" s="3">
        <v>9.6</v>
      </c>
      <c r="F410" s="3">
        <v>9.3000000000000007</v>
      </c>
      <c r="G410" s="3">
        <v>9.1</v>
      </c>
      <c r="H410" s="3">
        <v>9.1</v>
      </c>
      <c r="I410" s="3">
        <v>8.9</v>
      </c>
      <c r="J410" s="15">
        <f t="shared" si="516"/>
        <v>-1.8749946569371123E-2</v>
      </c>
      <c r="K410" s="16">
        <f t="shared" ref="K410" si="543">IF($C410="Erwerbstätige (Inlandskonzept)", SUM(K411:K412),
IF(TYPE($I410)=1,$I410,$H410)*(1+$J410))^(1/IF(TYPE($I410)=1,1,2))</f>
        <v>8.7331254755325975</v>
      </c>
      <c r="L410" s="16">
        <f t="shared" ref="L410" si="544">IF($C410="Erwerbstätige (Inlandskonzept)", SUM(L411:L412),
IF(TYPE($I410)=1,$I410,$H410)*((1+$J410)^(1/IF(TYPE($I410)=1,2,3))))</f>
        <v>8.8161679165179301</v>
      </c>
    </row>
    <row r="411" spans="1:12" x14ac:dyDescent="0.2">
      <c r="A411" s="2" t="s">
        <v>35</v>
      </c>
      <c r="B411" s="2" t="s">
        <v>36</v>
      </c>
      <c r="C411" s="2" t="s">
        <v>12</v>
      </c>
      <c r="D411" s="6" t="s">
        <v>13</v>
      </c>
      <c r="E411" s="3">
        <v>108.5</v>
      </c>
      <c r="F411" s="3">
        <v>109.1</v>
      </c>
      <c r="G411" s="3">
        <v>109.9</v>
      </c>
      <c r="H411" s="3">
        <v>110.2</v>
      </c>
      <c r="I411" s="3" t="s">
        <v>22</v>
      </c>
      <c r="J411" s="15">
        <f t="shared" si="516"/>
        <v>5.1956922837359532E-3</v>
      </c>
      <c r="K411" s="16">
        <f t="shared" ref="K411:K412" si="545">IF($C411="Erwerbstätige (Inlandskonzept)", SUM(K412:K413),
IF(TYPE($I411)=1,$I411,$H411)*((1+$J411)^(IF(TYPE($I411)=1,1,2))))</f>
        <v>106.11551157770187</v>
      </c>
      <c r="L411" s="16">
        <f t="shared" ref="L411:L412" si="546">IF($C411="Erwerbstätige (Inlandskonzept)", SUM(L412:L413),
IF(TYPE($I411)=1,$I411,$H411)*((1+$J411)^(IF(TYPE($I411)=1,2,3))))</f>
        <v>112.00339909760302</v>
      </c>
    </row>
    <row r="412" spans="1:12" x14ac:dyDescent="0.2">
      <c r="C412" s="2" t="s">
        <v>14</v>
      </c>
      <c r="D412" s="6" t="s">
        <v>13</v>
      </c>
      <c r="E412" s="3">
        <v>100.1</v>
      </c>
      <c r="F412" s="3">
        <v>100.9</v>
      </c>
      <c r="G412" s="3">
        <v>101.8</v>
      </c>
      <c r="H412" s="3">
        <v>102</v>
      </c>
      <c r="I412" s="3" t="s">
        <v>22</v>
      </c>
      <c r="J412" s="15">
        <f t="shared" si="516"/>
        <v>6.287392177022344E-3</v>
      </c>
      <c r="K412" s="16">
        <f t="shared" si="545"/>
        <v>103.28666019675209</v>
      </c>
      <c r="L412" s="16">
        <f t="shared" si="546"/>
        <v>103.93606393606393</v>
      </c>
    </row>
    <row r="413" spans="1:12" x14ac:dyDescent="0.2">
      <c r="C413" s="2" t="s">
        <v>15</v>
      </c>
      <c r="D413" s="6" t="s">
        <v>13</v>
      </c>
      <c r="E413" s="3">
        <v>8.4</v>
      </c>
      <c r="F413" s="3">
        <v>8.3000000000000007</v>
      </c>
      <c r="G413" s="3">
        <v>8.1999999999999993</v>
      </c>
      <c r="H413" s="3">
        <v>8.1</v>
      </c>
      <c r="I413" s="3" t="s">
        <v>22</v>
      </c>
      <c r="J413" s="15">
        <f t="shared" si="516"/>
        <v>-1.2049365987475746E-2</v>
      </c>
      <c r="K413" s="16">
        <f t="shared" ref="K413" si="547">IF($C413="Erwerbstätige (Inlandskonzept)", SUM(K414:K415),
IF(TYPE($I413)=1,$I413,$H413)*(1+$J413))^(1/IF(TYPE($I413)=1,1,2))</f>
        <v>2.8288513809497746</v>
      </c>
      <c r="L413" s="16">
        <f t="shared" ref="L413" si="548">IF($C413="Erwerbstätige (Inlandskonzept)", SUM(L414:L415),
IF(TYPE($I413)=1,$I413,$H413)*((1+$J413)^(1/IF(TYPE($I413)=1,2,3))))</f>
        <v>8.0673351615390878</v>
      </c>
    </row>
    <row r="414" spans="1:12" x14ac:dyDescent="0.2">
      <c r="A414" s="2" t="s">
        <v>37</v>
      </c>
      <c r="B414" s="2" t="s">
        <v>38</v>
      </c>
      <c r="C414" s="2" t="s">
        <v>12</v>
      </c>
      <c r="D414" s="6" t="s">
        <v>13</v>
      </c>
      <c r="E414" s="3">
        <v>53.5</v>
      </c>
      <c r="F414" s="3">
        <v>53</v>
      </c>
      <c r="G414" s="3">
        <v>53.1</v>
      </c>
      <c r="H414" s="3">
        <v>53.5</v>
      </c>
      <c r="I414" s="3" t="s">
        <v>22</v>
      </c>
      <c r="J414" s="15">
        <f t="shared" si="516"/>
        <v>0</v>
      </c>
      <c r="K414" s="16">
        <f t="shared" ref="K414:K415" si="549">IF($C414="Erwerbstätige (Inlandskonzept)", SUM(K415:K416),
IF(TYPE($I414)=1,$I414,$H414)*((1+$J414)^(IF(TYPE($I414)=1,1,2))))</f>
        <v>51.132414244619582</v>
      </c>
      <c r="L414" s="16">
        <f t="shared" ref="L414:L415" si="550">IF($C414="Erwerbstätige (Inlandskonzept)", SUM(L415:L416),
IF(TYPE($I414)=1,$I414,$H414)*((1+$J414)^(IF(TYPE($I414)=1,2,3))))</f>
        <v>53.568667519176863</v>
      </c>
    </row>
    <row r="415" spans="1:12" x14ac:dyDescent="0.2">
      <c r="C415" s="2" t="s">
        <v>14</v>
      </c>
      <c r="D415" s="6" t="s">
        <v>13</v>
      </c>
      <c r="E415" s="3">
        <v>48.7</v>
      </c>
      <c r="F415" s="3">
        <v>48.3</v>
      </c>
      <c r="G415" s="3">
        <v>48.5</v>
      </c>
      <c r="H415" s="3">
        <v>48.9</v>
      </c>
      <c r="I415" s="3" t="s">
        <v>22</v>
      </c>
      <c r="J415" s="15">
        <f t="shared" si="516"/>
        <v>1.3670557006739692E-3</v>
      </c>
      <c r="K415" s="16">
        <f t="shared" si="549"/>
        <v>49.033789433864939</v>
      </c>
      <c r="L415" s="16">
        <f t="shared" si="550"/>
        <v>49.10082135523615</v>
      </c>
    </row>
    <row r="416" spans="1:12" x14ac:dyDescent="0.2">
      <c r="C416" s="2" t="s">
        <v>15</v>
      </c>
      <c r="D416" s="6" t="s">
        <v>13</v>
      </c>
      <c r="E416" s="3">
        <v>4.8</v>
      </c>
      <c r="F416" s="3">
        <v>4.7</v>
      </c>
      <c r="G416" s="3">
        <v>4.5999999999999996</v>
      </c>
      <c r="H416" s="3">
        <v>4.5</v>
      </c>
      <c r="I416" s="3" t="s">
        <v>22</v>
      </c>
      <c r="J416" s="15">
        <f t="shared" si="516"/>
        <v>-2.1283089707784142E-2</v>
      </c>
      <c r="K416" s="16">
        <f t="shared" ref="K416" si="551">IF($C416="Erwerbstätige (Inlandskonzept)", SUM(K417:K418),
IF(TYPE($I416)=1,$I416,$H416)*(1+$J416))^(1/IF(TYPE($I416)=1,1,2))</f>
        <v>2.0986248107546457</v>
      </c>
      <c r="L416" s="16">
        <f t="shared" ref="L416" si="552">IF($C416="Erwerbstätige (Inlandskonzept)", SUM(L417:L418),
IF(TYPE($I416)=1,$I416,$H416)*((1+$J416)^(1/IF(TYPE($I416)=1,2,3))))</f>
        <v>4.4678461639407105</v>
      </c>
    </row>
    <row r="417" spans="1:12" x14ac:dyDescent="0.2">
      <c r="A417" s="2" t="s">
        <v>39</v>
      </c>
      <c r="B417" s="2" t="s">
        <v>40</v>
      </c>
      <c r="C417" s="2" t="s">
        <v>12</v>
      </c>
      <c r="D417" s="6" t="s">
        <v>13</v>
      </c>
      <c r="E417" s="3">
        <v>37.299999999999997</v>
      </c>
      <c r="F417" s="3">
        <v>38</v>
      </c>
      <c r="G417" s="3">
        <v>38.5</v>
      </c>
      <c r="H417" s="3">
        <v>38.4</v>
      </c>
      <c r="I417" s="3" t="s">
        <v>22</v>
      </c>
      <c r="J417" s="15">
        <f t="shared" si="516"/>
        <v>9.7351253341317889E-3</v>
      </c>
      <c r="K417" s="16">
        <f t="shared" ref="K417:K418" si="553">IF($C417="Erwerbstätige (Inlandskonzept)", SUM(K418:K419),
IF(TYPE($I417)=1,$I417,$H417)*((1+$J417)^(IF(TYPE($I417)=1,1,2))))</f>
        <v>38.930637449467632</v>
      </c>
      <c r="L417" s="16">
        <f t="shared" ref="L417:L418" si="554">IF($C417="Erwerbstätige (Inlandskonzept)", SUM(L418:L419),
IF(TYPE($I417)=1,$I417,$H417)*((1+$J417)^(IF(TYPE($I417)=1,2,3))))</f>
        <v>39.645313634042097</v>
      </c>
    </row>
    <row r="418" spans="1:12" x14ac:dyDescent="0.2">
      <c r="C418" s="2" t="s">
        <v>14</v>
      </c>
      <c r="D418" s="6" t="s">
        <v>13</v>
      </c>
      <c r="E418" s="3">
        <v>35.799999999999997</v>
      </c>
      <c r="F418" s="3">
        <v>36.4</v>
      </c>
      <c r="G418" s="3">
        <v>37</v>
      </c>
      <c r="H418" s="3">
        <v>36.9</v>
      </c>
      <c r="I418" s="3" t="s">
        <v>22</v>
      </c>
      <c r="J418" s="15">
        <f t="shared" si="516"/>
        <v>1.0138940132779828E-2</v>
      </c>
      <c r="K418" s="16">
        <f t="shared" si="553"/>
        <v>37.652047031948044</v>
      </c>
      <c r="L418" s="16">
        <f t="shared" si="554"/>
        <v>38.033798882681573</v>
      </c>
    </row>
    <row r="419" spans="1:12" x14ac:dyDescent="0.2">
      <c r="C419" s="2" t="s">
        <v>15</v>
      </c>
      <c r="D419" s="6" t="s">
        <v>13</v>
      </c>
      <c r="E419" s="3">
        <v>1.5</v>
      </c>
      <c r="F419" s="3">
        <v>1.6</v>
      </c>
      <c r="G419" s="3">
        <v>1.5</v>
      </c>
      <c r="H419" s="3">
        <v>1.6</v>
      </c>
      <c r="I419" s="3" t="s">
        <v>22</v>
      </c>
      <c r="J419" s="15">
        <f t="shared" si="516"/>
        <v>2.1745909858070789E-2</v>
      </c>
      <c r="K419" s="16">
        <f t="shared" ref="K419" si="555">IF($C419="Erwerbstätige (Inlandskonzept)", SUM(K420:K421),
IF(TYPE($I419)=1,$I419,$H419)*(1+$J419))^(1/IF(TYPE($I419)=1,1,2))</f>
        <v>1.2785904175195877</v>
      </c>
      <c r="L419" s="16">
        <f t="shared" ref="L419" si="556">IF($C419="Erwerbstätige (Inlandskonzept)", SUM(L420:L421),
IF(TYPE($I419)=1,$I419,$H419)*((1+$J419)^(1/IF(TYPE($I419)=1,2,3))))</f>
        <v>1.6115147513605272</v>
      </c>
    </row>
    <row r="420" spans="1:12" x14ac:dyDescent="0.2">
      <c r="A420" s="2" t="s">
        <v>41</v>
      </c>
      <c r="B420" s="2" t="s">
        <v>42</v>
      </c>
      <c r="C420" s="2" t="s">
        <v>12</v>
      </c>
      <c r="D420" s="6" t="s">
        <v>13</v>
      </c>
      <c r="E420" s="3">
        <v>17.600000000000001</v>
      </c>
      <c r="F420" s="3">
        <v>18.2</v>
      </c>
      <c r="G420" s="3">
        <v>18.3</v>
      </c>
      <c r="H420" s="3">
        <v>18.3</v>
      </c>
      <c r="I420" s="3" t="s">
        <v>22</v>
      </c>
      <c r="J420" s="15">
        <f t="shared" si="516"/>
        <v>1.3085596039350778E-2</v>
      </c>
      <c r="K420" s="16">
        <f t="shared" ref="K420:K421" si="557">IF($C420="Erwerbstätige (Inlandskonzept)", SUM(K421:K422),
IF(TYPE($I420)=1,$I420,$H420)*((1+$J420)^(IF(TYPE($I420)=1,1,2))))</f>
        <v>18.026979976749807</v>
      </c>
      <c r="L420" s="16">
        <f t="shared" ref="L420:L421" si="558">IF($C420="Erwerbstätige (Inlandskonzept)", SUM(L421:L422),
IF(TYPE($I420)=1,$I420,$H420)*((1+$J420)^(IF(TYPE($I420)=1,2,3))))</f>
        <v>18.823076923076915</v>
      </c>
    </row>
    <row r="421" spans="1:12" x14ac:dyDescent="0.2">
      <c r="C421" s="2" t="s">
        <v>14</v>
      </c>
      <c r="D421" s="6" t="s">
        <v>13</v>
      </c>
      <c r="E421" s="3">
        <v>15.6</v>
      </c>
      <c r="F421" s="3">
        <v>16.2</v>
      </c>
      <c r="G421" s="3">
        <v>16.3</v>
      </c>
      <c r="H421" s="3">
        <v>16.2</v>
      </c>
      <c r="I421" s="3" t="s">
        <v>22</v>
      </c>
      <c r="J421" s="15">
        <f t="shared" si="516"/>
        <v>1.2659571768745437E-2</v>
      </c>
      <c r="K421" s="16">
        <f t="shared" si="557"/>
        <v>16.612766414376711</v>
      </c>
      <c r="L421" s="16">
        <f t="shared" si="558"/>
        <v>16.823076923076915</v>
      </c>
    </row>
    <row r="422" spans="1:12" x14ac:dyDescent="0.2">
      <c r="C422" s="2" t="s">
        <v>15</v>
      </c>
      <c r="D422" s="6" t="s">
        <v>13</v>
      </c>
      <c r="E422" s="3">
        <v>2</v>
      </c>
      <c r="F422" s="3">
        <v>2.1</v>
      </c>
      <c r="G422" s="3">
        <v>2</v>
      </c>
      <c r="H422" s="3">
        <v>2</v>
      </c>
      <c r="I422" s="3" t="s">
        <v>22</v>
      </c>
      <c r="J422" s="15">
        <f t="shared" si="516"/>
        <v>0</v>
      </c>
      <c r="K422" s="16">
        <f t="shared" ref="K422" si="559">IF($C422="Erwerbstätige (Inlandskonzept)", SUM(K423:K424),
IF(TYPE($I422)=1,$I422,$H422)*(1+$J422))^(1/IF(TYPE($I422)=1,1,2))</f>
        <v>1.4142135623730951</v>
      </c>
      <c r="L422" s="16">
        <f t="shared" ref="L422" si="560">IF($C422="Erwerbstätige (Inlandskonzept)", SUM(L423:L424),
IF(TYPE($I422)=1,$I422,$H422)*((1+$J422)^(1/IF(TYPE($I422)=1,2,3))))</f>
        <v>2</v>
      </c>
    </row>
    <row r="423" spans="1:12" x14ac:dyDescent="0.2">
      <c r="A423" s="2" t="s">
        <v>43</v>
      </c>
      <c r="B423" s="2" t="s">
        <v>44</v>
      </c>
      <c r="C423" s="2" t="s">
        <v>12</v>
      </c>
      <c r="D423" s="6" t="s">
        <v>13</v>
      </c>
      <c r="E423" s="3">
        <v>13.2</v>
      </c>
      <c r="F423" s="3">
        <v>12.9</v>
      </c>
      <c r="G423" s="3">
        <v>12.8</v>
      </c>
      <c r="H423" s="3">
        <v>13.3</v>
      </c>
      <c r="I423" s="3" t="s">
        <v>22</v>
      </c>
      <c r="J423" s="15">
        <f t="shared" si="516"/>
        <v>2.5189023289413637E-3</v>
      </c>
      <c r="K423" s="16">
        <f t="shared" ref="K423:K424" si="561">IF($C423="Erwerbstätige (Inlandskonzept)", SUM(K424:K425),
IF(TYPE($I423)=1,$I423,$H423)*((1+$J423)^(IF(TYPE($I423)=1,1,2))))</f>
        <v>13.474225303379143</v>
      </c>
      <c r="L423" s="16">
        <f t="shared" ref="L423:L424" si="562">IF($C423="Erwerbstätige (Inlandskonzept)", SUM(L424:L425),
IF(TYPE($I423)=1,$I423,$H423)*((1+$J423)^(IF(TYPE($I423)=1,2,3))))</f>
        <v>13.587445862926756</v>
      </c>
    </row>
    <row r="424" spans="1:12" x14ac:dyDescent="0.2">
      <c r="C424" s="2" t="s">
        <v>14</v>
      </c>
      <c r="D424" s="6" t="s">
        <v>13</v>
      </c>
      <c r="E424" s="3">
        <v>12</v>
      </c>
      <c r="F424" s="3">
        <v>11.9</v>
      </c>
      <c r="G424" s="3">
        <v>11.8</v>
      </c>
      <c r="H424" s="3">
        <v>12.3</v>
      </c>
      <c r="I424" s="3" t="s">
        <v>22</v>
      </c>
      <c r="J424" s="15">
        <f t="shared" si="516"/>
        <v>8.2648376090521669E-3</v>
      </c>
      <c r="K424" s="16">
        <f t="shared" si="561"/>
        <v>12.504155187933343</v>
      </c>
      <c r="L424" s="16">
        <f t="shared" si="562"/>
        <v>12.6075</v>
      </c>
    </row>
    <row r="425" spans="1:12" x14ac:dyDescent="0.2">
      <c r="C425" s="2" t="s">
        <v>15</v>
      </c>
      <c r="D425" s="6" t="s">
        <v>13</v>
      </c>
      <c r="E425" s="3">
        <v>1.2</v>
      </c>
      <c r="F425" s="3">
        <v>1</v>
      </c>
      <c r="G425" s="3">
        <v>1</v>
      </c>
      <c r="H425" s="3">
        <v>1</v>
      </c>
      <c r="I425" s="3" t="s">
        <v>22</v>
      </c>
      <c r="J425" s="15">
        <f t="shared" si="516"/>
        <v>-5.8963971118971448E-2</v>
      </c>
      <c r="K425" s="16">
        <f t="shared" ref="K425" si="563">IF($C425="Erwerbstätige (Inlandskonzept)", SUM(K426:K427),
IF(TYPE($I425)=1,$I425,$H425)*(1+$J425))^(1/IF(TYPE($I425)=1,1,2))</f>
        <v>0.97007011544580046</v>
      </c>
      <c r="L425" s="16">
        <f t="shared" ref="L425" si="564">IF($C425="Erwerbstätige (Inlandskonzept)", SUM(L426:L427),
IF(TYPE($I425)=1,$I425,$H425)*((1+$J425)^(1/IF(TYPE($I425)=1,2,3))))</f>
        <v>0.97994586292675567</v>
      </c>
    </row>
    <row r="426" spans="1:12" x14ac:dyDescent="0.2">
      <c r="A426" s="2" t="s">
        <v>45</v>
      </c>
      <c r="B426" s="2" t="s">
        <v>46</v>
      </c>
      <c r="C426" s="2" t="s">
        <v>12</v>
      </c>
      <c r="D426" s="6" t="s">
        <v>13</v>
      </c>
      <c r="E426" s="3">
        <v>85.2</v>
      </c>
      <c r="F426" s="3">
        <v>85.5</v>
      </c>
      <c r="G426" s="3">
        <v>85.8</v>
      </c>
      <c r="H426" s="3">
        <v>87.7</v>
      </c>
      <c r="I426" s="3">
        <v>88.6</v>
      </c>
      <c r="J426" s="15">
        <f t="shared" si="516"/>
        <v>9.8306120473674596E-3</v>
      </c>
      <c r="K426" s="16">
        <f t="shared" ref="K426:K427" si="565">IF($C426="Erwerbstätige (Inlandskonzept)", SUM(K427:K428),
IF(TYPE($I426)=1,$I426,$H426)*((1+$J426)^(IF(TYPE($I426)=1,1,2))))</f>
        <v>89.611843957635827</v>
      </c>
      <c r="L426" s="16">
        <f t="shared" ref="L426:L427" si="566">IF($C426="Erwerbstätige (Inlandskonzept)", SUM(L427:L428),
IF(TYPE($I426)=1,$I426,$H426)*((1+$J426)^(IF(TYPE($I426)=1,2,3))))</f>
        <v>90.717164388866507</v>
      </c>
    </row>
    <row r="427" spans="1:12" x14ac:dyDescent="0.2">
      <c r="C427" s="2" t="s">
        <v>14</v>
      </c>
      <c r="D427" s="6" t="s">
        <v>13</v>
      </c>
      <c r="E427" s="3">
        <v>76.7</v>
      </c>
      <c r="F427" s="3">
        <v>77</v>
      </c>
      <c r="G427" s="3">
        <v>77.599999999999994</v>
      </c>
      <c r="H427" s="3">
        <v>79.599999999999994</v>
      </c>
      <c r="I427" s="3">
        <v>80.7</v>
      </c>
      <c r="J427" s="15">
        <f t="shared" si="516"/>
        <v>1.2790322051407399E-2</v>
      </c>
      <c r="K427" s="16">
        <f t="shared" si="565"/>
        <v>81.732178989548586</v>
      </c>
      <c r="L427" s="16">
        <f t="shared" si="566"/>
        <v>82.777559880788175</v>
      </c>
    </row>
    <row r="428" spans="1:12" x14ac:dyDescent="0.2">
      <c r="C428" s="2" t="s">
        <v>15</v>
      </c>
      <c r="D428" s="6" t="s">
        <v>13</v>
      </c>
      <c r="E428" s="3">
        <v>8.5</v>
      </c>
      <c r="F428" s="3">
        <v>8.5</v>
      </c>
      <c r="G428" s="3">
        <v>8.1999999999999993</v>
      </c>
      <c r="H428" s="3">
        <v>8.1</v>
      </c>
      <c r="I428" s="3">
        <v>8</v>
      </c>
      <c r="J428" s="15">
        <f t="shared" si="516"/>
        <v>-1.504187898909537E-2</v>
      </c>
      <c r="K428" s="16">
        <f t="shared" ref="K428" si="567">IF($C428="Erwerbstätige (Inlandskonzept)", SUM(K429:K430),
IF(TYPE($I428)=1,$I428,$H428)*(1+$J428))^(1/IF(TYPE($I428)=1,1,2))</f>
        <v>7.879664968087237</v>
      </c>
      <c r="L428" s="16">
        <f t="shared" ref="L428" si="568">IF($C428="Erwerbstätige (Inlandskonzept)", SUM(L429:L430),
IF(TYPE($I428)=1,$I428,$H428)*((1+$J428)^(1/IF(TYPE($I428)=1,2,3))))</f>
        <v>7.9396045080783395</v>
      </c>
    </row>
    <row r="429" spans="1:12" x14ac:dyDescent="0.2">
      <c r="A429" s="2" t="s">
        <v>47</v>
      </c>
      <c r="B429" s="2" t="s">
        <v>48</v>
      </c>
      <c r="C429" s="2" t="s">
        <v>12</v>
      </c>
      <c r="D429" s="6" t="s">
        <v>13</v>
      </c>
      <c r="E429" s="3">
        <v>9.3000000000000007</v>
      </c>
      <c r="F429" s="3">
        <v>9.3000000000000007</v>
      </c>
      <c r="G429" s="3">
        <v>9.1999999999999993</v>
      </c>
      <c r="H429" s="3">
        <v>8.9</v>
      </c>
      <c r="I429" s="3" t="s">
        <v>22</v>
      </c>
      <c r="J429" s="15">
        <f t="shared" si="516"/>
        <v>-1.4547521718312861E-2</v>
      </c>
      <c r="K429" s="16">
        <f t="shared" ref="K429:K430" si="569">IF($C429="Erwerbstätige (Inlandskonzept)", SUM(K430:K431),
IF(TYPE($I429)=1,$I429,$H429)*((1+$J429)^(IF(TYPE($I429)=1,1,2))))</f>
        <v>8.5541743042303331</v>
      </c>
      <c r="L429" s="16">
        <f t="shared" ref="L429:L430" si="570">IF($C429="Erwerbstätige (Inlandskonzept)", SUM(L430:L431),
IF(TYPE($I429)=1,$I429,$H429)*((1+$J429)^(IF(TYPE($I429)=1,2,3))))</f>
        <v>8.2818074538452517</v>
      </c>
    </row>
    <row r="430" spans="1:12" x14ac:dyDescent="0.2">
      <c r="C430" s="2" t="s">
        <v>14</v>
      </c>
      <c r="D430" s="6" t="s">
        <v>13</v>
      </c>
      <c r="E430" s="3">
        <v>8.6999999999999993</v>
      </c>
      <c r="F430" s="3">
        <v>8.5</v>
      </c>
      <c r="G430" s="3">
        <v>8.1999999999999993</v>
      </c>
      <c r="H430" s="3">
        <v>8</v>
      </c>
      <c r="I430" s="3" t="s">
        <v>22</v>
      </c>
      <c r="J430" s="15">
        <f t="shared" si="516"/>
        <v>-2.7573217907138514E-2</v>
      </c>
      <c r="K430" s="16">
        <f t="shared" si="569"/>
        <v>7.5649107722518201</v>
      </c>
      <c r="L430" s="16">
        <f t="shared" si="570"/>
        <v>7.3563218390804614</v>
      </c>
    </row>
    <row r="431" spans="1:12" x14ac:dyDescent="0.2">
      <c r="C431" s="2" t="s">
        <v>15</v>
      </c>
      <c r="D431" s="6" t="s">
        <v>13</v>
      </c>
      <c r="E431" s="3">
        <v>0.7</v>
      </c>
      <c r="F431" s="3">
        <v>0.8</v>
      </c>
      <c r="G431" s="3">
        <v>1</v>
      </c>
      <c r="H431" s="3">
        <v>0.9</v>
      </c>
      <c r="I431" s="3" t="s">
        <v>22</v>
      </c>
      <c r="J431" s="15">
        <f t="shared" si="516"/>
        <v>8.7380373002892142E-2</v>
      </c>
      <c r="K431" s="16">
        <f t="shared" ref="K431" si="571">IF($C431="Erwerbstätige (Inlandskonzept)", SUM(K432:K433),
IF(TYPE($I431)=1,$I431,$H431)*(1+$J431))^(1/IF(TYPE($I431)=1,1,2))</f>
        <v>0.98926353197851324</v>
      </c>
      <c r="L431" s="16">
        <f t="shared" ref="L431" si="572">IF($C431="Erwerbstätige (Inlandskonzept)", SUM(L432:L433),
IF(TYPE($I431)=1,$I431,$H431)*((1+$J431)^(1/IF(TYPE($I431)=1,2,3))))</f>
        <v>0.92548561476479096</v>
      </c>
    </row>
    <row r="432" spans="1:12" x14ac:dyDescent="0.2">
      <c r="A432" s="2" t="s">
        <v>49</v>
      </c>
      <c r="B432" s="2" t="s">
        <v>50</v>
      </c>
      <c r="C432" s="2" t="s">
        <v>12</v>
      </c>
      <c r="D432" s="6" t="s">
        <v>13</v>
      </c>
      <c r="E432" s="3">
        <v>6.2</v>
      </c>
      <c r="F432" s="3">
        <v>6.2</v>
      </c>
      <c r="G432" s="3">
        <v>6.2</v>
      </c>
      <c r="H432" s="3">
        <v>6.3</v>
      </c>
      <c r="I432" s="3" t="s">
        <v>22</v>
      </c>
      <c r="J432" s="15">
        <f t="shared" si="516"/>
        <v>5.347695263866914E-3</v>
      </c>
      <c r="K432" s="16">
        <f t="shared" ref="K432:K433" si="573">IF($C432="Erwerbstätige (Inlandskonzept)", SUM(K433:K434),
IF(TYPE($I432)=1,$I432,$H432)*((1+$J432)^(IF(TYPE($I432)=1,1,2))))</f>
        <v>6.5747462178233427</v>
      </c>
      <c r="L432" s="16">
        <f t="shared" ref="L432:L433" si="574">IF($C432="Erwerbstätige (Inlandskonzept)", SUM(L433:L434),
IF(TYPE($I432)=1,$I432,$H432)*((1+$J432)^(IF(TYPE($I432)=1,2,3))))</f>
        <v>6.401754385964912</v>
      </c>
    </row>
    <row r="433" spans="1:12" x14ac:dyDescent="0.2">
      <c r="C433" s="2" t="s">
        <v>14</v>
      </c>
      <c r="D433" s="6" t="s">
        <v>13</v>
      </c>
      <c r="E433" s="3">
        <v>5.7</v>
      </c>
      <c r="F433" s="3">
        <v>5.7</v>
      </c>
      <c r="G433" s="3">
        <v>5.7</v>
      </c>
      <c r="H433" s="3">
        <v>5.8</v>
      </c>
      <c r="I433" s="3" t="s">
        <v>22</v>
      </c>
      <c r="J433" s="15">
        <f t="shared" si="516"/>
        <v>5.8140841298306434E-3</v>
      </c>
      <c r="K433" s="16">
        <f t="shared" si="573"/>
        <v>5.8676394366367948</v>
      </c>
      <c r="L433" s="16">
        <f t="shared" si="574"/>
        <v>5.901754385964912</v>
      </c>
    </row>
    <row r="434" spans="1:12" x14ac:dyDescent="0.2">
      <c r="C434" s="2" t="s">
        <v>15</v>
      </c>
      <c r="D434" s="6" t="s">
        <v>13</v>
      </c>
      <c r="E434" s="3">
        <v>0.5</v>
      </c>
      <c r="F434" s="3">
        <v>0.5</v>
      </c>
      <c r="G434" s="3">
        <v>0.5</v>
      </c>
      <c r="H434" s="3">
        <v>0.5</v>
      </c>
      <c r="I434" s="3" t="s">
        <v>22</v>
      </c>
      <c r="J434" s="15">
        <f t="shared" si="516"/>
        <v>0</v>
      </c>
      <c r="K434" s="16">
        <f t="shared" ref="K434" si="575">IF($C434="Erwerbstätige (Inlandskonzept)", SUM(K435:K436),
IF(TYPE($I434)=1,$I434,$H434)*(1+$J434))^(1/IF(TYPE($I434)=1,1,2))</f>
        <v>0.70710678118654757</v>
      </c>
      <c r="L434" s="16">
        <f t="shared" ref="L434" si="576">IF($C434="Erwerbstätige (Inlandskonzept)", SUM(L435:L436),
IF(TYPE($I434)=1,$I434,$H434)*((1+$J434)^(1/IF(TYPE($I434)=1,2,3))))</f>
        <v>0.5</v>
      </c>
    </row>
    <row r="435" spans="1:12" x14ac:dyDescent="0.2">
      <c r="A435" s="2" t="s">
        <v>51</v>
      </c>
      <c r="B435" s="2" t="s">
        <v>52</v>
      </c>
      <c r="C435" s="2" t="s">
        <v>12</v>
      </c>
      <c r="D435" s="6" t="s">
        <v>13</v>
      </c>
      <c r="E435" s="3">
        <v>69.7</v>
      </c>
      <c r="F435" s="3">
        <v>70</v>
      </c>
      <c r="G435" s="3">
        <v>70.5</v>
      </c>
      <c r="H435" s="3">
        <v>72.400000000000006</v>
      </c>
      <c r="I435" s="3" t="s">
        <v>22</v>
      </c>
      <c r="J435" s="15">
        <f t="shared" si="516"/>
        <v>1.274924797372079E-2</v>
      </c>
      <c r="K435" s="16">
        <f t="shared" ref="K435:K436" si="577">IF($C435="Erwerbstätige (Inlandskonzept)", SUM(K436:K437),
IF(TYPE($I435)=1,$I435,$H435)*((1+$J435)^(IF(TYPE($I435)=1,1,2))))</f>
        <v>70.720673536132011</v>
      </c>
      <c r="L435" s="16">
        <f t="shared" ref="L435:L436" si="578">IF($C435="Erwerbstätige (Inlandskonzept)", SUM(L436:L437),
IF(TYPE($I435)=1,$I435,$H435)*((1+$J435)^(IF(TYPE($I435)=1,2,3))))</f>
        <v>76.021711039653155</v>
      </c>
    </row>
    <row r="436" spans="1:12" x14ac:dyDescent="0.2">
      <c r="C436" s="2" t="s">
        <v>14</v>
      </c>
      <c r="D436" s="6" t="s">
        <v>13</v>
      </c>
      <c r="E436" s="3">
        <v>62.4</v>
      </c>
      <c r="F436" s="3">
        <v>62.7</v>
      </c>
      <c r="G436" s="3">
        <v>63.7</v>
      </c>
      <c r="H436" s="3">
        <v>65.8</v>
      </c>
      <c r="I436" s="3" t="s">
        <v>22</v>
      </c>
      <c r="J436" s="15">
        <f t="shared" si="516"/>
        <v>1.784215727988725E-2</v>
      </c>
      <c r="K436" s="16">
        <f t="shared" si="577"/>
        <v>68.168974839560292</v>
      </c>
      <c r="L436" s="16">
        <f t="shared" si="578"/>
        <v>69.385256410256403</v>
      </c>
    </row>
    <row r="437" spans="1:12" x14ac:dyDescent="0.2">
      <c r="C437" s="2" t="s">
        <v>15</v>
      </c>
      <c r="D437" s="6" t="s">
        <v>13</v>
      </c>
      <c r="E437" s="3">
        <v>7.3</v>
      </c>
      <c r="F437" s="3">
        <v>7.3</v>
      </c>
      <c r="G437" s="3">
        <v>6.8</v>
      </c>
      <c r="H437" s="3">
        <v>6.7</v>
      </c>
      <c r="I437" s="3" t="s">
        <v>22</v>
      </c>
      <c r="J437" s="15">
        <f t="shared" si="516"/>
        <v>-2.818414356928578E-2</v>
      </c>
      <c r="K437" s="16">
        <f t="shared" ref="K437" si="579">IF($C437="Erwerbstätige (Inlandskonzept)", SUM(K438:K439),
IF(TYPE($I437)=1,$I437,$H437)*(1+$J437))^(1/IF(TYPE($I437)=1,1,2))</f>
        <v>2.5516986965717141</v>
      </c>
      <c r="L437" s="16">
        <f t="shared" ref="L437" si="580">IF($C437="Erwerbstätige (Inlandskonzept)", SUM(L438:L439),
IF(TYPE($I437)=1,$I437,$H437)*((1+$J437)^(1/IF(TYPE($I437)=1,2,3))))</f>
        <v>6.6364546293967503</v>
      </c>
    </row>
    <row r="438" spans="1:12" x14ac:dyDescent="0.2">
      <c r="A438" s="2" t="s">
        <v>53</v>
      </c>
      <c r="B438" s="2" t="s">
        <v>54</v>
      </c>
      <c r="C438" s="2" t="s">
        <v>12</v>
      </c>
      <c r="D438" s="6" t="s">
        <v>13</v>
      </c>
      <c r="E438" s="3">
        <v>30.1</v>
      </c>
      <c r="F438" s="3">
        <v>29.9</v>
      </c>
      <c r="G438" s="3">
        <v>30</v>
      </c>
      <c r="H438" s="3">
        <v>30.6</v>
      </c>
      <c r="I438" s="3" t="s">
        <v>22</v>
      </c>
      <c r="J438" s="15">
        <f t="shared" si="516"/>
        <v>5.5067189449855558E-3</v>
      </c>
      <c r="K438" s="16">
        <f t="shared" ref="K438:K439" si="581">IF($C438="Erwerbstätige (Inlandskonzept)", SUM(K439:K440),
IF(TYPE($I438)=1,$I438,$H438)*((1+$J438)^(IF(TYPE($I438)=1,1,2))))</f>
        <v>28.778666660278997</v>
      </c>
      <c r="L438" s="16">
        <f t="shared" ref="L438:L439" si="582">IF($C438="Erwerbstätige (Inlandskonzept)", SUM(L439:L440),
IF(TYPE($I438)=1,$I438,$H438)*((1+$J438)^(IF(TYPE($I438)=1,2,3))))</f>
        <v>31.676843210436317</v>
      </c>
    </row>
    <row r="439" spans="1:12" x14ac:dyDescent="0.2">
      <c r="C439" s="2" t="s">
        <v>14</v>
      </c>
      <c r="D439" s="6" t="s">
        <v>13</v>
      </c>
      <c r="E439" s="3">
        <v>24.8</v>
      </c>
      <c r="F439" s="3">
        <v>24.8</v>
      </c>
      <c r="G439" s="3">
        <v>25.2</v>
      </c>
      <c r="H439" s="3">
        <v>25.9</v>
      </c>
      <c r="I439" s="3" t="s">
        <v>22</v>
      </c>
      <c r="J439" s="15">
        <f t="shared" si="516"/>
        <v>1.4571583847474034E-2</v>
      </c>
      <c r="K439" s="16">
        <f t="shared" si="581"/>
        <v>26.660307417644994</v>
      </c>
      <c r="L439" s="16">
        <f t="shared" si="582"/>
        <v>27.04879032258064</v>
      </c>
    </row>
    <row r="440" spans="1:12" x14ac:dyDescent="0.2">
      <c r="C440" s="2" t="s">
        <v>15</v>
      </c>
      <c r="D440" s="6" t="s">
        <v>13</v>
      </c>
      <c r="E440" s="3">
        <v>5.4</v>
      </c>
      <c r="F440" s="3">
        <v>5.0999999999999996</v>
      </c>
      <c r="G440" s="3">
        <v>4.8</v>
      </c>
      <c r="H440" s="3">
        <v>4.7</v>
      </c>
      <c r="I440" s="3" t="s">
        <v>22</v>
      </c>
      <c r="J440" s="15">
        <f t="shared" si="516"/>
        <v>-4.5224280669593719E-2</v>
      </c>
      <c r="K440" s="16">
        <f t="shared" ref="K440" si="583">IF($C440="Erwerbstätige (Inlandskonzept)", SUM(K441:K442),
IF(TYPE($I440)=1,$I440,$H440)*(1+$J440))^(1/IF(TYPE($I440)=1,1,2))</f>
        <v>2.1183592426340039</v>
      </c>
      <c r="L440" s="16">
        <f t="shared" ref="L440" si="584">IF($C440="Erwerbstätige (Inlandskonzept)", SUM(L441:L442),
IF(TYPE($I440)=1,$I440,$H440)*((1+$J440)^(1/IF(TYPE($I440)=1,2,3))))</f>
        <v>4.6280528878556755</v>
      </c>
    </row>
    <row r="441" spans="1:12" x14ac:dyDescent="0.2">
      <c r="A441" s="2" t="s">
        <v>55</v>
      </c>
      <c r="B441" s="2" t="s">
        <v>56</v>
      </c>
      <c r="C441" s="2" t="s">
        <v>12</v>
      </c>
      <c r="D441" s="6" t="s">
        <v>13</v>
      </c>
      <c r="E441" s="3">
        <v>39.6</v>
      </c>
      <c r="F441" s="3">
        <v>40.1</v>
      </c>
      <c r="G441" s="3">
        <v>40.5</v>
      </c>
      <c r="H441" s="3">
        <v>41.8</v>
      </c>
      <c r="I441" s="3" t="s">
        <v>22</v>
      </c>
      <c r="J441" s="15">
        <f t="shared" si="516"/>
        <v>1.8185790714934313E-2</v>
      </c>
      <c r="K441" s="16">
        <f t="shared" ref="K441:K442" si="585">IF($C441="Erwerbstätige (Inlandskonzept)", SUM(K442:K443),
IF(TYPE($I441)=1,$I441,$H441)*((1+$J441)^(IF(TYPE($I441)=1,1,2))))</f>
        <v>42.877645842419483</v>
      </c>
      <c r="L441" s="16">
        <f t="shared" ref="L441:L442" si="586">IF($C441="Erwerbstätige (Inlandskonzept)", SUM(L442:L443),
IF(TYPE($I441)=1,$I441,$H441)*((1+$J441)^(IF(TYPE($I441)=1,2,3))))</f>
        <v>44.229893703884422</v>
      </c>
    </row>
    <row r="442" spans="1:12" x14ac:dyDescent="0.2">
      <c r="C442" s="2" t="s">
        <v>14</v>
      </c>
      <c r="D442" s="6" t="s">
        <v>13</v>
      </c>
      <c r="E442" s="3">
        <v>37.6</v>
      </c>
      <c r="F442" s="3">
        <v>38</v>
      </c>
      <c r="G442" s="3">
        <v>38.5</v>
      </c>
      <c r="H442" s="3">
        <v>39.9</v>
      </c>
      <c r="I442" s="3" t="s">
        <v>22</v>
      </c>
      <c r="J442" s="15">
        <f t="shared" si="516"/>
        <v>1.9987893219736819E-2</v>
      </c>
      <c r="K442" s="16">
        <f t="shared" si="585"/>
        <v>41.510974562362001</v>
      </c>
      <c r="L442" s="16">
        <f t="shared" si="586"/>
        <v>42.34069148936171</v>
      </c>
    </row>
    <row r="443" spans="1:12" x14ac:dyDescent="0.2">
      <c r="C443" s="2" t="s">
        <v>15</v>
      </c>
      <c r="D443" s="6" t="s">
        <v>13</v>
      </c>
      <c r="E443" s="3">
        <v>2</v>
      </c>
      <c r="F443" s="3">
        <v>2.2000000000000002</v>
      </c>
      <c r="G443" s="3">
        <v>2</v>
      </c>
      <c r="H443" s="3">
        <v>1.9</v>
      </c>
      <c r="I443" s="3" t="s">
        <v>22</v>
      </c>
      <c r="J443" s="15">
        <f t="shared" si="516"/>
        <v>-1.6952427508441503E-2</v>
      </c>
      <c r="K443" s="16">
        <f t="shared" ref="K443" si="587">IF($C443="Erwerbstätige (Inlandskonzept)", SUM(K444:K445),
IF(TYPE($I443)=1,$I443,$H443)*(1+$J443))^(1/IF(TYPE($I443)=1,1,2))</f>
        <v>1.3666712800574836</v>
      </c>
      <c r="L443" s="16">
        <f t="shared" ref="L443" si="588">IF($C443="Erwerbstätige (Inlandskonzept)", SUM(L444:L445),
IF(TYPE($I443)=1,$I443,$H443)*((1+$J443)^(1/IF(TYPE($I443)=1,2,3))))</f>
        <v>1.8892022145227085</v>
      </c>
    </row>
    <row r="444" spans="1:12" x14ac:dyDescent="0.2">
      <c r="A444" s="2" t="s">
        <v>57</v>
      </c>
      <c r="B444" s="2" t="s">
        <v>58</v>
      </c>
      <c r="C444" s="2" t="s">
        <v>12</v>
      </c>
      <c r="D444" s="6" t="s">
        <v>13</v>
      </c>
      <c r="E444" s="3">
        <v>130.1</v>
      </c>
      <c r="F444" s="3">
        <v>131.80000000000001</v>
      </c>
      <c r="G444" s="3">
        <v>134.1</v>
      </c>
      <c r="H444" s="3">
        <v>137.1</v>
      </c>
      <c r="I444" s="3">
        <v>138.69999999999999</v>
      </c>
      <c r="J444" s="15">
        <f t="shared" si="516"/>
        <v>1.6131210946865426E-2</v>
      </c>
      <c r="K444" s="16">
        <f t="shared" ref="K444:K445" si="589">IF($C444="Erwerbstätige (Inlandskonzept)", SUM(K445:K446),
IF(TYPE($I444)=1,$I444,$H444)*((1+$J444)^(IF(TYPE($I444)=1,1,2))))</f>
        <v>140.97799109670183</v>
      </c>
      <c r="L444" s="16">
        <f t="shared" ref="L444:L445" si="590">IF($C444="Erwerbstätige (Inlandskonzept)", SUM(L445:L446),
IF(TYPE($I444)=1,$I444,$H444)*((1+$J444)^(IF(TYPE($I444)=1,2,3))))</f>
        <v>143.62222564576334</v>
      </c>
    </row>
    <row r="445" spans="1:12" x14ac:dyDescent="0.2">
      <c r="C445" s="2" t="s">
        <v>14</v>
      </c>
      <c r="D445" s="6" t="s">
        <v>13</v>
      </c>
      <c r="E445" s="3">
        <v>119.7</v>
      </c>
      <c r="F445" s="3">
        <v>121.9</v>
      </c>
      <c r="G445" s="3">
        <v>125</v>
      </c>
      <c r="H445" s="3">
        <v>127.8</v>
      </c>
      <c r="I445" s="3">
        <v>129.19999999999999</v>
      </c>
      <c r="J445" s="15">
        <f t="shared" si="516"/>
        <v>1.9276686331360926E-2</v>
      </c>
      <c r="K445" s="16">
        <f t="shared" si="589"/>
        <v>131.69054787401183</v>
      </c>
      <c r="L445" s="16">
        <f t="shared" si="590"/>
        <v>134.22910525818421</v>
      </c>
    </row>
    <row r="446" spans="1:12" x14ac:dyDescent="0.2">
      <c r="C446" s="2" t="s">
        <v>15</v>
      </c>
      <c r="D446" s="6" t="s">
        <v>13</v>
      </c>
      <c r="E446" s="3">
        <v>10.4</v>
      </c>
      <c r="F446" s="3">
        <v>9.8000000000000007</v>
      </c>
      <c r="G446" s="3">
        <v>9.1</v>
      </c>
      <c r="H446" s="3">
        <v>9.1999999999999993</v>
      </c>
      <c r="I446" s="3">
        <v>9.5</v>
      </c>
      <c r="J446" s="15">
        <f t="shared" si="516"/>
        <v>-2.2374397611579888E-2</v>
      </c>
      <c r="K446" s="16">
        <f t="shared" ref="K446" si="591">IF($C446="Erwerbstätige (Inlandskonzept)", SUM(K447:K448),
IF(TYPE($I446)=1,$I446,$H446)*(1+$J446))^(1/IF(TYPE($I446)=1,1,2))</f>
        <v>9.2874432226899906</v>
      </c>
      <c r="L446" s="16">
        <f t="shared" ref="L446" si="592">IF($C446="Erwerbstätige (Inlandskonzept)", SUM(L447:L448),
IF(TYPE($I446)=1,$I446,$H446)*((1+$J446)^(1/IF(TYPE($I446)=1,2,3))))</f>
        <v>9.3931203875791418</v>
      </c>
    </row>
    <row r="447" spans="1:12" x14ac:dyDescent="0.2">
      <c r="A447" s="2" t="s">
        <v>59</v>
      </c>
      <c r="B447" s="2" t="s">
        <v>60</v>
      </c>
      <c r="C447" s="2" t="s">
        <v>12</v>
      </c>
      <c r="D447" s="6" t="s">
        <v>13</v>
      </c>
      <c r="E447" s="3">
        <v>98.4</v>
      </c>
      <c r="F447" s="3">
        <v>100.6</v>
      </c>
      <c r="G447" s="3">
        <v>103.3</v>
      </c>
      <c r="H447" s="3">
        <v>105.7</v>
      </c>
      <c r="I447" s="3" t="s">
        <v>22</v>
      </c>
      <c r="J447" s="15">
        <f t="shared" si="516"/>
        <v>2.4141495502040922E-2</v>
      </c>
      <c r="K447" s="16">
        <f t="shared" ref="K447:K448" si="593">IF($C447="Erwerbstätige (Inlandskonzept)", SUM(K448:K449),
IF(TYPE($I447)=1,$I447,$H447)*((1+$J447)^(IF(TYPE($I447)=1,1,2))))</f>
        <v>108.42654243586534</v>
      </c>
      <c r="L447" s="16">
        <f t="shared" ref="L447:L448" si="594">IF($C447="Erwerbstätige (Inlandskonzept)", SUM(L448:L449),
IF(TYPE($I447)=1,$I447,$H447)*((1+$J447)^(IF(TYPE($I447)=1,2,3))))</f>
        <v>114.6484721710904</v>
      </c>
    </row>
    <row r="448" spans="1:12" x14ac:dyDescent="0.2">
      <c r="C448" s="2" t="s">
        <v>14</v>
      </c>
      <c r="D448" s="6" t="s">
        <v>13</v>
      </c>
      <c r="E448" s="3">
        <v>91.9</v>
      </c>
      <c r="F448" s="3">
        <v>94.5</v>
      </c>
      <c r="G448" s="3">
        <v>97.6</v>
      </c>
      <c r="H448" s="3">
        <v>100.2</v>
      </c>
      <c r="I448" s="3" t="s">
        <v>22</v>
      </c>
      <c r="J448" s="15">
        <f t="shared" si="516"/>
        <v>2.9241770934010924E-2</v>
      </c>
      <c r="K448" s="16">
        <f t="shared" si="593"/>
        <v>106.14573002814497</v>
      </c>
      <c r="L448" s="16">
        <f t="shared" si="594"/>
        <v>109.24961915125135</v>
      </c>
    </row>
    <row r="449" spans="1:12" x14ac:dyDescent="0.2">
      <c r="C449" s="2" t="s">
        <v>15</v>
      </c>
      <c r="D449" s="6" t="s">
        <v>13</v>
      </c>
      <c r="E449" s="3">
        <v>6.5</v>
      </c>
      <c r="F449" s="3">
        <v>6.2</v>
      </c>
      <c r="G449" s="3">
        <v>5.7</v>
      </c>
      <c r="H449" s="3">
        <v>5.5</v>
      </c>
      <c r="I449" s="3" t="s">
        <v>22</v>
      </c>
      <c r="J449" s="15">
        <f t="shared" si="516"/>
        <v>-5.4162683779777843E-2</v>
      </c>
      <c r="K449" s="16">
        <f t="shared" ref="K449" si="595">IF($C449="Erwerbstätige (Inlandskonzept)", SUM(K450:K451),
IF(TYPE($I449)=1,$I449,$H449)*(1+$J449))^(1/IF(TYPE($I449)=1,1,2))</f>
        <v>2.2808124077203766</v>
      </c>
      <c r="L449" s="16">
        <f t="shared" ref="L449" si="596">IF($C449="Erwerbstätige (Inlandskonzept)", SUM(L450:L451),
IF(TYPE($I449)=1,$I449,$H449)*((1+$J449)^(1/IF(TYPE($I449)=1,2,3))))</f>
        <v>5.3988530198390476</v>
      </c>
    </row>
    <row r="450" spans="1:12" x14ac:dyDescent="0.2">
      <c r="A450" s="2" t="s">
        <v>61</v>
      </c>
      <c r="B450" s="2" t="s">
        <v>62</v>
      </c>
      <c r="C450" s="2" t="s">
        <v>12</v>
      </c>
      <c r="D450" s="6" t="s">
        <v>13</v>
      </c>
      <c r="E450" s="3">
        <v>22</v>
      </c>
      <c r="F450" s="3">
        <v>22.2</v>
      </c>
      <c r="G450" s="3">
        <v>22.9</v>
      </c>
      <c r="H450" s="3">
        <v>23.5</v>
      </c>
      <c r="I450" s="3" t="s">
        <v>22</v>
      </c>
      <c r="J450" s="15">
        <f t="shared" si="516"/>
        <v>2.2229462182910442E-2</v>
      </c>
      <c r="K450" s="16">
        <f t="shared" ref="K450:K451" si="597">IF($C450="Erwerbstätige (Inlandskonzept)", SUM(K451:K452),
IF(TYPE($I450)=1,$I450,$H450)*((1+$J450)^(IF(TYPE($I450)=1,1,2))))</f>
        <v>24.556397223836914</v>
      </c>
      <c r="L450" s="16">
        <f t="shared" ref="L450:L451" si="598">IF($C450="Erwerbstätige (Inlandskonzept)", SUM(L451:L452),
IF(TYPE($I450)=1,$I450,$H450)*((1+$J450)^(IF(TYPE($I450)=1,2,3))))</f>
        <v>25.102272727272727</v>
      </c>
    </row>
    <row r="451" spans="1:12" x14ac:dyDescent="0.2">
      <c r="C451" s="2" t="s">
        <v>14</v>
      </c>
      <c r="D451" s="6" t="s">
        <v>13</v>
      </c>
      <c r="E451" s="3">
        <v>22</v>
      </c>
      <c r="F451" s="3">
        <v>22.2</v>
      </c>
      <c r="G451" s="3">
        <v>22.9</v>
      </c>
      <c r="H451" s="3">
        <v>23.5</v>
      </c>
      <c r="I451" s="3" t="s">
        <v>22</v>
      </c>
      <c r="J451" s="15">
        <f t="shared" si="516"/>
        <v>2.2229462182910442E-2</v>
      </c>
      <c r="K451" s="16">
        <f t="shared" si="597"/>
        <v>24.556397223836914</v>
      </c>
      <c r="L451" s="16">
        <f t="shared" si="598"/>
        <v>25.102272727272727</v>
      </c>
    </row>
    <row r="452" spans="1:12" x14ac:dyDescent="0.2">
      <c r="C452" s="2" t="s">
        <v>15</v>
      </c>
      <c r="D452" s="6" t="s">
        <v>13</v>
      </c>
      <c r="E452" s="3">
        <v>0</v>
      </c>
      <c r="F452" s="3">
        <v>0</v>
      </c>
      <c r="G452" s="3">
        <v>0</v>
      </c>
      <c r="H452" s="3">
        <v>0</v>
      </c>
      <c r="I452" s="3" t="s">
        <v>22</v>
      </c>
      <c r="J452" s="15">
        <f t="shared" si="516"/>
        <v>0</v>
      </c>
      <c r="K452" s="16">
        <f t="shared" ref="K452" si="599">IF($C452="Erwerbstätige (Inlandskonzept)", SUM(K453:K454),
IF(TYPE($I452)=1,$I452,$H452)*(1+$J452))^(1/IF(TYPE($I452)=1,1,2))</f>
        <v>0</v>
      </c>
      <c r="L452" s="16">
        <f t="shared" ref="L452" si="600">IF($C452="Erwerbstätige (Inlandskonzept)", SUM(L453:L454),
IF(TYPE($I452)=1,$I452,$H452)*((1+$J452)^(1/IF(TYPE($I452)=1,2,3))))</f>
        <v>0</v>
      </c>
    </row>
    <row r="453" spans="1:12" x14ac:dyDescent="0.2">
      <c r="A453" s="2" t="s">
        <v>63</v>
      </c>
      <c r="B453" s="2" t="s">
        <v>64</v>
      </c>
      <c r="C453" s="2" t="s">
        <v>12</v>
      </c>
      <c r="D453" s="6" t="s">
        <v>13</v>
      </c>
      <c r="E453" s="3">
        <v>25.5</v>
      </c>
      <c r="F453" s="3">
        <v>25.4</v>
      </c>
      <c r="G453" s="3">
        <v>25.8</v>
      </c>
      <c r="H453" s="3">
        <v>26.3</v>
      </c>
      <c r="I453" s="3" t="s">
        <v>22</v>
      </c>
      <c r="J453" s="15">
        <f t="shared" si="516"/>
        <v>1.0350023772604189E-2</v>
      </c>
      <c r="K453" s="16">
        <f t="shared" ref="K453:K454" si="601">IF($C453="Erwerbstätige (Inlandskonzept)", SUM(K454:K455),
IF(TYPE($I453)=1,$I453,$H453)*((1+$J453)^(IF(TYPE($I453)=1,1,2))))</f>
        <v>26.497239483688894</v>
      </c>
      <c r="L453" s="16">
        <f t="shared" ref="L453:L454" si="602">IF($C453="Erwerbstätige (Inlandskonzept)", SUM(L454:L455),
IF(TYPE($I453)=1,$I453,$H453)*((1+$J453)^(IF(TYPE($I453)=1,2,3))))</f>
        <v>27.412022544889588</v>
      </c>
    </row>
    <row r="454" spans="1:12" x14ac:dyDescent="0.2">
      <c r="C454" s="2" t="s">
        <v>14</v>
      </c>
      <c r="D454" s="6" t="s">
        <v>13</v>
      </c>
      <c r="E454" s="3">
        <v>23.3</v>
      </c>
      <c r="F454" s="3">
        <v>23.2</v>
      </c>
      <c r="G454" s="3">
        <v>23.7</v>
      </c>
      <c r="H454" s="3">
        <v>24.4</v>
      </c>
      <c r="I454" s="3" t="s">
        <v>22</v>
      </c>
      <c r="J454" s="15">
        <f t="shared" ref="J454:J517" si="603">IF(SUM(E454:I454)=0, 0,
(IF(TYPE(I454)=1,I454,H454)/E454)^(1/(COUNT(E454:I454)-1))-1)</f>
        <v>1.5495418620197432E-2</v>
      </c>
      <c r="K454" s="16">
        <f t="shared" si="601"/>
        <v>25.162035063822081</v>
      </c>
      <c r="L454" s="16">
        <f t="shared" si="602"/>
        <v>25.551931330472094</v>
      </c>
    </row>
    <row r="455" spans="1:12" x14ac:dyDescent="0.2">
      <c r="C455" s="2" t="s">
        <v>15</v>
      </c>
      <c r="D455" s="6" t="s">
        <v>13</v>
      </c>
      <c r="E455" s="3">
        <v>2.2999999999999998</v>
      </c>
      <c r="F455" s="3">
        <v>2.2000000000000002</v>
      </c>
      <c r="G455" s="3">
        <v>2.1</v>
      </c>
      <c r="H455" s="3">
        <v>1.9</v>
      </c>
      <c r="I455" s="3" t="s">
        <v>22</v>
      </c>
      <c r="J455" s="15">
        <f t="shared" si="603"/>
        <v>-6.1699556404279821E-2</v>
      </c>
      <c r="K455" s="16">
        <f t="shared" ref="K455" si="604">IF($C455="Erwerbstätige (Inlandskonzept)", SUM(K456:K457),
IF(TYPE($I455)=1,$I455,$H455)*(1+$J455))^(1/IF(TYPE($I455)=1,1,2))</f>
        <v>1.3352044198668114</v>
      </c>
      <c r="L455" s="16">
        <f t="shared" ref="L455" si="605">IF($C455="Erwerbstätige (Inlandskonzept)", SUM(L456:L457),
IF(TYPE($I455)=1,$I455,$H455)*((1+$J455)^(1/IF(TYPE($I455)=1,2,3))))</f>
        <v>1.8600912144174948</v>
      </c>
    </row>
    <row r="456" spans="1:12" x14ac:dyDescent="0.2">
      <c r="A456" s="2" t="s">
        <v>65</v>
      </c>
      <c r="B456" s="2" t="s">
        <v>66</v>
      </c>
      <c r="C456" s="2" t="s">
        <v>12</v>
      </c>
      <c r="D456" s="6" t="s">
        <v>13</v>
      </c>
      <c r="E456" s="3">
        <v>50.8</v>
      </c>
      <c r="F456" s="3">
        <v>53.1</v>
      </c>
      <c r="G456" s="3">
        <v>54.6</v>
      </c>
      <c r="H456" s="3">
        <v>55.9</v>
      </c>
      <c r="I456" s="3" t="s">
        <v>22</v>
      </c>
      <c r="J456" s="15">
        <f t="shared" si="603"/>
        <v>3.2403255158770738E-2</v>
      </c>
      <c r="K456" s="16">
        <f t="shared" ref="K456:K457" si="606">IF($C456="Erwerbstätige (Inlandskonzept)", SUM(K457:K458),
IF(TYPE($I456)=1,$I456,$H456)*((1+$J456)^(IF(TYPE($I456)=1,1,2))))</f>
        <v>58.151638919919364</v>
      </c>
      <c r="L456" s="16">
        <f t="shared" ref="L456:L457" si="607">IF($C456="Erwerbstätige (Inlandskonzept)", SUM(L457:L458),
IF(TYPE($I456)=1,$I456,$H456)*((1+$J456)^(IF(TYPE($I456)=1,2,3))))</f>
        <v>62.011826153560612</v>
      </c>
    </row>
    <row r="457" spans="1:12" x14ac:dyDescent="0.2">
      <c r="C457" s="2" t="s">
        <v>14</v>
      </c>
      <c r="D457" s="6" t="s">
        <v>13</v>
      </c>
      <c r="E457" s="3">
        <v>46.6</v>
      </c>
      <c r="F457" s="3">
        <v>49.1</v>
      </c>
      <c r="G457" s="3">
        <v>51.1</v>
      </c>
      <c r="H457" s="3">
        <v>52.2</v>
      </c>
      <c r="I457" s="3" t="s">
        <v>22</v>
      </c>
      <c r="J457" s="15">
        <f t="shared" si="603"/>
        <v>3.8551878093726621E-2</v>
      </c>
      <c r="K457" s="16">
        <f t="shared" si="606"/>
        <v>56.302398182282758</v>
      </c>
      <c r="L457" s="16">
        <f t="shared" si="607"/>
        <v>58.472961373390582</v>
      </c>
    </row>
    <row r="458" spans="1:12" x14ac:dyDescent="0.2">
      <c r="C458" s="2" t="s">
        <v>15</v>
      </c>
      <c r="D458" s="6" t="s">
        <v>13</v>
      </c>
      <c r="E458" s="3">
        <v>4.2</v>
      </c>
      <c r="F458" s="3">
        <v>4</v>
      </c>
      <c r="G458" s="3">
        <v>3.5</v>
      </c>
      <c r="H458" s="3">
        <v>3.6</v>
      </c>
      <c r="I458" s="3" t="s">
        <v>22</v>
      </c>
      <c r="J458" s="15">
        <f t="shared" si="603"/>
        <v>-5.0085748407003527E-2</v>
      </c>
      <c r="K458" s="16">
        <f t="shared" ref="K458" si="608">IF($C458="Erwerbstätige (Inlandskonzept)", SUM(K459:K460),
IF(TYPE($I458)=1,$I458,$H458)*(1+$J458))^(1/IF(TYPE($I458)=1,1,2))</f>
        <v>1.8492407376366085</v>
      </c>
      <c r="L458" s="16">
        <f t="shared" ref="L458" si="609">IF($C458="Erwerbstätige (Inlandskonzept)", SUM(L459:L460),
IF(TYPE($I458)=1,$I458,$H458)*((1+$J458)^(1/IF(TYPE($I458)=1,2,3))))</f>
        <v>3.538864780170031</v>
      </c>
    </row>
    <row r="459" spans="1:12" x14ac:dyDescent="0.2">
      <c r="A459" s="2" t="s">
        <v>67</v>
      </c>
      <c r="B459" s="2" t="s">
        <v>68</v>
      </c>
      <c r="C459" s="2" t="s">
        <v>12</v>
      </c>
      <c r="D459" s="6" t="s">
        <v>13</v>
      </c>
      <c r="E459" s="3">
        <v>31.7</v>
      </c>
      <c r="F459" s="3">
        <v>31.1</v>
      </c>
      <c r="G459" s="3">
        <v>30.8</v>
      </c>
      <c r="H459" s="3">
        <v>31.3</v>
      </c>
      <c r="I459" s="3" t="s">
        <v>22</v>
      </c>
      <c r="J459" s="15">
        <f t="shared" si="603"/>
        <v>-4.2239151825214094E-3</v>
      </c>
      <c r="K459" s="16">
        <f t="shared" ref="K459:K460" si="610">IF($C459="Erwerbstätige (Inlandskonzept)", SUM(K460:K461),
IF(TYPE($I459)=1,$I459,$H459)*((1+$J459)^(IF(TYPE($I459)=1,1,2))))</f>
        <v>29.540268442199817</v>
      </c>
      <c r="L459" s="16">
        <f t="shared" ref="L459:L460" si="611">IF($C459="Erwerbstätige (Inlandskonzept)", SUM(L460:L461),
IF(TYPE($I459)=1,$I459,$H459)*((1+$J459)^(IF(TYPE($I459)=1,2,3))))</f>
        <v>31.27878046178558</v>
      </c>
    </row>
    <row r="460" spans="1:12" x14ac:dyDescent="0.2">
      <c r="C460" s="2" t="s">
        <v>14</v>
      </c>
      <c r="D460" s="6" t="s">
        <v>13</v>
      </c>
      <c r="E460" s="3">
        <v>27.8</v>
      </c>
      <c r="F460" s="3">
        <v>27.5</v>
      </c>
      <c r="G460" s="3">
        <v>27.4</v>
      </c>
      <c r="H460" s="3">
        <v>27.7</v>
      </c>
      <c r="I460" s="3" t="s">
        <v>22</v>
      </c>
      <c r="J460" s="15">
        <f t="shared" si="603"/>
        <v>-1.2004813461551356E-3</v>
      </c>
      <c r="K460" s="16">
        <f t="shared" si="610"/>
        <v>27.633533253429313</v>
      </c>
      <c r="L460" s="16">
        <f t="shared" si="611"/>
        <v>27.600359712230212</v>
      </c>
    </row>
    <row r="461" spans="1:12" x14ac:dyDescent="0.2">
      <c r="C461" s="2" t="s">
        <v>15</v>
      </c>
      <c r="D461" s="6" t="s">
        <v>13</v>
      </c>
      <c r="E461" s="3">
        <v>3.9</v>
      </c>
      <c r="F461" s="3">
        <v>3.7</v>
      </c>
      <c r="G461" s="3">
        <v>3.4</v>
      </c>
      <c r="H461" s="3">
        <v>3.7</v>
      </c>
      <c r="I461" s="3" t="s">
        <v>22</v>
      </c>
      <c r="J461" s="15">
        <f t="shared" si="603"/>
        <v>-1.7394843217379163E-2</v>
      </c>
      <c r="K461" s="16">
        <f t="shared" ref="K461" si="612">IF($C461="Erwerbstätige (Inlandskonzept)", SUM(K462:K463),
IF(TYPE($I461)=1,$I461,$H461)*(1+$J461))^(1/IF(TYPE($I461)=1,1,2))</f>
        <v>1.9067351887705062</v>
      </c>
      <c r="L461" s="16">
        <f t="shared" ref="L461" si="613">IF($C461="Erwerbstätige (Inlandskonzept)", SUM(L462:L463),
IF(TYPE($I461)=1,$I461,$H461)*((1+$J461)^(1/IF(TYPE($I461)=1,2,3))))</f>
        <v>3.6784207495553689</v>
      </c>
    </row>
    <row r="462" spans="1:12" x14ac:dyDescent="0.2">
      <c r="A462" s="2" t="s">
        <v>69</v>
      </c>
      <c r="B462" s="2" t="s">
        <v>70</v>
      </c>
      <c r="C462" s="2" t="s">
        <v>12</v>
      </c>
      <c r="D462" s="6" t="s">
        <v>13</v>
      </c>
      <c r="E462" s="3">
        <v>8.4</v>
      </c>
      <c r="F462" s="3">
        <v>8.8000000000000007</v>
      </c>
      <c r="G462" s="3">
        <v>9</v>
      </c>
      <c r="H462" s="3">
        <v>8.9</v>
      </c>
      <c r="I462" s="3" t="s">
        <v>22</v>
      </c>
      <c r="J462" s="15">
        <f t="shared" si="603"/>
        <v>1.9460117189676218E-2</v>
      </c>
      <c r="K462" s="16">
        <f t="shared" ref="K462:K463" si="614">IF($C462="Erwerbstätige (Inlandskonzept)", SUM(K463:K464),
IF(TYPE($I462)=1,$I462,$H462)*((1+$J462)^(IF(TYPE($I462)=1,1,2))))</f>
        <v>8.4102019701289752</v>
      </c>
      <c r="L462" s="16">
        <f t="shared" ref="L462:L463" si="615">IF($C462="Erwerbstätige (Inlandskonzept)", SUM(L463:L464),
IF(TYPE($I462)=1,$I462,$H462)*((1+$J462)^(IF(TYPE($I462)=1,2,3))))</f>
        <v>9.1295437418050902</v>
      </c>
    </row>
    <row r="463" spans="1:12" x14ac:dyDescent="0.2">
      <c r="C463" s="2" t="s">
        <v>14</v>
      </c>
      <c r="D463" s="6" t="s">
        <v>13</v>
      </c>
      <c r="E463" s="3">
        <v>6.6</v>
      </c>
      <c r="F463" s="3">
        <v>6.7</v>
      </c>
      <c r="G463" s="3">
        <v>6.8</v>
      </c>
      <c r="H463" s="3">
        <v>6.8</v>
      </c>
      <c r="I463" s="3" t="s">
        <v>22</v>
      </c>
      <c r="J463" s="15">
        <f t="shared" si="603"/>
        <v>1.0000663432244039E-2</v>
      </c>
      <c r="K463" s="16">
        <f t="shared" si="614"/>
        <v>6.9366891129082964</v>
      </c>
      <c r="L463" s="16">
        <f t="shared" si="615"/>
        <v>7.0060606060606041</v>
      </c>
    </row>
    <row r="464" spans="1:12" x14ac:dyDescent="0.2">
      <c r="C464" s="2" t="s">
        <v>15</v>
      </c>
      <c r="D464" s="6" t="s">
        <v>13</v>
      </c>
      <c r="E464" s="3">
        <v>1.9</v>
      </c>
      <c r="F464" s="3">
        <v>2.1</v>
      </c>
      <c r="G464" s="3">
        <v>2.1</v>
      </c>
      <c r="H464" s="3">
        <v>2.1</v>
      </c>
      <c r="I464" s="3" t="s">
        <v>22</v>
      </c>
      <c r="J464" s="15">
        <f t="shared" si="603"/>
        <v>3.3923876378405105E-2</v>
      </c>
      <c r="K464" s="16">
        <f t="shared" ref="K464" si="616">IF($C464="Erwerbstätige (Inlandskonzept)", SUM(K465:K466),
IF(TYPE($I464)=1,$I464,$H464)*(1+$J464))^(1/IF(TYPE($I464)=1,1,2))</f>
        <v>1.4735128572206795</v>
      </c>
      <c r="L464" s="16">
        <f t="shared" ref="L464" si="617">IF($C464="Erwerbstätige (Inlandskonzept)", SUM(L465:L466),
IF(TYPE($I464)=1,$I464,$H464)*((1+$J464)^(1/IF(TYPE($I464)=1,2,3))))</f>
        <v>2.1234831357444852</v>
      </c>
    </row>
    <row r="465" spans="1:12" x14ac:dyDescent="0.2">
      <c r="A465" s="2" t="s">
        <v>71</v>
      </c>
      <c r="B465" s="2" t="s">
        <v>72</v>
      </c>
      <c r="C465" s="2" t="s">
        <v>12</v>
      </c>
      <c r="D465" s="6" t="s">
        <v>13</v>
      </c>
      <c r="E465" s="3">
        <v>17.399999999999999</v>
      </c>
      <c r="F465" s="3">
        <v>16.3</v>
      </c>
      <c r="G465" s="3">
        <v>16</v>
      </c>
      <c r="H465" s="3">
        <v>16.600000000000001</v>
      </c>
      <c r="I465" s="3" t="s">
        <v>22</v>
      </c>
      <c r="J465" s="15">
        <f t="shared" si="603"/>
        <v>-1.5566736385566493E-2</v>
      </c>
      <c r="K465" s="16">
        <f t="shared" ref="K465:K466" si="618">IF($C465="Erwerbstätige (Inlandskonzept)", SUM(K466:K467),
IF(TYPE($I465)=1,$I465,$H465)*((1+$J465)^(IF(TYPE($I465)=1,1,2))))</f>
        <v>15.957854446285872</v>
      </c>
      <c r="L465" s="16">
        <f t="shared" ref="L465:L466" si="619">IF($C465="Erwerbstätige (Inlandskonzept)", SUM(L466:L467),
IF(TYPE($I465)=1,$I465,$H465)*((1+$J465)^(IF(TYPE($I465)=1,2,3))))</f>
        <v>16.17120738955613</v>
      </c>
    </row>
    <row r="466" spans="1:12" x14ac:dyDescent="0.2">
      <c r="C466" s="2" t="s">
        <v>14</v>
      </c>
      <c r="D466" s="6" t="s">
        <v>13</v>
      </c>
      <c r="E466" s="3">
        <v>15.4</v>
      </c>
      <c r="F466" s="3">
        <v>14.8</v>
      </c>
      <c r="G466" s="3">
        <v>14.7</v>
      </c>
      <c r="H466" s="3">
        <v>15</v>
      </c>
      <c r="I466" s="3" t="s">
        <v>22</v>
      </c>
      <c r="J466" s="15">
        <f t="shared" si="603"/>
        <v>-8.7340705565834842E-3</v>
      </c>
      <c r="K466" s="16">
        <f t="shared" si="618"/>
        <v>14.739122143129805</v>
      </c>
      <c r="L466" s="16">
        <f t="shared" si="619"/>
        <v>14.610389610389609</v>
      </c>
    </row>
    <row r="467" spans="1:12" x14ac:dyDescent="0.2">
      <c r="C467" s="2" t="s">
        <v>15</v>
      </c>
      <c r="D467" s="6" t="s">
        <v>13</v>
      </c>
      <c r="E467" s="3">
        <v>2</v>
      </c>
      <c r="F467" s="3">
        <v>1.5</v>
      </c>
      <c r="G467" s="3">
        <v>1.3</v>
      </c>
      <c r="H467" s="3">
        <v>1.6</v>
      </c>
      <c r="I467" s="3" t="s">
        <v>22</v>
      </c>
      <c r="J467" s="15">
        <f t="shared" si="603"/>
        <v>-7.1682233277444163E-2</v>
      </c>
      <c r="K467" s="16">
        <f t="shared" ref="K467" si="620">IF($C467="Erwerbstätige (Inlandskonzept)", SUM(K468:K469),
IF(TYPE($I467)=1,$I467,$H467)*(1+$J467))^(1/IF(TYPE($I467)=1,1,2))</f>
        <v>1.2187323031560662</v>
      </c>
      <c r="L467" s="16">
        <f t="shared" ref="L467" si="621">IF($C467="Erwerbstätige (Inlandskonzept)", SUM(L468:L469),
IF(TYPE($I467)=1,$I467,$H467)*((1+$J467)^(1/IF(TYPE($I467)=1,2,3))))</f>
        <v>1.5608177791665225</v>
      </c>
    </row>
    <row r="468" spans="1:12" x14ac:dyDescent="0.2">
      <c r="A468" s="2" t="s">
        <v>73</v>
      </c>
      <c r="B468" s="2" t="s">
        <v>74</v>
      </c>
      <c r="C468" s="2" t="s">
        <v>12</v>
      </c>
      <c r="D468" s="6" t="s">
        <v>13</v>
      </c>
      <c r="E468" s="3">
        <v>5.8</v>
      </c>
      <c r="F468" s="3">
        <v>6</v>
      </c>
      <c r="G468" s="3">
        <v>5.9</v>
      </c>
      <c r="H468" s="3">
        <v>5.8</v>
      </c>
      <c r="I468" s="3" t="s">
        <v>22</v>
      </c>
      <c r="J468" s="15">
        <f t="shared" si="603"/>
        <v>0</v>
      </c>
      <c r="K468" s="16">
        <f t="shared" ref="K468:K469" si="622">IF($C468="Erwerbstätige (Inlandskonzept)", SUM(K469:K470),
IF(TYPE($I468)=1,$I468,$H468)*((1+$J468)^(IF(TYPE($I468)=1,1,2))))</f>
        <v>5.8</v>
      </c>
      <c r="L468" s="16">
        <f t="shared" ref="L468:L469" si="623">IF($C468="Erwerbstätige (Inlandskonzept)", SUM(L469:L470),
IF(TYPE($I468)=1,$I468,$H468)*((1+$J468)^(IF(TYPE($I468)=1,2,3))))</f>
        <v>5.8</v>
      </c>
    </row>
    <row r="469" spans="1:12" x14ac:dyDescent="0.2">
      <c r="C469" s="2" t="s">
        <v>14</v>
      </c>
      <c r="D469" s="6" t="s">
        <v>13</v>
      </c>
      <c r="E469" s="3">
        <v>5.8</v>
      </c>
      <c r="F469" s="3">
        <v>6</v>
      </c>
      <c r="G469" s="3">
        <v>5.9</v>
      </c>
      <c r="H469" s="3">
        <v>5.8</v>
      </c>
      <c r="I469" s="3" t="s">
        <v>22</v>
      </c>
      <c r="J469" s="15">
        <f t="shared" si="603"/>
        <v>0</v>
      </c>
      <c r="K469" s="16">
        <f t="shared" si="622"/>
        <v>5.8</v>
      </c>
      <c r="L469" s="16">
        <f t="shared" si="623"/>
        <v>5.8</v>
      </c>
    </row>
    <row r="470" spans="1:12" x14ac:dyDescent="0.2">
      <c r="C470" s="2" t="s">
        <v>15</v>
      </c>
      <c r="D470" s="6" t="s">
        <v>13</v>
      </c>
      <c r="E470" s="3">
        <v>0</v>
      </c>
      <c r="F470" s="3">
        <v>0</v>
      </c>
      <c r="G470" s="3">
        <v>0</v>
      </c>
      <c r="H470" s="3">
        <v>0</v>
      </c>
      <c r="I470" s="3" t="s">
        <v>22</v>
      </c>
      <c r="J470" s="15">
        <f t="shared" si="603"/>
        <v>0</v>
      </c>
      <c r="K470" s="16">
        <f t="shared" ref="K470" si="624">IF($C470="Erwerbstätige (Inlandskonzept)", SUM(K471:K472),
IF(TYPE($I470)=1,$I470,$H470)*(1+$J470))^(1/IF(TYPE($I470)=1,1,2))</f>
        <v>0</v>
      </c>
      <c r="L470" s="16">
        <f t="shared" ref="L470" si="625">IF($C470="Erwerbstätige (Inlandskonzept)", SUM(L471:L472),
IF(TYPE($I470)=1,$I470,$H470)*((1+$J470)^(1/IF(TYPE($I470)=1,2,3))))</f>
        <v>0</v>
      </c>
    </row>
    <row r="471" spans="1:12" x14ac:dyDescent="0.2">
      <c r="B471" s="2" t="s">
        <v>75</v>
      </c>
      <c r="C471" s="2" t="s">
        <v>12</v>
      </c>
      <c r="D471" s="6" t="s">
        <v>13</v>
      </c>
      <c r="E471" s="3">
        <v>418</v>
      </c>
      <c r="F471" s="3">
        <v>419.3</v>
      </c>
      <c r="G471" s="3">
        <v>424.5</v>
      </c>
      <c r="H471" s="3">
        <v>430.9</v>
      </c>
      <c r="I471" s="3">
        <v>436.2</v>
      </c>
      <c r="J471" s="15">
        <f t="shared" si="603"/>
        <v>1.0711820420104878E-2</v>
      </c>
      <c r="K471" s="16">
        <f t="shared" ref="K471:K472" si="626">IF($C471="Erwerbstätige (Inlandskonzept)", SUM(K472:K473),
IF(TYPE($I471)=1,$I471,$H471)*((1+$J471)^(IF(TYPE($I471)=1,1,2))))</f>
        <v>440.92588596863533</v>
      </c>
      <c r="L471" s="16">
        <f t="shared" ref="L471:L472" si="627">IF($C471="Erwerbstätige (Inlandskonzept)", SUM(L472:L473),
IF(TYPE($I471)=1,$I471,$H471)*((1+$J471)^(IF(TYPE($I471)=1,2,3))))</f>
        <v>446.36777673785326</v>
      </c>
    </row>
    <row r="472" spans="1:12" x14ac:dyDescent="0.2">
      <c r="C472" s="2" t="s">
        <v>14</v>
      </c>
      <c r="D472" s="6" t="s">
        <v>13</v>
      </c>
      <c r="E472" s="3">
        <v>385.7</v>
      </c>
      <c r="F472" s="3">
        <v>387.9</v>
      </c>
      <c r="G472" s="3">
        <v>393.9</v>
      </c>
      <c r="H472" s="3">
        <v>400.4</v>
      </c>
      <c r="I472" s="3">
        <v>405.7</v>
      </c>
      <c r="J472" s="15">
        <f t="shared" si="603"/>
        <v>1.2718729951803232E-2</v>
      </c>
      <c r="K472" s="16">
        <f t="shared" si="626"/>
        <v>410.85998874144656</v>
      </c>
      <c r="L472" s="16">
        <f t="shared" si="627"/>
        <v>416.08560598624996</v>
      </c>
    </row>
    <row r="473" spans="1:12" x14ac:dyDescent="0.2">
      <c r="C473" s="2" t="s">
        <v>15</v>
      </c>
      <c r="D473" s="6" t="s">
        <v>13</v>
      </c>
      <c r="E473" s="3">
        <v>32.299999999999997</v>
      </c>
      <c r="F473" s="3">
        <v>31.5</v>
      </c>
      <c r="G473" s="3">
        <v>30.6</v>
      </c>
      <c r="H473" s="3">
        <v>30.5</v>
      </c>
      <c r="I473" s="3">
        <v>30.5</v>
      </c>
      <c r="J473" s="15">
        <f t="shared" si="603"/>
        <v>-1.4232877797089372E-2</v>
      </c>
      <c r="K473" s="16">
        <f t="shared" ref="K473" si="628">IF($C473="Erwerbstätige (Inlandskonzept)", SUM(K474:K475),
IF(TYPE($I473)=1,$I473,$H473)*(1+$J473))^(1/IF(TYPE($I473)=1,1,2))</f>
        <v>30.065897227188774</v>
      </c>
      <c r="L473" s="16">
        <f t="shared" ref="L473" si="629">IF($C473="Erwerbstätige (Inlandskonzept)", SUM(L474:L475),
IF(TYPE($I473)=1,$I473,$H473)*((1+$J473)^(1/IF(TYPE($I473)=1,2,3))))</f>
        <v>30.282170751603289</v>
      </c>
    </row>
    <row r="474" spans="1:12" ht="75.95" customHeight="1" x14ac:dyDescent="0.2">
      <c r="A474" s="19" t="s">
        <v>80</v>
      </c>
      <c r="B474" s="20"/>
      <c r="C474" s="20"/>
      <c r="D474" s="20"/>
      <c r="E474" s="20"/>
      <c r="F474" s="20"/>
      <c r="G474" s="20"/>
      <c r="H474" s="20"/>
      <c r="I474" s="20"/>
      <c r="J474" s="15">
        <f t="shared" si="603"/>
        <v>0</v>
      </c>
      <c r="K474" s="16">
        <f t="shared" ref="K474:K475" si="630">IF($C474="Erwerbstätige (Inlandskonzept)", SUM(K475:K476),
IF(TYPE($I474)=1,$I474,$H474)*((1+$J474)^(IF(TYPE($I474)=1,1,2))))</f>
        <v>0</v>
      </c>
      <c r="L474" s="16">
        <f t="shared" ref="L474:L475" si="631">IF($C474="Erwerbstätige (Inlandskonzept)", SUM(L475:L476),
IF(TYPE($I474)=1,$I474,$H474)*((1+$J474)^(IF(TYPE($I474)=1,2,3))))</f>
        <v>0</v>
      </c>
    </row>
    <row r="475" spans="1:12" x14ac:dyDescent="0.2">
      <c r="A475" s="2" t="s">
        <v>10</v>
      </c>
      <c r="B475" s="2" t="s">
        <v>11</v>
      </c>
      <c r="C475" s="2" t="s">
        <v>12</v>
      </c>
      <c r="D475" s="6" t="s">
        <v>13</v>
      </c>
      <c r="E475" s="3">
        <v>2.2999999999999998</v>
      </c>
      <c r="F475" s="3">
        <v>2.1</v>
      </c>
      <c r="G475" s="3">
        <v>1.7</v>
      </c>
      <c r="H475" s="3">
        <v>1.7</v>
      </c>
      <c r="I475" s="3">
        <v>1.7</v>
      </c>
      <c r="J475" s="15">
        <f t="shared" si="603"/>
        <v>-7.2785378878711171E-2</v>
      </c>
      <c r="K475" s="16">
        <f t="shared" si="630"/>
        <v>1.6181082915068203</v>
      </c>
      <c r="L475" s="16">
        <f t="shared" si="631"/>
        <v>1.5529822128134705</v>
      </c>
    </row>
    <row r="476" spans="1:12" x14ac:dyDescent="0.2">
      <c r="C476" s="2" t="s">
        <v>14</v>
      </c>
      <c r="D476" s="6" t="s">
        <v>13</v>
      </c>
      <c r="E476" s="3">
        <v>1.3</v>
      </c>
      <c r="F476" s="3">
        <v>1.3</v>
      </c>
      <c r="G476" s="3">
        <v>1.3</v>
      </c>
      <c r="H476" s="3">
        <v>1.3</v>
      </c>
      <c r="I476" s="3">
        <v>1.3</v>
      </c>
      <c r="J476" s="15">
        <f t="shared" si="603"/>
        <v>0</v>
      </c>
      <c r="K476" s="16">
        <f t="shared" ref="K476" si="632">IF($C476="Erwerbstätige (Inlandskonzept)", SUM(K477:K478),
IF(TYPE($I476)=1,$I476,$H476)*(1+$J476))^(1/IF(TYPE($I476)=1,1,2))</f>
        <v>1.3</v>
      </c>
      <c r="L476" s="16">
        <f t="shared" ref="L476" si="633">IF($C476="Erwerbstätige (Inlandskonzept)", SUM(L477:L478),
IF(TYPE($I476)=1,$I476,$H476)*((1+$J476)^(1/IF(TYPE($I476)=1,2,3))))</f>
        <v>1.3</v>
      </c>
    </row>
    <row r="477" spans="1:12" x14ac:dyDescent="0.2">
      <c r="C477" s="2" t="s">
        <v>15</v>
      </c>
      <c r="D477" s="6" t="s">
        <v>13</v>
      </c>
      <c r="E477" s="3">
        <v>1</v>
      </c>
      <c r="F477" s="3">
        <v>0.8</v>
      </c>
      <c r="G477" s="3">
        <v>0.4</v>
      </c>
      <c r="H477" s="3">
        <v>0.4</v>
      </c>
      <c r="I477" s="3">
        <v>0.4</v>
      </c>
      <c r="J477" s="15">
        <f t="shared" si="603"/>
        <v>-0.20472927123294937</v>
      </c>
      <c r="K477" s="16">
        <f t="shared" ref="K477:K478" si="634">IF($C477="Erwerbstätige (Inlandskonzept)", SUM(K478:K479),
IF(TYPE($I477)=1,$I477,$H477)*((1+$J477)^(IF(TYPE($I477)=1,1,2))))</f>
        <v>0.3181082915068203</v>
      </c>
      <c r="L477" s="16">
        <f t="shared" ref="L477:L478" si="635">IF($C477="Erwerbstätige (Inlandskonzept)", SUM(L478:L479),
IF(TYPE($I477)=1,$I477,$H477)*((1+$J477)^(IF(TYPE($I477)=1,2,3))))</f>
        <v>0.25298221281347033</v>
      </c>
    </row>
    <row r="478" spans="1:12" x14ac:dyDescent="0.2">
      <c r="A478" s="2" t="s">
        <v>16</v>
      </c>
      <c r="B478" s="2" t="s">
        <v>17</v>
      </c>
      <c r="C478" s="2" t="s">
        <v>12</v>
      </c>
      <c r="D478" s="6" t="s">
        <v>13</v>
      </c>
      <c r="E478" s="3">
        <v>153.6</v>
      </c>
      <c r="F478" s="3">
        <v>153.30000000000001</v>
      </c>
      <c r="G478" s="3">
        <v>156.30000000000001</v>
      </c>
      <c r="H478" s="3">
        <v>159.19999999999999</v>
      </c>
      <c r="I478" s="3">
        <v>159.69999999999999</v>
      </c>
      <c r="J478" s="15">
        <f t="shared" si="603"/>
        <v>9.7838606815516815E-3</v>
      </c>
      <c r="K478" s="16">
        <f t="shared" si="634"/>
        <v>161.21363579993525</v>
      </c>
      <c r="L478" s="16">
        <f t="shared" si="635"/>
        <v>159.97267174543546</v>
      </c>
    </row>
    <row r="479" spans="1:12" x14ac:dyDescent="0.2">
      <c r="C479" s="2" t="s">
        <v>14</v>
      </c>
      <c r="D479" s="6" t="s">
        <v>13</v>
      </c>
      <c r="E479" s="3">
        <v>144.4</v>
      </c>
      <c r="F479" s="3">
        <v>144.30000000000001</v>
      </c>
      <c r="G479" s="3">
        <v>147.1</v>
      </c>
      <c r="H479" s="3">
        <v>150.30000000000001</v>
      </c>
      <c r="I479" s="3">
        <v>151.80000000000001</v>
      </c>
      <c r="J479" s="15">
        <f t="shared" si="603"/>
        <v>1.257253772073974E-2</v>
      </c>
      <c r="K479" s="16">
        <f t="shared" ref="K479" si="636">IF($C479="Erwerbstätige (Inlandskonzept)", SUM(K480:K481),
IF(TYPE($I479)=1,$I479,$H479)*(1+$J479))^(1/IF(TYPE($I479)=1,1,2))</f>
        <v>153.70851122600831</v>
      </c>
      <c r="L479" s="16">
        <f t="shared" ref="L479" si="637">IF($C479="Erwerbstätige (Inlandskonzept)", SUM(L480:L481),
IF(TYPE($I479)=1,$I479,$H479)*((1+$J479)^(1/IF(TYPE($I479)=1,2,3))))</f>
        <v>152.75127496720955</v>
      </c>
    </row>
    <row r="480" spans="1:12" x14ac:dyDescent="0.2">
      <c r="C480" s="2" t="s">
        <v>15</v>
      </c>
      <c r="D480" s="6" t="s">
        <v>13</v>
      </c>
      <c r="E480" s="3">
        <v>9.1</v>
      </c>
      <c r="F480" s="3">
        <v>9</v>
      </c>
      <c r="G480" s="3">
        <v>9.1</v>
      </c>
      <c r="H480" s="3">
        <v>8.9</v>
      </c>
      <c r="I480" s="3">
        <v>7.8</v>
      </c>
      <c r="J480" s="15">
        <f t="shared" si="603"/>
        <v>-3.7804541804238423E-2</v>
      </c>
      <c r="K480" s="16">
        <f t="shared" ref="K480:K481" si="638">IF($C480="Erwerbstätige (Inlandskonzept)", SUM(K481:K482),
IF(TYPE($I480)=1,$I480,$H480)*((1+$J480)^(IF(TYPE($I480)=1,1,2))))</f>
        <v>7.5051245739269401</v>
      </c>
      <c r="L480" s="16">
        <f t="shared" ref="L480:L481" si="639">IF($C480="Erwerbstätige (Inlandskonzept)", SUM(L481:L482),
IF(TYPE($I480)=1,$I480,$H480)*((1+$J480)^(IF(TYPE($I480)=1,2,3))))</f>
        <v>7.2213967782259019</v>
      </c>
    </row>
    <row r="481" spans="1:12" x14ac:dyDescent="0.2">
      <c r="A481" s="2" t="s">
        <v>18</v>
      </c>
      <c r="B481" s="2" t="s">
        <v>19</v>
      </c>
      <c r="C481" s="2" t="s">
        <v>12</v>
      </c>
      <c r="D481" s="6" t="s">
        <v>13</v>
      </c>
      <c r="E481" s="3">
        <v>116.2</v>
      </c>
      <c r="F481" s="3">
        <v>115.5</v>
      </c>
      <c r="G481" s="3">
        <v>117.4</v>
      </c>
      <c r="H481" s="3">
        <v>119.3</v>
      </c>
      <c r="I481" s="3">
        <v>119.7</v>
      </c>
      <c r="J481" s="15">
        <f t="shared" si="603"/>
        <v>7.4465305707105411E-3</v>
      </c>
      <c r="K481" s="16">
        <f t="shared" si="638"/>
        <v>120.47006099587614</v>
      </c>
      <c r="L481" s="16">
        <f t="shared" si="639"/>
        <v>119.9635815668282</v>
      </c>
    </row>
    <row r="482" spans="1:12" x14ac:dyDescent="0.2">
      <c r="C482" s="2" t="s">
        <v>14</v>
      </c>
      <c r="D482" s="6" t="s">
        <v>13</v>
      </c>
      <c r="E482" s="3">
        <v>113.5</v>
      </c>
      <c r="F482" s="3">
        <v>112.9</v>
      </c>
      <c r="G482" s="3">
        <v>114.7</v>
      </c>
      <c r="H482" s="3">
        <v>116.7</v>
      </c>
      <c r="I482" s="3">
        <v>117.1</v>
      </c>
      <c r="J482" s="15">
        <f t="shared" si="603"/>
        <v>7.8369074770043845E-3</v>
      </c>
      <c r="K482" s="16">
        <f t="shared" ref="K482" si="640">IF($C482="Erwerbstätige (Inlandskonzept)", SUM(K483:K484),
IF(TYPE($I482)=1,$I482,$H482)*(1+$J482))^(1/IF(TYPE($I482)=1,1,2))</f>
        <v>118.01770186555721</v>
      </c>
      <c r="L482" s="16">
        <f t="shared" ref="L482" si="641">IF($C482="Erwerbstätige (Inlandskonzept)", SUM(L483:L484),
IF(TYPE($I482)=1,$I482,$H482)*((1+$J482)^(1/IF(TYPE($I482)=1,2,3))))</f>
        <v>117.55795544520475</v>
      </c>
    </row>
    <row r="483" spans="1:12" x14ac:dyDescent="0.2">
      <c r="C483" s="2" t="s">
        <v>15</v>
      </c>
      <c r="D483" s="6" t="s">
        <v>13</v>
      </c>
      <c r="E483" s="3">
        <v>2.7</v>
      </c>
      <c r="F483" s="3">
        <v>2.6</v>
      </c>
      <c r="G483" s="3">
        <v>2.7</v>
      </c>
      <c r="H483" s="3">
        <v>2.6</v>
      </c>
      <c r="I483" s="3">
        <v>2.5</v>
      </c>
      <c r="J483" s="15">
        <f t="shared" si="603"/>
        <v>-1.905634787242938E-2</v>
      </c>
      <c r="K483" s="16">
        <f t="shared" ref="K483:K484" si="642">IF($C483="Erwerbstätige (Inlandskonzept)", SUM(K484:K485),
IF(TYPE($I483)=1,$I483,$H483)*((1+$J483)^(IF(TYPE($I483)=1,1,2))))</f>
        <v>2.4523591303189267</v>
      </c>
      <c r="L483" s="16">
        <f t="shared" ref="L483:L484" si="643">IF($C483="Erwerbstätige (Inlandskonzept)", SUM(L484:L485),
IF(TYPE($I483)=1,$I483,$H483)*((1+$J483)^(IF(TYPE($I483)=1,2,3))))</f>
        <v>2.4056261216234405</v>
      </c>
    </row>
    <row r="484" spans="1:12" x14ac:dyDescent="0.2">
      <c r="A484" s="2" t="s">
        <v>20</v>
      </c>
      <c r="B484" s="2" t="s">
        <v>21</v>
      </c>
      <c r="C484" s="2" t="s">
        <v>12</v>
      </c>
      <c r="D484" s="6" t="s">
        <v>13</v>
      </c>
      <c r="E484" s="3">
        <v>1.1000000000000001</v>
      </c>
      <c r="F484" s="3">
        <v>1</v>
      </c>
      <c r="G484" s="3">
        <v>1</v>
      </c>
      <c r="H484" s="3">
        <v>1</v>
      </c>
      <c r="I484" s="3" t="s">
        <v>22</v>
      </c>
      <c r="J484" s="15">
        <f t="shared" si="603"/>
        <v>-3.1270693848535758E-2</v>
      </c>
      <c r="K484" s="16">
        <f t="shared" si="642"/>
        <v>0.98424047170976681</v>
      </c>
      <c r="L484" s="16">
        <f t="shared" si="643"/>
        <v>0.98946585686374067</v>
      </c>
    </row>
    <row r="485" spans="1:12" x14ac:dyDescent="0.2">
      <c r="C485" s="2" t="s">
        <v>14</v>
      </c>
      <c r="D485" s="6" t="s">
        <v>13</v>
      </c>
      <c r="E485" s="3">
        <v>1.1000000000000001</v>
      </c>
      <c r="F485" s="3">
        <v>1</v>
      </c>
      <c r="G485" s="3">
        <v>1</v>
      </c>
      <c r="H485" s="3">
        <v>1</v>
      </c>
      <c r="I485" s="3" t="s">
        <v>22</v>
      </c>
      <c r="J485" s="15">
        <f t="shared" si="603"/>
        <v>-3.1270693848535758E-2</v>
      </c>
      <c r="K485" s="16">
        <f t="shared" ref="K485" si="644">IF($C485="Erwerbstätige (Inlandskonzept)", SUM(K486:K487),
IF(TYPE($I485)=1,$I485,$H485)*(1+$J485))^(1/IF(TYPE($I485)=1,1,2))</f>
        <v>0.98424047170976681</v>
      </c>
      <c r="L485" s="16">
        <f t="shared" ref="L485" si="645">IF($C485="Erwerbstätige (Inlandskonzept)", SUM(L486:L487),
IF(TYPE($I485)=1,$I485,$H485)*((1+$J485)^(1/IF(TYPE($I485)=1,2,3))))</f>
        <v>0.98946585686374067</v>
      </c>
    </row>
    <row r="486" spans="1:12" x14ac:dyDescent="0.2">
      <c r="C486" s="2" t="s">
        <v>15</v>
      </c>
      <c r="D486" s="6" t="s">
        <v>13</v>
      </c>
      <c r="E486" s="3">
        <v>0</v>
      </c>
      <c r="F486" s="3">
        <v>0</v>
      </c>
      <c r="G486" s="3">
        <v>0</v>
      </c>
      <c r="H486" s="3">
        <v>0</v>
      </c>
      <c r="I486" s="3" t="s">
        <v>22</v>
      </c>
      <c r="J486" s="15">
        <f t="shared" si="603"/>
        <v>0</v>
      </c>
      <c r="K486" s="16">
        <f t="shared" ref="K486:K487" si="646">IF($C486="Erwerbstätige (Inlandskonzept)", SUM(K487:K488),
IF(TYPE($I486)=1,$I486,$H486)*((1+$J486)^(IF(TYPE($I486)=1,1,2))))</f>
        <v>0</v>
      </c>
      <c r="L486" s="16">
        <f t="shared" ref="L486:L487" si="647">IF($C486="Erwerbstätige (Inlandskonzept)", SUM(L487:L488),
IF(TYPE($I486)=1,$I486,$H486)*((1+$J486)^(IF(TYPE($I486)=1,2,3))))</f>
        <v>0</v>
      </c>
    </row>
    <row r="487" spans="1:12" x14ac:dyDescent="0.2">
      <c r="A487" s="2" t="s">
        <v>23</v>
      </c>
      <c r="B487" s="2" t="s">
        <v>24</v>
      </c>
      <c r="C487" s="2" t="s">
        <v>12</v>
      </c>
      <c r="D487" s="6" t="s">
        <v>13</v>
      </c>
      <c r="E487" s="3">
        <v>103.3</v>
      </c>
      <c r="F487" s="3">
        <v>102.7</v>
      </c>
      <c r="G487" s="3">
        <v>103.5</v>
      </c>
      <c r="H487" s="3">
        <v>105.2</v>
      </c>
      <c r="I487" s="3">
        <v>105.4</v>
      </c>
      <c r="J487" s="15">
        <f t="shared" si="603"/>
        <v>5.0439933146635418E-3</v>
      </c>
      <c r="K487" s="16">
        <f t="shared" si="646"/>
        <v>105.90740749385881</v>
      </c>
      <c r="L487" s="16">
        <f t="shared" si="647"/>
        <v>105.61700934946727</v>
      </c>
    </row>
    <row r="488" spans="1:12" x14ac:dyDescent="0.2">
      <c r="C488" s="2" t="s">
        <v>14</v>
      </c>
      <c r="D488" s="6" t="s">
        <v>13</v>
      </c>
      <c r="E488" s="3">
        <v>100.8</v>
      </c>
      <c r="F488" s="3">
        <v>100.2</v>
      </c>
      <c r="G488" s="3">
        <v>100.9</v>
      </c>
      <c r="H488" s="3">
        <v>102.7</v>
      </c>
      <c r="I488" s="3">
        <v>102.9</v>
      </c>
      <c r="J488" s="15">
        <f t="shared" si="603"/>
        <v>5.1681307531816767E-3</v>
      </c>
      <c r="K488" s="16">
        <f t="shared" ref="K488" si="648">IF($C488="Erwerbstätige (Inlandskonzept)", SUM(K489:K490),
IF(TYPE($I488)=1,$I488,$H488)*(1+$J488))^(1/IF(TYPE($I488)=1,1,2))</f>
        <v>103.4318006545024</v>
      </c>
      <c r="L488" s="16">
        <f t="shared" ref="L488" si="649">IF($C488="Erwerbstätige (Inlandskonzept)", SUM(L489:L490),
IF(TYPE($I488)=1,$I488,$H488)*((1+$J488)^(1/IF(TYPE($I488)=1,2,3))))</f>
        <v>103.16555766023997</v>
      </c>
    </row>
    <row r="489" spans="1:12" x14ac:dyDescent="0.2">
      <c r="C489" s="2" t="s">
        <v>15</v>
      </c>
      <c r="D489" s="6" t="s">
        <v>13</v>
      </c>
      <c r="E489" s="3">
        <v>2.6</v>
      </c>
      <c r="F489" s="3">
        <v>2.5</v>
      </c>
      <c r="G489" s="3">
        <v>2.6</v>
      </c>
      <c r="H489" s="3">
        <v>2.5</v>
      </c>
      <c r="I489" s="3">
        <v>2.5</v>
      </c>
      <c r="J489" s="15">
        <f t="shared" si="603"/>
        <v>-9.7572642574346169E-3</v>
      </c>
      <c r="K489" s="16">
        <f t="shared" ref="K489:K490" si="650">IF($C489="Erwerbstätige (Inlandskonzept)", SUM(K490:K491),
IF(TYPE($I489)=1,$I489,$H489)*((1+$J489)^(IF(TYPE($I489)=1,1,2))))</f>
        <v>2.4756068393564137</v>
      </c>
      <c r="L489" s="16">
        <f t="shared" ref="L489:L490" si="651">IF($C489="Erwerbstätige (Inlandskonzept)", SUM(L490:L491),
IF(TYPE($I489)=1,$I489,$H489)*((1+$J489)^(IF(TYPE($I489)=1,2,3))))</f>
        <v>2.4514516892273006</v>
      </c>
    </row>
    <row r="490" spans="1:12" x14ac:dyDescent="0.2">
      <c r="A490" s="2" t="s">
        <v>25</v>
      </c>
      <c r="B490" s="2" t="s">
        <v>26</v>
      </c>
      <c r="C490" s="2" t="s">
        <v>12</v>
      </c>
      <c r="D490" s="6" t="s">
        <v>13</v>
      </c>
      <c r="E490" s="3">
        <v>3.1</v>
      </c>
      <c r="F490" s="3">
        <v>3.1</v>
      </c>
      <c r="G490" s="3">
        <v>4.3</v>
      </c>
      <c r="H490" s="3">
        <v>4.3</v>
      </c>
      <c r="I490" s="3" t="s">
        <v>22</v>
      </c>
      <c r="J490" s="15">
        <f t="shared" si="603"/>
        <v>0.11524149667113504</v>
      </c>
      <c r="K490" s="16">
        <f t="shared" si="650"/>
        <v>2.1898717852161758</v>
      </c>
      <c r="L490" s="16">
        <f t="shared" si="651"/>
        <v>4.4592117504009545</v>
      </c>
    </row>
    <row r="491" spans="1:12" x14ac:dyDescent="0.2">
      <c r="C491" s="2" t="s">
        <v>14</v>
      </c>
      <c r="D491" s="6" t="s">
        <v>13</v>
      </c>
      <c r="E491" s="3">
        <v>3.1</v>
      </c>
      <c r="F491" s="3">
        <v>3.1</v>
      </c>
      <c r="G491" s="3">
        <v>4.3</v>
      </c>
      <c r="H491" s="3">
        <v>4.3</v>
      </c>
      <c r="I491" s="3" t="s">
        <v>22</v>
      </c>
      <c r="J491" s="15">
        <f t="shared" si="603"/>
        <v>0.11524149667113504</v>
      </c>
      <c r="K491" s="16">
        <f t="shared" ref="K491" si="652">IF($C491="Erwerbstätige (Inlandskonzept)", SUM(K492:K493),
IF(TYPE($I491)=1,$I491,$H491)*(1+$J491))^(1/IF(TYPE($I491)=1,1,2))</f>
        <v>2.1898717852161758</v>
      </c>
      <c r="L491" s="16">
        <f t="shared" ref="L491" si="653">IF($C491="Erwerbstätige (Inlandskonzept)", SUM(L492:L493),
IF(TYPE($I491)=1,$I491,$H491)*((1+$J491)^(1/IF(TYPE($I491)=1,2,3))))</f>
        <v>4.4592117504009545</v>
      </c>
    </row>
    <row r="492" spans="1:12" x14ac:dyDescent="0.2">
      <c r="C492" s="2" t="s">
        <v>15</v>
      </c>
      <c r="D492" s="6" t="s">
        <v>13</v>
      </c>
      <c r="E492" s="3">
        <v>0</v>
      </c>
      <c r="F492" s="3">
        <v>0</v>
      </c>
      <c r="G492" s="3">
        <v>0</v>
      </c>
      <c r="H492" s="3">
        <v>0</v>
      </c>
      <c r="I492" s="3" t="s">
        <v>22</v>
      </c>
      <c r="J492" s="15">
        <f t="shared" si="603"/>
        <v>0</v>
      </c>
      <c r="K492" s="16">
        <f t="shared" ref="K492:K493" si="654">IF($C492="Erwerbstätige (Inlandskonzept)", SUM(K493:K494),
IF(TYPE($I492)=1,$I492,$H492)*((1+$J492)^(IF(TYPE($I492)=1,1,2))))</f>
        <v>0</v>
      </c>
      <c r="L492" s="16">
        <f t="shared" ref="L492:L493" si="655">IF($C492="Erwerbstätige (Inlandskonzept)", SUM(L493:L494),
IF(TYPE($I492)=1,$I492,$H492)*((1+$J492)^(IF(TYPE($I492)=1,2,3))))</f>
        <v>0</v>
      </c>
    </row>
    <row r="493" spans="1:12" x14ac:dyDescent="0.2">
      <c r="A493" s="2" t="s">
        <v>27</v>
      </c>
      <c r="B493" s="2" t="s">
        <v>28</v>
      </c>
      <c r="C493" s="2" t="s">
        <v>12</v>
      </c>
      <c r="D493" s="6" t="s">
        <v>13</v>
      </c>
      <c r="E493" s="3">
        <v>8.6999999999999993</v>
      </c>
      <c r="F493" s="3">
        <v>8.6999999999999993</v>
      </c>
      <c r="G493" s="3">
        <v>8.6</v>
      </c>
      <c r="H493" s="3">
        <v>8.6999999999999993</v>
      </c>
      <c r="I493" s="3" t="s">
        <v>22</v>
      </c>
      <c r="J493" s="15">
        <f t="shared" si="603"/>
        <v>0</v>
      </c>
      <c r="K493" s="16">
        <f t="shared" si="654"/>
        <v>3.0325756597230362</v>
      </c>
      <c r="L493" s="16">
        <f t="shared" si="655"/>
        <v>8.6999999999999993</v>
      </c>
    </row>
    <row r="494" spans="1:12" x14ac:dyDescent="0.2">
      <c r="C494" s="2" t="s">
        <v>14</v>
      </c>
      <c r="D494" s="6" t="s">
        <v>13</v>
      </c>
      <c r="E494" s="3">
        <v>8.6</v>
      </c>
      <c r="F494" s="3">
        <v>8.6</v>
      </c>
      <c r="G494" s="3">
        <v>8.5</v>
      </c>
      <c r="H494" s="3">
        <v>8.6</v>
      </c>
      <c r="I494" s="3" t="s">
        <v>22</v>
      </c>
      <c r="J494" s="15">
        <f t="shared" si="603"/>
        <v>0</v>
      </c>
      <c r="K494" s="16">
        <f t="shared" ref="K494" si="656">IF($C494="Erwerbstätige (Inlandskonzept)", SUM(K495:K496),
IF(TYPE($I494)=1,$I494,$H494)*(1+$J494))^(1/IF(TYPE($I494)=1,1,2))</f>
        <v>2.9325756597230361</v>
      </c>
      <c r="L494" s="16">
        <f t="shared" ref="L494" si="657">IF($C494="Erwerbstätige (Inlandskonzept)", SUM(L495:L496),
IF(TYPE($I494)=1,$I494,$H494)*((1+$J494)^(1/IF(TYPE($I494)=1,2,3))))</f>
        <v>8.6</v>
      </c>
    </row>
    <row r="495" spans="1:12" x14ac:dyDescent="0.2">
      <c r="C495" s="2" t="s">
        <v>15</v>
      </c>
      <c r="D495" s="6" t="s">
        <v>13</v>
      </c>
      <c r="E495" s="3">
        <v>0.1</v>
      </c>
      <c r="F495" s="3">
        <v>0.1</v>
      </c>
      <c r="G495" s="3">
        <v>0.1</v>
      </c>
      <c r="H495" s="3">
        <v>0.1</v>
      </c>
      <c r="I495" s="3" t="s">
        <v>22</v>
      </c>
      <c r="J495" s="15">
        <f t="shared" si="603"/>
        <v>0</v>
      </c>
      <c r="K495" s="16">
        <f t="shared" ref="K495:K496" si="658">IF($C495="Erwerbstätige (Inlandskonzept)", SUM(K496:K497),
IF(TYPE($I495)=1,$I495,$H495)*((1+$J495)^(IF(TYPE($I495)=1,1,2))))</f>
        <v>0.1</v>
      </c>
      <c r="L495" s="16">
        <f t="shared" ref="L495:L496" si="659">IF($C495="Erwerbstätige (Inlandskonzept)", SUM(L496:L497),
IF(TYPE($I495)=1,$I495,$H495)*((1+$J495)^(IF(TYPE($I495)=1,2,3))))</f>
        <v>0.1</v>
      </c>
    </row>
    <row r="496" spans="1:12" x14ac:dyDescent="0.2">
      <c r="A496" s="2" t="s">
        <v>29</v>
      </c>
      <c r="B496" s="2" t="s">
        <v>30</v>
      </c>
      <c r="C496" s="2" t="s">
        <v>12</v>
      </c>
      <c r="D496" s="6" t="s">
        <v>13</v>
      </c>
      <c r="E496" s="3">
        <v>37.4</v>
      </c>
      <c r="F496" s="3">
        <v>37.799999999999997</v>
      </c>
      <c r="G496" s="3">
        <v>38.9</v>
      </c>
      <c r="H496" s="3">
        <v>39.9</v>
      </c>
      <c r="I496" s="3">
        <v>40</v>
      </c>
      <c r="J496" s="15">
        <f t="shared" si="603"/>
        <v>1.6944138087259031E-2</v>
      </c>
      <c r="K496" s="16">
        <f t="shared" si="658"/>
        <v>40.757242996803654</v>
      </c>
      <c r="L496" s="16">
        <f t="shared" si="659"/>
        <v>39.992571371105107</v>
      </c>
    </row>
    <row r="497" spans="1:12" x14ac:dyDescent="0.2">
      <c r="C497" s="2" t="s">
        <v>14</v>
      </c>
      <c r="D497" s="6" t="s">
        <v>13</v>
      </c>
      <c r="E497" s="3">
        <v>30.9</v>
      </c>
      <c r="F497" s="3">
        <v>31.5</v>
      </c>
      <c r="G497" s="3">
        <v>32.4</v>
      </c>
      <c r="H497" s="3">
        <v>33.6</v>
      </c>
      <c r="I497" s="3">
        <v>34.700000000000003</v>
      </c>
      <c r="J497" s="15">
        <f t="shared" si="603"/>
        <v>2.9420348892141623E-2</v>
      </c>
      <c r="K497" s="16">
        <f t="shared" ref="K497" si="660">IF($C497="Erwerbstätige (Inlandskonzept)", SUM(K498:K499),
IF(TYPE($I497)=1,$I497,$H497)*(1+$J497))^(1/IF(TYPE($I497)=1,1,2))</f>
        <v>35.720886106557316</v>
      </c>
      <c r="L497" s="16">
        <f t="shared" ref="L497" si="661">IF($C497="Erwerbstätige (Inlandskonzept)", SUM(L498:L499),
IF(TYPE($I497)=1,$I497,$H497)*((1+$J497)^(1/IF(TYPE($I497)=1,2,3))))</f>
        <v>35.206742932250052</v>
      </c>
    </row>
    <row r="498" spans="1:12" x14ac:dyDescent="0.2">
      <c r="C498" s="2" t="s">
        <v>15</v>
      </c>
      <c r="D498" s="6" t="s">
        <v>13</v>
      </c>
      <c r="E498" s="3">
        <v>6.5</v>
      </c>
      <c r="F498" s="3">
        <v>6.3</v>
      </c>
      <c r="G498" s="3">
        <v>6.5</v>
      </c>
      <c r="H498" s="3">
        <v>6.3</v>
      </c>
      <c r="I498" s="3">
        <v>5.3</v>
      </c>
      <c r="J498" s="15">
        <f t="shared" si="603"/>
        <v>-4.9743982972388245E-2</v>
      </c>
      <c r="K498" s="16">
        <f t="shared" ref="K498:K499" si="662">IF($C498="Erwerbstätige (Inlandskonzept)", SUM(K499:K500),
IF(TYPE($I498)=1,$I498,$H498)*((1+$J498)^(IF(TYPE($I498)=1,1,2))))</f>
        <v>5.036356890246342</v>
      </c>
      <c r="L498" s="16">
        <f t="shared" ref="L498:L499" si="663">IF($C498="Erwerbstätige (Inlandskonzept)", SUM(L499:L500),
IF(TYPE($I498)=1,$I498,$H498)*((1+$J498)^(IF(TYPE($I498)=1,2,3))))</f>
        <v>4.7858284388550576</v>
      </c>
    </row>
    <row r="499" spans="1:12" x14ac:dyDescent="0.2">
      <c r="A499" s="2" t="s">
        <v>31</v>
      </c>
      <c r="B499" s="2" t="s">
        <v>32</v>
      </c>
      <c r="C499" s="2" t="s">
        <v>12</v>
      </c>
      <c r="D499" s="6" t="s">
        <v>13</v>
      </c>
      <c r="E499" s="3">
        <v>1035.9000000000001</v>
      </c>
      <c r="F499" s="3">
        <v>1048.7</v>
      </c>
      <c r="G499" s="3">
        <v>1067.4000000000001</v>
      </c>
      <c r="H499" s="3">
        <v>1084.2</v>
      </c>
      <c r="I499" s="3">
        <v>1098.7</v>
      </c>
      <c r="J499" s="15">
        <f t="shared" si="603"/>
        <v>1.4823049838056379E-2</v>
      </c>
      <c r="K499" s="16">
        <f t="shared" si="662"/>
        <v>1115.0628224841548</v>
      </c>
      <c r="L499" s="16">
        <f t="shared" si="663"/>
        <v>1106.6978901299281</v>
      </c>
    </row>
    <row r="500" spans="1:12" x14ac:dyDescent="0.2">
      <c r="C500" s="2" t="s">
        <v>14</v>
      </c>
      <c r="D500" s="6" t="s">
        <v>13</v>
      </c>
      <c r="E500" s="3">
        <v>926.3</v>
      </c>
      <c r="F500" s="3">
        <v>940.4</v>
      </c>
      <c r="G500" s="3">
        <v>958.5</v>
      </c>
      <c r="H500" s="3">
        <v>974.2</v>
      </c>
      <c r="I500" s="3">
        <v>989.5</v>
      </c>
      <c r="J500" s="15">
        <f t="shared" si="603"/>
        <v>1.6637285673076985E-2</v>
      </c>
      <c r="K500" s="16">
        <f t="shared" ref="K500" si="664">IF($C500="Erwerbstätige (Inlandskonzept)", SUM(K501:K502),
IF(TYPE($I500)=1,$I500,$H500)*(1+$J500))^(1/IF(TYPE($I500)=1,1,2))</f>
        <v>1005.9625941735097</v>
      </c>
      <c r="L500" s="16">
        <f t="shared" ref="L500" si="665">IF($C500="Erwerbstätige (Inlandskonzept)", SUM(L501:L502),
IF(TYPE($I500)=1,$I500,$H500)*((1+$J500)^(1/IF(TYPE($I500)=1,2,3))))</f>
        <v>997.69734235122007</v>
      </c>
    </row>
    <row r="501" spans="1:12" x14ac:dyDescent="0.2">
      <c r="C501" s="2" t="s">
        <v>15</v>
      </c>
      <c r="D501" s="6" t="s">
        <v>13</v>
      </c>
      <c r="E501" s="3">
        <v>109.6</v>
      </c>
      <c r="F501" s="3">
        <v>108.2</v>
      </c>
      <c r="G501" s="3">
        <v>108.9</v>
      </c>
      <c r="H501" s="3">
        <v>110</v>
      </c>
      <c r="I501" s="3">
        <v>109.2</v>
      </c>
      <c r="J501" s="15">
        <f t="shared" si="603"/>
        <v>-9.1366015892679897E-4</v>
      </c>
      <c r="K501" s="16">
        <f t="shared" ref="K501:K502" si="666">IF($C501="Erwerbstätige (Inlandskonzept)", SUM(K502:K503),
IF(TYPE($I501)=1,$I501,$H501)*((1+$J501)^(IF(TYPE($I501)=1,1,2))))</f>
        <v>109.10022831064519</v>
      </c>
      <c r="L501" s="16">
        <f t="shared" ref="L501:L502" si="667">IF($C501="Erwerbstätige (Inlandskonzept)", SUM(L502:L503),
IF(TYPE($I501)=1,$I501,$H501)*((1+$J501)^(IF(TYPE($I501)=1,2,3))))</f>
        <v>109.00054777870794</v>
      </c>
    </row>
    <row r="502" spans="1:12" x14ac:dyDescent="0.2">
      <c r="A502" s="2" t="s">
        <v>33</v>
      </c>
      <c r="B502" s="2" t="s">
        <v>34</v>
      </c>
      <c r="C502" s="2" t="s">
        <v>12</v>
      </c>
      <c r="D502" s="6" t="s">
        <v>13</v>
      </c>
      <c r="E502" s="3">
        <v>390.4</v>
      </c>
      <c r="F502" s="3">
        <v>393.2</v>
      </c>
      <c r="G502" s="3">
        <v>397</v>
      </c>
      <c r="H502" s="3">
        <v>403.6</v>
      </c>
      <c r="I502" s="3">
        <v>408.7</v>
      </c>
      <c r="J502" s="15">
        <f t="shared" si="603"/>
        <v>1.1518213619535533E-2</v>
      </c>
      <c r="K502" s="16">
        <f t="shared" si="666"/>
        <v>413.50243694028069</v>
      </c>
      <c r="L502" s="16">
        <f t="shared" si="667"/>
        <v>409.90757159701405</v>
      </c>
    </row>
    <row r="503" spans="1:12" x14ac:dyDescent="0.2">
      <c r="C503" s="2" t="s">
        <v>14</v>
      </c>
      <c r="D503" s="6" t="s">
        <v>13</v>
      </c>
      <c r="E503" s="3">
        <v>352.6</v>
      </c>
      <c r="F503" s="3">
        <v>357.1</v>
      </c>
      <c r="G503" s="3">
        <v>362</v>
      </c>
      <c r="H503" s="3">
        <v>368.4</v>
      </c>
      <c r="I503" s="3">
        <v>374.2</v>
      </c>
      <c r="J503" s="15">
        <f t="shared" si="603"/>
        <v>1.4975055133964021E-2</v>
      </c>
      <c r="K503" s="16">
        <f t="shared" ref="K503" si="668">IF($C503="Erwerbstätige (Inlandskonzept)", SUM(K504:K505),
IF(TYPE($I503)=1,$I503,$H503)*(1+$J503))^(1/IF(TYPE($I503)=1,1,2))</f>
        <v>379.80366563112932</v>
      </c>
      <c r="L503" s="16">
        <f t="shared" ref="L503" si="669">IF($C503="Erwerbstätige (Inlandskonzept)", SUM(L504:L505),
IF(TYPE($I503)=1,$I503,$H503)*((1+$J503)^(1/IF(TYPE($I503)=1,2,3))))</f>
        <v>376.99142122755075</v>
      </c>
    </row>
    <row r="504" spans="1:12" x14ac:dyDescent="0.2">
      <c r="C504" s="2" t="s">
        <v>15</v>
      </c>
      <c r="D504" s="6" t="s">
        <v>13</v>
      </c>
      <c r="E504" s="3">
        <v>37.9</v>
      </c>
      <c r="F504" s="3">
        <v>36.1</v>
      </c>
      <c r="G504" s="3">
        <v>35</v>
      </c>
      <c r="H504" s="3">
        <v>35.200000000000003</v>
      </c>
      <c r="I504" s="3">
        <v>34.5</v>
      </c>
      <c r="J504" s="15">
        <f t="shared" si="603"/>
        <v>-2.3224020024597891E-2</v>
      </c>
      <c r="K504" s="16">
        <f t="shared" ref="K504:K505" si="670">IF($C504="Erwerbstätige (Inlandskonzept)", SUM(K505:K506),
IF(TYPE($I504)=1,$I504,$H504)*((1+$J504)^(IF(TYPE($I504)=1,1,2))))</f>
        <v>33.698771309151375</v>
      </c>
      <c r="L504" s="16">
        <f t="shared" ref="L504:L505" si="671">IF($C504="Erwerbstätige (Inlandskonzept)", SUM(L505:L506),
IF(TYPE($I504)=1,$I504,$H504)*((1+$J504)^(IF(TYPE($I504)=1,2,3))))</f>
        <v>32.916150369463296</v>
      </c>
    </row>
    <row r="505" spans="1:12" x14ac:dyDescent="0.2">
      <c r="A505" s="2" t="s">
        <v>35</v>
      </c>
      <c r="B505" s="2" t="s">
        <v>36</v>
      </c>
      <c r="C505" s="2" t="s">
        <v>12</v>
      </c>
      <c r="D505" s="6" t="s">
        <v>13</v>
      </c>
      <c r="E505" s="3">
        <v>324</v>
      </c>
      <c r="F505" s="3">
        <v>326.3</v>
      </c>
      <c r="G505" s="3">
        <v>329.4</v>
      </c>
      <c r="H505" s="3">
        <v>334.4</v>
      </c>
      <c r="I505" s="3" t="s">
        <v>22</v>
      </c>
      <c r="J505" s="15">
        <f t="shared" si="603"/>
        <v>1.0587106103385313E-2</v>
      </c>
      <c r="K505" s="16">
        <f t="shared" si="670"/>
        <v>44.856885685420806</v>
      </c>
      <c r="L505" s="16">
        <f t="shared" si="671"/>
        <v>334.32733278620384</v>
      </c>
    </row>
    <row r="506" spans="1:12" x14ac:dyDescent="0.2">
      <c r="C506" s="2" t="s">
        <v>14</v>
      </c>
      <c r="D506" s="6" t="s">
        <v>13</v>
      </c>
      <c r="E506" s="3">
        <v>294.3</v>
      </c>
      <c r="F506" s="3">
        <v>297.5</v>
      </c>
      <c r="G506" s="3">
        <v>301.3</v>
      </c>
      <c r="H506" s="3">
        <v>306.2</v>
      </c>
      <c r="I506" s="3" t="s">
        <v>22</v>
      </c>
      <c r="J506" s="15">
        <f t="shared" si="603"/>
        <v>1.330061931825699E-2</v>
      </c>
      <c r="K506" s="16">
        <f t="shared" ref="K506" si="672">IF($C506="Erwerbstätige (Inlandskonzept)", SUM(K507:K508),
IF(TYPE($I506)=1,$I506,$H506)*(1+$J506))^(1/IF(TYPE($I506)=1,1,2))</f>
        <v>17.614557889292886</v>
      </c>
      <c r="L506" s="16">
        <f t="shared" ref="L506" si="673">IF($C506="Erwerbstätige (Inlandskonzept)", SUM(L507:L508),
IF(TYPE($I506)=1,$I506,$H506)*((1+$J506)^(1/IF(TYPE($I506)=1,2,3))))</f>
        <v>307.55157521044629</v>
      </c>
    </row>
    <row r="507" spans="1:12" x14ac:dyDescent="0.2">
      <c r="C507" s="2" t="s">
        <v>15</v>
      </c>
      <c r="D507" s="6" t="s">
        <v>13</v>
      </c>
      <c r="E507" s="3">
        <v>29.7</v>
      </c>
      <c r="F507" s="3">
        <v>28.7</v>
      </c>
      <c r="G507" s="3">
        <v>28.1</v>
      </c>
      <c r="H507" s="3">
        <v>28.2</v>
      </c>
      <c r="I507" s="3" t="s">
        <v>22</v>
      </c>
      <c r="J507" s="15">
        <f t="shared" si="603"/>
        <v>-1.7126664940749436E-2</v>
      </c>
      <c r="K507" s="16">
        <f t="shared" ref="K507:K508" si="674">IF($C507="Erwerbstätige (Inlandskonzept)", SUM(K508:K509),
IF(TYPE($I507)=1,$I507,$H507)*((1+$J507)^(IF(TYPE($I507)=1,1,2))))</f>
        <v>27.242327796127924</v>
      </c>
      <c r="L507" s="16">
        <f t="shared" ref="L507:L508" si="675">IF($C507="Erwerbstätige (Inlandskonzept)", SUM(L508:L509),
IF(TYPE($I507)=1,$I507,$H507)*((1+$J507)^(IF(TYPE($I507)=1,2,3))))</f>
        <v>26.775757575757574</v>
      </c>
    </row>
    <row r="508" spans="1:12" x14ac:dyDescent="0.2">
      <c r="A508" s="2" t="s">
        <v>37</v>
      </c>
      <c r="B508" s="2" t="s">
        <v>38</v>
      </c>
      <c r="C508" s="2" t="s">
        <v>12</v>
      </c>
      <c r="D508" s="6" t="s">
        <v>13</v>
      </c>
      <c r="E508" s="3">
        <v>178.7</v>
      </c>
      <c r="F508" s="3">
        <v>178.8</v>
      </c>
      <c r="G508" s="3">
        <v>179.2</v>
      </c>
      <c r="H508" s="3">
        <v>182</v>
      </c>
      <c r="I508" s="3" t="s">
        <v>22</v>
      </c>
      <c r="J508" s="15">
        <f t="shared" si="603"/>
        <v>6.1180609864381896E-3</v>
      </c>
      <c r="K508" s="16">
        <f t="shared" si="674"/>
        <v>26.926724601014229</v>
      </c>
      <c r="L508" s="16">
        <f t="shared" si="675"/>
        <v>181.25153019421373</v>
      </c>
    </row>
    <row r="509" spans="1:12" x14ac:dyDescent="0.2">
      <c r="C509" s="2" t="s">
        <v>14</v>
      </c>
      <c r="D509" s="6" t="s">
        <v>13</v>
      </c>
      <c r="E509" s="3">
        <v>162.5</v>
      </c>
      <c r="F509" s="3">
        <v>163.30000000000001</v>
      </c>
      <c r="G509" s="3">
        <v>164.2</v>
      </c>
      <c r="H509" s="3">
        <v>167.2</v>
      </c>
      <c r="I509" s="3" t="s">
        <v>22</v>
      </c>
      <c r="J509" s="15">
        <f t="shared" si="603"/>
        <v>9.54954160991206E-3</v>
      </c>
      <c r="K509" s="16">
        <f t="shared" ref="K509" si="676">IF($C509="Erwerbstätige (Inlandskonzept)", SUM(K510:K511),
IF(TYPE($I509)=1,$I509,$H509)*(1+$J509))^(1/IF(TYPE($I509)=1,1,2))</f>
        <v>12.992177775768667</v>
      </c>
      <c r="L509" s="16">
        <f t="shared" ref="L509" si="677">IF($C509="Erwerbstätige (Inlandskonzept)", SUM(L510:L511),
IF(TYPE($I509)=1,$I509,$H509)*((1+$J509)^(1/IF(TYPE($I509)=1,2,3))))</f>
        <v>167.73054253989275</v>
      </c>
    </row>
    <row r="510" spans="1:12" x14ac:dyDescent="0.2">
      <c r="C510" s="2" t="s">
        <v>15</v>
      </c>
      <c r="D510" s="6" t="s">
        <v>13</v>
      </c>
      <c r="E510" s="3">
        <v>16.2</v>
      </c>
      <c r="F510" s="3">
        <v>15.5</v>
      </c>
      <c r="G510" s="3">
        <v>15</v>
      </c>
      <c r="H510" s="3">
        <v>14.8</v>
      </c>
      <c r="I510" s="3" t="s">
        <v>22</v>
      </c>
      <c r="J510" s="15">
        <f t="shared" si="603"/>
        <v>-2.9678695411559208E-2</v>
      </c>
      <c r="K510" s="16">
        <f t="shared" ref="K510:K511" si="678">IF($C510="Erwerbstätige (Inlandskonzept)", SUM(K511:K512),
IF(TYPE($I510)=1,$I510,$H510)*((1+$J510)^(IF(TYPE($I510)=1,1,2))))</f>
        <v>13.934546825245564</v>
      </c>
      <c r="L510" s="16">
        <f t="shared" ref="L510:L511" si="679">IF($C510="Erwerbstätige (Inlandskonzept)", SUM(L511:L512),
IF(TYPE($I510)=1,$I510,$H510)*((1+$J510)^(IF(TYPE($I510)=1,2,3))))</f>
        <v>13.52098765432099</v>
      </c>
    </row>
    <row r="511" spans="1:12" x14ac:dyDescent="0.2">
      <c r="A511" s="2" t="s">
        <v>39</v>
      </c>
      <c r="B511" s="2" t="s">
        <v>40</v>
      </c>
      <c r="C511" s="2" t="s">
        <v>12</v>
      </c>
      <c r="D511" s="6" t="s">
        <v>13</v>
      </c>
      <c r="E511" s="3">
        <v>90.9</v>
      </c>
      <c r="F511" s="3">
        <v>91.7</v>
      </c>
      <c r="G511" s="3">
        <v>92.7</v>
      </c>
      <c r="H511" s="3">
        <v>93.2</v>
      </c>
      <c r="I511" s="3" t="s">
        <v>22</v>
      </c>
      <c r="J511" s="15">
        <f t="shared" si="603"/>
        <v>8.3640247997125439E-3</v>
      </c>
      <c r="K511" s="16">
        <f t="shared" si="678"/>
        <v>15.666043694373728</v>
      </c>
      <c r="L511" s="16">
        <f t="shared" si="679"/>
        <v>93.207041143580781</v>
      </c>
    </row>
    <row r="512" spans="1:12" x14ac:dyDescent="0.2">
      <c r="C512" s="2" t="s">
        <v>14</v>
      </c>
      <c r="D512" s="6" t="s">
        <v>13</v>
      </c>
      <c r="E512" s="3">
        <v>84.1</v>
      </c>
      <c r="F512" s="3">
        <v>85.3</v>
      </c>
      <c r="G512" s="3">
        <v>86.4</v>
      </c>
      <c r="H512" s="3">
        <v>86.7</v>
      </c>
      <c r="I512" s="3" t="s">
        <v>22</v>
      </c>
      <c r="J512" s="15">
        <f t="shared" si="603"/>
        <v>1.0200782451436519E-2</v>
      </c>
      <c r="K512" s="16">
        <f t="shared" ref="K512" si="680">IF($C512="Erwerbstätige (Inlandskonzept)", SUM(K513:K514),
IF(TYPE($I512)=1,$I512,$H512)*(1+$J512))^(1/IF(TYPE($I512)=1,1,2))</f>
        <v>9.3586541681237243</v>
      </c>
      <c r="L512" s="16">
        <f t="shared" ref="L512" si="681">IF($C512="Erwerbstätige (Inlandskonzept)", SUM(L513:L514),
IF(TYPE($I512)=1,$I512,$H512)*((1+$J512)^(1/IF(TYPE($I512)=1,2,3))))</f>
        <v>86.993805849463129</v>
      </c>
    </row>
    <row r="513" spans="1:12" x14ac:dyDescent="0.2">
      <c r="C513" s="2" t="s">
        <v>15</v>
      </c>
      <c r="D513" s="6" t="s">
        <v>13</v>
      </c>
      <c r="E513" s="3">
        <v>6.8</v>
      </c>
      <c r="F513" s="3">
        <v>6.4</v>
      </c>
      <c r="G513" s="3">
        <v>6.3</v>
      </c>
      <c r="H513" s="3">
        <v>6.5</v>
      </c>
      <c r="I513" s="3" t="s">
        <v>22</v>
      </c>
      <c r="J513" s="15">
        <f t="shared" si="603"/>
        <v>-1.4927607014044053E-2</v>
      </c>
      <c r="K513" s="16">
        <f t="shared" ref="K513:K514" si="682">IF($C513="Erwerbstätige (Inlandskonzept)", SUM(K514:K515),
IF(TYPE($I513)=1,$I513,$H513)*((1+$J513)^(IF(TYPE($I513)=1,1,2))))</f>
        <v>6.3073895262500042</v>
      </c>
      <c r="L513" s="16">
        <f t="shared" ref="L513:L514" si="683">IF($C513="Erwerbstätige (Inlandskonzept)", SUM(L514:L515),
IF(TYPE($I513)=1,$I513,$H513)*((1+$J513)^(IF(TYPE($I513)=1,2,3))))</f>
        <v>6.2132352941176467</v>
      </c>
    </row>
    <row r="514" spans="1:12" x14ac:dyDescent="0.2">
      <c r="A514" s="2" t="s">
        <v>41</v>
      </c>
      <c r="B514" s="2" t="s">
        <v>42</v>
      </c>
      <c r="C514" s="2" t="s">
        <v>12</v>
      </c>
      <c r="D514" s="6" t="s">
        <v>13</v>
      </c>
      <c r="E514" s="3">
        <v>54.3</v>
      </c>
      <c r="F514" s="3">
        <v>55.8</v>
      </c>
      <c r="G514" s="3">
        <v>57.5</v>
      </c>
      <c r="H514" s="3">
        <v>59.2</v>
      </c>
      <c r="I514" s="3" t="s">
        <v>22</v>
      </c>
      <c r="J514" s="15">
        <f t="shared" si="603"/>
        <v>2.9217808975874338E-2</v>
      </c>
      <c r="K514" s="16">
        <f t="shared" si="682"/>
        <v>14.392266205704134</v>
      </c>
      <c r="L514" s="16">
        <f t="shared" si="683"/>
        <v>60.068329554355103</v>
      </c>
    </row>
    <row r="515" spans="1:12" x14ac:dyDescent="0.2">
      <c r="C515" s="2" t="s">
        <v>14</v>
      </c>
      <c r="D515" s="6" t="s">
        <v>13</v>
      </c>
      <c r="E515" s="3">
        <v>47.6</v>
      </c>
      <c r="F515" s="3">
        <v>48.9</v>
      </c>
      <c r="G515" s="3">
        <v>50.7</v>
      </c>
      <c r="H515" s="3">
        <v>52.4</v>
      </c>
      <c r="I515" s="3" t="s">
        <v>22</v>
      </c>
      <c r="J515" s="15">
        <f t="shared" si="603"/>
        <v>3.2542915904445913E-2</v>
      </c>
      <c r="K515" s="16">
        <f t="shared" ref="K515" si="684">IF($C515="Erwerbstätige (Inlandskonzept)", SUM(K516:K517),
IF(TYPE($I515)=1,$I515,$H515)*(1+$J515))^(1/IF(TYPE($I515)=1,1,2))</f>
        <v>7.3556270156522325</v>
      </c>
      <c r="L515" s="16">
        <f t="shared" ref="L515" si="685">IF($C515="Erwerbstätige (Inlandskonzept)", SUM(L516:L517),
IF(TYPE($I515)=1,$I515,$H515)*((1+$J515)^(1/IF(TYPE($I515)=1,2,3))))</f>
        <v>52.962359405101374</v>
      </c>
    </row>
    <row r="516" spans="1:12" x14ac:dyDescent="0.2">
      <c r="C516" s="2" t="s">
        <v>15</v>
      </c>
      <c r="D516" s="6" t="s">
        <v>13</v>
      </c>
      <c r="E516" s="3">
        <v>6.7</v>
      </c>
      <c r="F516" s="3">
        <v>6.8</v>
      </c>
      <c r="G516" s="3">
        <v>6.8</v>
      </c>
      <c r="H516" s="3">
        <v>6.9</v>
      </c>
      <c r="I516" s="3" t="s">
        <v>22</v>
      </c>
      <c r="J516" s="15">
        <f t="shared" si="603"/>
        <v>9.8528512446465211E-3</v>
      </c>
      <c r="K516" s="16">
        <f t="shared" ref="K516:K517" si="686">IF($C516="Erwerbstätige (Inlandskonzept)", SUM(K517:K518),
IF(TYPE($I516)=1,$I516,$H516)*((1+$J516)^(IF(TYPE($I516)=1,1,2))))</f>
        <v>7.0366391900519014</v>
      </c>
      <c r="L516" s="16">
        <f t="shared" ref="L516:L517" si="687">IF($C516="Erwerbstätige (Inlandskonzept)", SUM(L517:L518),
IF(TYPE($I516)=1,$I516,$H516)*((1+$J516)^(IF(TYPE($I516)=1,2,3))))</f>
        <v>7.1059701492537322</v>
      </c>
    </row>
    <row r="517" spans="1:12" x14ac:dyDescent="0.2">
      <c r="A517" s="2" t="s">
        <v>43</v>
      </c>
      <c r="B517" s="2" t="s">
        <v>44</v>
      </c>
      <c r="C517" s="2" t="s">
        <v>12</v>
      </c>
      <c r="D517" s="6" t="s">
        <v>13</v>
      </c>
      <c r="E517" s="3">
        <v>66.400000000000006</v>
      </c>
      <c r="F517" s="3">
        <v>67</v>
      </c>
      <c r="G517" s="3">
        <v>67.599999999999994</v>
      </c>
      <c r="H517" s="3">
        <v>69.2</v>
      </c>
      <c r="I517" s="3" t="s">
        <v>22</v>
      </c>
      <c r="J517" s="15">
        <f t="shared" si="603"/>
        <v>1.3863149869904667E-2</v>
      </c>
      <c r="K517" s="16">
        <f t="shared" si="686"/>
        <v>14.323242929591849</v>
      </c>
      <c r="L517" s="16">
        <f t="shared" si="687"/>
        <v>68.698510996204575</v>
      </c>
    </row>
    <row r="518" spans="1:12" x14ac:dyDescent="0.2">
      <c r="C518" s="2" t="s">
        <v>14</v>
      </c>
      <c r="D518" s="6" t="s">
        <v>13</v>
      </c>
      <c r="E518" s="3">
        <v>58.3</v>
      </c>
      <c r="F518" s="3">
        <v>59.6</v>
      </c>
      <c r="G518" s="3">
        <v>60.7</v>
      </c>
      <c r="H518" s="3">
        <v>62.2</v>
      </c>
      <c r="I518" s="3" t="s">
        <v>22</v>
      </c>
      <c r="J518" s="15">
        <f t="shared" ref="J518:J581" si="688">IF(SUM(E518:I518)=0, 0,
(IF(TYPE(I518)=1,I518,H518)/E518)^(1/(COUNT(E518:I518)-1))-1)</f>
        <v>2.1818928218203526E-2</v>
      </c>
      <c r="K518" s="16">
        <f t="shared" ref="K518" si="689">IF($C518="Erwerbstätige (Inlandskonzept)", SUM(K519:K520),
IF(TYPE($I518)=1,$I518,$H518)*(1+$J518))^(1/IF(TYPE($I518)=1,1,2))</f>
        <v>7.9722730344094632</v>
      </c>
      <c r="L518" s="16">
        <f t="shared" ref="L518" si="690">IF($C518="Erwerbstätige (Inlandskonzept)", SUM(L519:L520),
IF(TYPE($I518)=1,$I518,$H518)*((1+$J518)^(1/IF(TYPE($I518)=1,2,3))))</f>
        <v>62.649128280155189</v>
      </c>
    </row>
    <row r="519" spans="1:12" x14ac:dyDescent="0.2">
      <c r="C519" s="2" t="s">
        <v>15</v>
      </c>
      <c r="D519" s="6" t="s">
        <v>13</v>
      </c>
      <c r="E519" s="3">
        <v>8.1</v>
      </c>
      <c r="F519" s="3">
        <v>7.4</v>
      </c>
      <c r="G519" s="3">
        <v>6.9</v>
      </c>
      <c r="H519" s="3">
        <v>7</v>
      </c>
      <c r="I519" s="3" t="s">
        <v>22</v>
      </c>
      <c r="J519" s="15">
        <f t="shared" si="688"/>
        <v>-4.7486790854067151E-2</v>
      </c>
      <c r="K519" s="16">
        <f t="shared" ref="K519:K520" si="691">IF($C519="Erwerbstätige (Inlandskonzept)", SUM(K520:K521),
IF(TYPE($I519)=1,$I519,$H519)*((1+$J519)^(IF(TYPE($I519)=1,1,2))))</f>
        <v>6.3509698951823852</v>
      </c>
      <c r="L519" s="16">
        <f t="shared" ref="L519:L520" si="692">IF($C519="Erwerbstätige (Inlandskonzept)", SUM(L520:L521),
IF(TYPE($I519)=1,$I519,$H519)*((1+$J519)^(IF(TYPE($I519)=1,2,3))))</f>
        <v>6.049382716049382</v>
      </c>
    </row>
    <row r="520" spans="1:12" x14ac:dyDescent="0.2">
      <c r="A520" s="2" t="s">
        <v>45</v>
      </c>
      <c r="B520" s="2" t="s">
        <v>46</v>
      </c>
      <c r="C520" s="2" t="s">
        <v>12</v>
      </c>
      <c r="D520" s="6" t="s">
        <v>13</v>
      </c>
      <c r="E520" s="3">
        <v>306.89999999999998</v>
      </c>
      <c r="F520" s="3">
        <v>308.3</v>
      </c>
      <c r="G520" s="3">
        <v>314.7</v>
      </c>
      <c r="H520" s="3">
        <v>317.8</v>
      </c>
      <c r="I520" s="3">
        <v>319.39999999999998</v>
      </c>
      <c r="J520" s="15">
        <f t="shared" si="688"/>
        <v>1.0030540524228693E-2</v>
      </c>
      <c r="K520" s="16">
        <f t="shared" si="691"/>
        <v>322.61609944628748</v>
      </c>
      <c r="L520" s="16">
        <f t="shared" si="692"/>
        <v>320.96599741282978</v>
      </c>
    </row>
    <row r="521" spans="1:12" x14ac:dyDescent="0.2">
      <c r="C521" s="2" t="s">
        <v>14</v>
      </c>
      <c r="D521" s="6" t="s">
        <v>13</v>
      </c>
      <c r="E521" s="3">
        <v>269.3</v>
      </c>
      <c r="F521" s="3">
        <v>270.39999999999998</v>
      </c>
      <c r="G521" s="3">
        <v>276.39999999999998</v>
      </c>
      <c r="H521" s="3">
        <v>279.3</v>
      </c>
      <c r="I521" s="3">
        <v>281.89999999999998</v>
      </c>
      <c r="J521" s="15">
        <f t="shared" si="688"/>
        <v>1.1497190006293012E-2</v>
      </c>
      <c r="K521" s="16">
        <f t="shared" ref="K521" si="693">IF($C521="Erwerbstätige (Inlandskonzept)", SUM(K522:K523),
IF(TYPE($I521)=1,$I521,$H521)*(1+$J521))^(1/IF(TYPE($I521)=1,1,2))</f>
        <v>285.14105786277401</v>
      </c>
      <c r="L521" s="16">
        <f t="shared" ref="L521" si="694">IF($C521="Erwerbstätige (Inlandskonzept)", SUM(L522:L523),
IF(TYPE($I521)=1,$I521,$H521)*((1+$J521)^(1/IF(TYPE($I521)=1,2,3))))</f>
        <v>283.51589763453472</v>
      </c>
    </row>
    <row r="522" spans="1:12" x14ac:dyDescent="0.2">
      <c r="C522" s="2" t="s">
        <v>15</v>
      </c>
      <c r="D522" s="6" t="s">
        <v>13</v>
      </c>
      <c r="E522" s="3">
        <v>37.6</v>
      </c>
      <c r="F522" s="3">
        <v>37.9</v>
      </c>
      <c r="G522" s="3">
        <v>38.299999999999997</v>
      </c>
      <c r="H522" s="3">
        <v>38.5</v>
      </c>
      <c r="I522" s="3">
        <v>37.5</v>
      </c>
      <c r="J522" s="15">
        <f t="shared" si="688"/>
        <v>-6.6555777297383489E-4</v>
      </c>
      <c r="K522" s="16">
        <f t="shared" ref="K522:K523" si="695">IF($C522="Erwerbstätige (Inlandskonzept)", SUM(K523:K524),
IF(TYPE($I522)=1,$I522,$H522)*((1+$J522)^(IF(TYPE($I522)=1,1,2))))</f>
        <v>37.47504158351348</v>
      </c>
      <c r="L522" s="16">
        <f t="shared" ref="L522:L523" si="696">IF($C522="Erwerbstätige (Inlandskonzept)", SUM(L523:L524),
IF(TYPE($I522)=1,$I522,$H522)*((1+$J522)^(IF(TYPE($I522)=1,2,3))))</f>
        <v>37.450099778295055</v>
      </c>
    </row>
    <row r="523" spans="1:12" x14ac:dyDescent="0.2">
      <c r="A523" s="2" t="s">
        <v>47</v>
      </c>
      <c r="B523" s="2" t="s">
        <v>48</v>
      </c>
      <c r="C523" s="2" t="s">
        <v>12</v>
      </c>
      <c r="D523" s="6" t="s">
        <v>13</v>
      </c>
      <c r="E523" s="3">
        <v>52</v>
      </c>
      <c r="F523" s="3">
        <v>51.5</v>
      </c>
      <c r="G523" s="3">
        <v>51.2</v>
      </c>
      <c r="H523" s="3">
        <v>49.5</v>
      </c>
      <c r="I523" s="3" t="s">
        <v>22</v>
      </c>
      <c r="J523" s="15">
        <f t="shared" si="688"/>
        <v>-1.6289549645743695E-2</v>
      </c>
      <c r="K523" s="16">
        <f t="shared" si="695"/>
        <v>11.046106157722273</v>
      </c>
      <c r="L523" s="16">
        <f t="shared" si="696"/>
        <v>50.226783226751138</v>
      </c>
    </row>
    <row r="524" spans="1:12" x14ac:dyDescent="0.2">
      <c r="C524" s="2" t="s">
        <v>14</v>
      </c>
      <c r="D524" s="6" t="s">
        <v>13</v>
      </c>
      <c r="E524" s="3">
        <v>49.3</v>
      </c>
      <c r="F524" s="3">
        <v>48.8</v>
      </c>
      <c r="G524" s="3">
        <v>48.1</v>
      </c>
      <c r="H524" s="3">
        <v>45.8</v>
      </c>
      <c r="I524" s="3" t="s">
        <v>22</v>
      </c>
      <c r="J524" s="15">
        <f t="shared" si="688"/>
        <v>-2.4247843968795868E-2</v>
      </c>
      <c r="K524" s="16">
        <f t="shared" ref="K524" si="697">IF($C524="Erwerbstätige (Inlandskonzept)", SUM(K525:K526),
IF(TYPE($I524)=1,$I524,$H524)*(1+$J524))^(1/IF(TYPE($I524)=1,1,2))</f>
        <v>6.6850167349251377</v>
      </c>
      <c r="L524" s="16">
        <f t="shared" ref="L524" si="698">IF($C524="Erwerbstätige (Inlandskonzept)", SUM(L525:L526),
IF(TYPE($I524)=1,$I524,$H524)*((1+$J524)^(1/IF(TYPE($I524)=1,2,3))))</f>
        <v>45.426783226751141</v>
      </c>
    </row>
    <row r="525" spans="1:12" x14ac:dyDescent="0.2">
      <c r="C525" s="2" t="s">
        <v>15</v>
      </c>
      <c r="D525" s="6" t="s">
        <v>13</v>
      </c>
      <c r="E525" s="3">
        <v>2.7</v>
      </c>
      <c r="F525" s="3">
        <v>2.7</v>
      </c>
      <c r="G525" s="3">
        <v>3.1</v>
      </c>
      <c r="H525" s="3">
        <v>3.6</v>
      </c>
      <c r="I525" s="3" t="s">
        <v>22</v>
      </c>
      <c r="J525" s="15">
        <f t="shared" si="688"/>
        <v>0.10064241629820891</v>
      </c>
      <c r="K525" s="16">
        <f t="shared" ref="K525:K526" si="699">IF($C525="Erwerbstätige (Inlandskonzept)", SUM(K526:K527),
IF(TYPE($I525)=1,$I525,$H525)*((1+$J525)^(IF(TYPE($I525)=1,1,2))))</f>
        <v>4.3610894227971349</v>
      </c>
      <c r="L525" s="16">
        <f t="shared" ref="L525:L526" si="700">IF($C525="Erwerbstätige (Inlandskonzept)", SUM(L526:L527),
IF(TYPE($I525)=1,$I525,$H525)*((1+$J525)^(IF(TYPE($I525)=1,2,3))))</f>
        <v>4.8</v>
      </c>
    </row>
    <row r="526" spans="1:12" x14ac:dyDescent="0.2">
      <c r="A526" s="2" t="s">
        <v>49</v>
      </c>
      <c r="B526" s="2" t="s">
        <v>50</v>
      </c>
      <c r="C526" s="2" t="s">
        <v>12</v>
      </c>
      <c r="D526" s="6" t="s">
        <v>13</v>
      </c>
      <c r="E526" s="3">
        <v>21</v>
      </c>
      <c r="F526" s="3">
        <v>21.3</v>
      </c>
      <c r="G526" s="3">
        <v>21.3</v>
      </c>
      <c r="H526" s="3">
        <v>21.4</v>
      </c>
      <c r="I526" s="3" t="s">
        <v>22</v>
      </c>
      <c r="J526" s="15">
        <f t="shared" si="688"/>
        <v>6.309315172000618E-3</v>
      </c>
      <c r="K526" s="16">
        <f t="shared" si="699"/>
        <v>6.5971827028882846</v>
      </c>
      <c r="L526" s="16">
        <f t="shared" si="700"/>
        <v>21.444966513472682</v>
      </c>
    </row>
    <row r="527" spans="1:12" x14ac:dyDescent="0.2">
      <c r="C527" s="2" t="s">
        <v>14</v>
      </c>
      <c r="D527" s="6" t="s">
        <v>13</v>
      </c>
      <c r="E527" s="3">
        <v>18.8</v>
      </c>
      <c r="F527" s="3">
        <v>19</v>
      </c>
      <c r="G527" s="3">
        <v>19.2</v>
      </c>
      <c r="H527" s="3">
        <v>19.2</v>
      </c>
      <c r="I527" s="3" t="s">
        <v>22</v>
      </c>
      <c r="J527" s="15">
        <f t="shared" si="688"/>
        <v>7.0424855510375917E-3</v>
      </c>
      <c r="K527" s="16">
        <f t="shared" ref="K527" si="701">IF($C527="Erwerbstätige (Inlandskonzept)", SUM(K528:K529),
IF(TYPE($I527)=1,$I527,$H527)*(1+$J527))^(1/IF(TYPE($I527)=1,1,2))</f>
        <v>4.3971827028882844</v>
      </c>
      <c r="L527" s="16">
        <f t="shared" ref="L527" si="702">IF($C527="Erwerbstätige (Inlandskonzept)", SUM(L528:L529),
IF(TYPE($I527)=1,$I527,$H527)*((1+$J527)^(1/IF(TYPE($I527)=1,2,3))))</f>
        <v>19.244966513472683</v>
      </c>
    </row>
    <row r="528" spans="1:12" x14ac:dyDescent="0.2">
      <c r="C528" s="2" t="s">
        <v>15</v>
      </c>
      <c r="D528" s="6" t="s">
        <v>13</v>
      </c>
      <c r="E528" s="3">
        <v>2.2000000000000002</v>
      </c>
      <c r="F528" s="3">
        <v>2.2000000000000002</v>
      </c>
      <c r="G528" s="3">
        <v>2.1</v>
      </c>
      <c r="H528" s="3">
        <v>2.2000000000000002</v>
      </c>
      <c r="I528" s="3" t="s">
        <v>22</v>
      </c>
      <c r="J528" s="15">
        <f t="shared" si="688"/>
        <v>0</v>
      </c>
      <c r="K528" s="16">
        <f t="shared" ref="K528:K529" si="703">IF($C528="Erwerbstätige (Inlandskonzept)", SUM(K529:K530),
IF(TYPE($I528)=1,$I528,$H528)*((1+$J528)^(IF(TYPE($I528)=1,1,2))))</f>
        <v>2.2000000000000002</v>
      </c>
      <c r="L528" s="16">
        <f t="shared" ref="L528:L529" si="704">IF($C528="Erwerbstätige (Inlandskonzept)", SUM(L529:L530),
IF(TYPE($I528)=1,$I528,$H528)*((1+$J528)^(IF(TYPE($I528)=1,2,3))))</f>
        <v>2.2000000000000002</v>
      </c>
    </row>
    <row r="529" spans="1:12" x14ac:dyDescent="0.2">
      <c r="A529" s="2" t="s">
        <v>51</v>
      </c>
      <c r="B529" s="2" t="s">
        <v>52</v>
      </c>
      <c r="C529" s="2" t="s">
        <v>12</v>
      </c>
      <c r="D529" s="6" t="s">
        <v>13</v>
      </c>
      <c r="E529" s="3">
        <v>233.9</v>
      </c>
      <c r="F529" s="3">
        <v>235.6</v>
      </c>
      <c r="G529" s="3">
        <v>242.3</v>
      </c>
      <c r="H529" s="3">
        <v>246.9</v>
      </c>
      <c r="I529" s="3" t="s">
        <v>22</v>
      </c>
      <c r="J529" s="15">
        <f t="shared" si="688"/>
        <v>1.8193427642949844E-2</v>
      </c>
      <c r="K529" s="16">
        <f t="shared" si="703"/>
        <v>47.423824884696586</v>
      </c>
      <c r="L529" s="16">
        <f t="shared" si="704"/>
        <v>248.30755019021535</v>
      </c>
    </row>
    <row r="530" spans="1:12" x14ac:dyDescent="0.2">
      <c r="C530" s="2" t="s">
        <v>14</v>
      </c>
      <c r="D530" s="6" t="s">
        <v>13</v>
      </c>
      <c r="E530" s="3">
        <v>201.1</v>
      </c>
      <c r="F530" s="3">
        <v>202.6</v>
      </c>
      <c r="G530" s="3">
        <v>209.1</v>
      </c>
      <c r="H530" s="3">
        <v>214.2</v>
      </c>
      <c r="I530" s="3" t="s">
        <v>22</v>
      </c>
      <c r="J530" s="15">
        <f t="shared" si="688"/>
        <v>2.1258769054836257E-2</v>
      </c>
      <c r="K530" s="16">
        <f t="shared" ref="K530" si="705">IF($C530="Erwerbstätige (Inlandskonzept)", SUM(K531:K532),
IF(TYPE($I530)=1,$I530,$H530)*(1+$J530))^(1/IF(TYPE($I530)=1,1,2))</f>
        <v>14.790322117234158</v>
      </c>
      <c r="L530" s="16">
        <f t="shared" ref="L530" si="706">IF($C530="Erwerbstätige (Inlandskonzept)", SUM(L531:L532),
IF(TYPE($I530)=1,$I530,$H530)*((1+$J530)^(1/IF(TYPE($I530)=1,2,3))))</f>
        <v>215.70724531216655</v>
      </c>
    </row>
    <row r="531" spans="1:12" x14ac:dyDescent="0.2">
      <c r="C531" s="2" t="s">
        <v>15</v>
      </c>
      <c r="D531" s="6" t="s">
        <v>13</v>
      </c>
      <c r="E531" s="3">
        <v>32.799999999999997</v>
      </c>
      <c r="F531" s="3">
        <v>33</v>
      </c>
      <c r="G531" s="3">
        <v>33.1</v>
      </c>
      <c r="H531" s="3">
        <v>32.700000000000003</v>
      </c>
      <c r="I531" s="3" t="s">
        <v>22</v>
      </c>
      <c r="J531" s="15">
        <f t="shared" si="688"/>
        <v>-1.0172947001797494E-3</v>
      </c>
      <c r="K531" s="16">
        <f t="shared" ref="K531:K532" si="707">IF($C531="Erwerbstätige (Inlandskonzept)", SUM(K532:K533),
IF(TYPE($I531)=1,$I531,$H531)*((1+$J531)^(IF(TYPE($I531)=1,1,2))))</f>
        <v>32.633502767462424</v>
      </c>
      <c r="L531" s="16">
        <f t="shared" ref="L531:L532" si="708">IF($C531="Erwerbstätige (Inlandskonzept)", SUM(L532:L533),
IF(TYPE($I531)=1,$I531,$H531)*((1+$J531)^(IF(TYPE($I531)=1,2,3))))</f>
        <v>32.600304878048789</v>
      </c>
    </row>
    <row r="532" spans="1:12" x14ac:dyDescent="0.2">
      <c r="A532" s="2" t="s">
        <v>53</v>
      </c>
      <c r="B532" s="2" t="s">
        <v>54</v>
      </c>
      <c r="C532" s="2" t="s">
        <v>12</v>
      </c>
      <c r="D532" s="6" t="s">
        <v>13</v>
      </c>
      <c r="E532" s="3">
        <v>125.3</v>
      </c>
      <c r="F532" s="3">
        <v>124.6</v>
      </c>
      <c r="G532" s="3">
        <v>127.8</v>
      </c>
      <c r="H532" s="3">
        <v>130.1</v>
      </c>
      <c r="I532" s="3" t="s">
        <v>22</v>
      </c>
      <c r="J532" s="15">
        <f t="shared" si="688"/>
        <v>1.2609681162299102E-2</v>
      </c>
      <c r="K532" s="16">
        <f t="shared" si="707"/>
        <v>35.935099396542803</v>
      </c>
      <c r="L532" s="16">
        <f t="shared" si="708"/>
        <v>130.5712423523521</v>
      </c>
    </row>
    <row r="533" spans="1:12" x14ac:dyDescent="0.2">
      <c r="C533" s="2" t="s">
        <v>14</v>
      </c>
      <c r="D533" s="6" t="s">
        <v>13</v>
      </c>
      <c r="E533" s="3">
        <v>99.4</v>
      </c>
      <c r="F533" s="3">
        <v>98.9</v>
      </c>
      <c r="G533" s="3">
        <v>101.9</v>
      </c>
      <c r="H533" s="3">
        <v>104.4</v>
      </c>
      <c r="I533" s="3" t="s">
        <v>22</v>
      </c>
      <c r="J533" s="15">
        <f t="shared" si="688"/>
        <v>1.6493731442467352E-2</v>
      </c>
      <c r="K533" s="16">
        <f t="shared" ref="K533" si="709">IF($C533="Erwerbstätige (Inlandskonzept)", SUM(K534:K535),
IF(TYPE($I533)=1,$I533,$H533)*(1+$J533))^(1/IF(TYPE($I533)=1,1,2))</f>
        <v>10.301550638743354</v>
      </c>
      <c r="L533" s="16">
        <f t="shared" ref="L533" si="710">IF($C533="Erwerbstätige (Inlandskonzept)", SUM(L534:L535),
IF(TYPE($I533)=1,$I533,$H533)*((1+$J533)^(1/IF(TYPE($I533)=1,2,3))))</f>
        <v>104.97085475545289</v>
      </c>
    </row>
    <row r="534" spans="1:12" x14ac:dyDescent="0.2">
      <c r="C534" s="2" t="s">
        <v>15</v>
      </c>
      <c r="D534" s="6" t="s">
        <v>13</v>
      </c>
      <c r="E534" s="3">
        <v>25.8</v>
      </c>
      <c r="F534" s="3">
        <v>25.7</v>
      </c>
      <c r="G534" s="3">
        <v>25.9</v>
      </c>
      <c r="H534" s="3">
        <v>25.7</v>
      </c>
      <c r="I534" s="3" t="s">
        <v>22</v>
      </c>
      <c r="J534" s="15">
        <f t="shared" si="688"/>
        <v>-1.2936625050846695E-3</v>
      </c>
      <c r="K534" s="16">
        <f t="shared" ref="K534:K535" si="711">IF($C534="Erwerbstätige (Inlandskonzept)", SUM(K535:K536),
IF(TYPE($I534)=1,$I534,$H534)*((1+$J534)^(IF(TYPE($I534)=1,1,2))))</f>
        <v>25.633548757799449</v>
      </c>
      <c r="L534" s="16">
        <f t="shared" ref="L534:L535" si="712">IF($C534="Erwerbstätige (Inlandskonzept)", SUM(L535:L536),
IF(TYPE($I534)=1,$I534,$H534)*((1+$J534)^(IF(TYPE($I534)=1,2,3))))</f>
        <v>25.600387596899225</v>
      </c>
    </row>
    <row r="535" spans="1:12" x14ac:dyDescent="0.2">
      <c r="A535" s="2" t="s">
        <v>55</v>
      </c>
      <c r="B535" s="2" t="s">
        <v>56</v>
      </c>
      <c r="C535" s="2" t="s">
        <v>12</v>
      </c>
      <c r="D535" s="6" t="s">
        <v>13</v>
      </c>
      <c r="E535" s="3">
        <v>108.6</v>
      </c>
      <c r="F535" s="3">
        <v>111</v>
      </c>
      <c r="G535" s="3">
        <v>114.5</v>
      </c>
      <c r="H535" s="3">
        <v>116.8</v>
      </c>
      <c r="I535" s="3" t="s">
        <v>22</v>
      </c>
      <c r="J535" s="15">
        <f t="shared" si="688"/>
        <v>2.4560651103733955E-2</v>
      </c>
      <c r="K535" s="16">
        <f t="shared" si="711"/>
        <v>17.774256123511247</v>
      </c>
      <c r="L535" s="16">
        <f t="shared" si="712"/>
        <v>117.82829003468646</v>
      </c>
    </row>
    <row r="536" spans="1:12" x14ac:dyDescent="0.2">
      <c r="C536" s="2" t="s">
        <v>14</v>
      </c>
      <c r="D536" s="6" t="s">
        <v>13</v>
      </c>
      <c r="E536" s="3">
        <v>101.7</v>
      </c>
      <c r="F536" s="3">
        <v>103.7</v>
      </c>
      <c r="G536" s="3">
        <v>107.2</v>
      </c>
      <c r="H536" s="3">
        <v>109.7</v>
      </c>
      <c r="I536" s="3" t="s">
        <v>22</v>
      </c>
      <c r="J536" s="15">
        <f t="shared" si="688"/>
        <v>2.5561931348646816E-2</v>
      </c>
      <c r="K536" s="16">
        <f t="shared" ref="K536" si="713">IF($C536="Erwerbstätige (Inlandskonzept)", SUM(K537:K538),
IF(TYPE($I536)=1,$I536,$H536)*(1+$J536))^(1/IF(TYPE($I536)=1,1,2))</f>
        <v>10.6067970598549</v>
      </c>
      <c r="L536" s="16">
        <f t="shared" ref="L536" si="714">IF($C536="Erwerbstätige (Inlandskonzept)", SUM(L537:L538),
IF(TYPE($I536)=1,$I536,$H536)*((1+$J536)^(1/IF(TYPE($I536)=1,2,3))))</f>
        <v>110.6268614632579</v>
      </c>
    </row>
    <row r="537" spans="1:12" x14ac:dyDescent="0.2">
      <c r="C537" s="2" t="s">
        <v>15</v>
      </c>
      <c r="D537" s="6" t="s">
        <v>13</v>
      </c>
      <c r="E537" s="3">
        <v>7</v>
      </c>
      <c r="F537" s="3">
        <v>7.3</v>
      </c>
      <c r="G537" s="3">
        <v>7.3</v>
      </c>
      <c r="H537" s="3">
        <v>7.1</v>
      </c>
      <c r="I537" s="3" t="s">
        <v>22</v>
      </c>
      <c r="J537" s="15">
        <f t="shared" si="688"/>
        <v>4.7394072949047406E-3</v>
      </c>
      <c r="K537" s="16">
        <f t="shared" ref="K537:K538" si="715">IF($C537="Erwerbstätige (Inlandskonzept)", SUM(K538:K539),
IF(TYPE($I537)=1,$I537,$H537)*((1+$J537)^(IF(TYPE($I537)=1,1,2))))</f>
        <v>7.1674590636563469</v>
      </c>
      <c r="L537" s="16">
        <f t="shared" ref="L537:L538" si="716">IF($C537="Erwerbstätige (Inlandskonzept)", SUM(L538:L539),
IF(TYPE($I537)=1,$I537,$H537)*((1+$J537)^(IF(TYPE($I537)=1,2,3))))</f>
        <v>7.2014285714285711</v>
      </c>
    </row>
    <row r="538" spans="1:12" x14ac:dyDescent="0.2">
      <c r="A538" s="2" t="s">
        <v>57</v>
      </c>
      <c r="B538" s="2" t="s">
        <v>58</v>
      </c>
      <c r="C538" s="2" t="s">
        <v>12</v>
      </c>
      <c r="D538" s="6" t="s">
        <v>13</v>
      </c>
      <c r="E538" s="3">
        <v>338.6</v>
      </c>
      <c r="F538" s="3">
        <v>347.1</v>
      </c>
      <c r="G538" s="3">
        <v>355.7</v>
      </c>
      <c r="H538" s="3">
        <v>362.9</v>
      </c>
      <c r="I538" s="3">
        <v>370.6</v>
      </c>
      <c r="J538" s="15">
        <f t="shared" si="688"/>
        <v>2.2832726649281598E-2</v>
      </c>
      <c r="K538" s="16">
        <f t="shared" si="715"/>
        <v>379.08980389896914</v>
      </c>
      <c r="L538" s="16">
        <f t="shared" si="716"/>
        <v>376.1114753041295</v>
      </c>
    </row>
    <row r="539" spans="1:12" x14ac:dyDescent="0.2">
      <c r="C539" s="2" t="s">
        <v>14</v>
      </c>
      <c r="D539" s="6" t="s">
        <v>13</v>
      </c>
      <c r="E539" s="3">
        <v>304.5</v>
      </c>
      <c r="F539" s="3">
        <v>312.89999999999998</v>
      </c>
      <c r="G539" s="3">
        <v>320.10000000000002</v>
      </c>
      <c r="H539" s="3">
        <v>326.60000000000002</v>
      </c>
      <c r="I539" s="3">
        <v>333.4</v>
      </c>
      <c r="J539" s="15">
        <f t="shared" si="688"/>
        <v>2.2926841566143441E-2</v>
      </c>
      <c r="K539" s="16">
        <f t="shared" ref="K539" si="717">IF($C539="Erwerbstätige (Inlandskonzept)", SUM(K540:K541),
IF(TYPE($I539)=1,$I539,$H539)*(1+$J539))^(1/IF(TYPE($I539)=1,1,2))</f>
        <v>341.04380897815219</v>
      </c>
      <c r="L539" s="16">
        <f t="shared" ref="L539" si="718">IF($C539="Erwerbstätige (Inlandskonzept)", SUM(L540:L541),
IF(TYPE($I539)=1,$I539,$H539)*((1+$J539)^(1/IF(TYPE($I539)=1,2,3))))</f>
        <v>337.2002460160964</v>
      </c>
    </row>
    <row r="540" spans="1:12" x14ac:dyDescent="0.2">
      <c r="C540" s="2" t="s">
        <v>15</v>
      </c>
      <c r="D540" s="6" t="s">
        <v>13</v>
      </c>
      <c r="E540" s="3">
        <v>34</v>
      </c>
      <c r="F540" s="3">
        <v>34.200000000000003</v>
      </c>
      <c r="G540" s="3">
        <v>35.6</v>
      </c>
      <c r="H540" s="3">
        <v>36.299999999999997</v>
      </c>
      <c r="I540" s="3">
        <v>37.200000000000003</v>
      </c>
      <c r="J540" s="15">
        <f t="shared" si="688"/>
        <v>2.2741798946692482E-2</v>
      </c>
      <c r="K540" s="16">
        <f t="shared" ref="K540:K541" si="719">IF($C540="Erwerbstätige (Inlandskonzept)", SUM(K541:K542),
IF(TYPE($I540)=1,$I540,$H540)*((1+$J540)^(IF(TYPE($I540)=1,1,2))))</f>
        <v>38.045994920816966</v>
      </c>
      <c r="L540" s="16">
        <f t="shared" ref="L540:L541" si="720">IF($C540="Erwerbstätige (Inlandskonzept)", SUM(L541:L542),
IF(TYPE($I540)=1,$I540,$H540)*((1+$J540)^(IF(TYPE($I540)=1,2,3))))</f>
        <v>38.91122928803307</v>
      </c>
    </row>
    <row r="541" spans="1:12" x14ac:dyDescent="0.2">
      <c r="A541" s="2" t="s">
        <v>59</v>
      </c>
      <c r="B541" s="2" t="s">
        <v>60</v>
      </c>
      <c r="C541" s="2" t="s">
        <v>12</v>
      </c>
      <c r="D541" s="6" t="s">
        <v>13</v>
      </c>
      <c r="E541" s="3">
        <v>258</v>
      </c>
      <c r="F541" s="3">
        <v>266.7</v>
      </c>
      <c r="G541" s="3">
        <v>275.10000000000002</v>
      </c>
      <c r="H541" s="3">
        <v>280.5</v>
      </c>
      <c r="I541" s="3" t="s">
        <v>22</v>
      </c>
      <c r="J541" s="15">
        <f t="shared" si="688"/>
        <v>2.8263420688657392E-2</v>
      </c>
      <c r="K541" s="16">
        <f t="shared" si="719"/>
        <v>39.273398464112944</v>
      </c>
      <c r="L541" s="16">
        <f t="shared" si="720"/>
        <v>285.65892532482604</v>
      </c>
    </row>
    <row r="542" spans="1:12" x14ac:dyDescent="0.2">
      <c r="C542" s="2" t="s">
        <v>14</v>
      </c>
      <c r="D542" s="6" t="s">
        <v>13</v>
      </c>
      <c r="E542" s="3">
        <v>239.4</v>
      </c>
      <c r="F542" s="3">
        <v>247.4</v>
      </c>
      <c r="G542" s="3">
        <v>254.4</v>
      </c>
      <c r="H542" s="3">
        <v>259.39999999999998</v>
      </c>
      <c r="I542" s="3" t="s">
        <v>22</v>
      </c>
      <c r="J542" s="15">
        <f t="shared" si="688"/>
        <v>2.7106021285130844E-2</v>
      </c>
      <c r="K542" s="16">
        <f t="shared" ref="K542" si="721">IF($C542="Erwerbstätige (Inlandskonzept)", SUM(K543:K544),
IF(TYPE($I542)=1,$I542,$H542)*(1+$J542))^(1/IF(TYPE($I542)=1,1,2))</f>
        <v>16.322723483578436</v>
      </c>
      <c r="L542" s="16">
        <f t="shared" ref="L542" si="722">IF($C542="Erwerbstätige (Inlandskonzept)", SUM(L543:L544),
IF(TYPE($I542)=1,$I542,$H542)*((1+$J542)^(1/IF(TYPE($I542)=1,2,3))))</f>
        <v>261.7229038194497</v>
      </c>
    </row>
    <row r="543" spans="1:12" x14ac:dyDescent="0.2">
      <c r="C543" s="2" t="s">
        <v>15</v>
      </c>
      <c r="D543" s="6" t="s">
        <v>13</v>
      </c>
      <c r="E543" s="3">
        <v>18.600000000000001</v>
      </c>
      <c r="F543" s="3">
        <v>19.3</v>
      </c>
      <c r="G543" s="3">
        <v>20.7</v>
      </c>
      <c r="H543" s="3">
        <v>21.1</v>
      </c>
      <c r="I543" s="3" t="s">
        <v>22</v>
      </c>
      <c r="J543" s="15">
        <f t="shared" si="688"/>
        <v>4.2933226394324286E-2</v>
      </c>
      <c r="K543" s="16">
        <f t="shared" ref="K543:K544" si="723">IF($C543="Erwerbstätige (Inlandskonzept)", SUM(K544:K545),
IF(TYPE($I543)=1,$I543,$H543)*((1+$J543)^(IF(TYPE($I543)=1,1,2))))</f>
        <v>22.950674980534504</v>
      </c>
      <c r="L543" s="16">
        <f t="shared" ref="L543:L544" si="724">IF($C543="Erwerbstätige (Inlandskonzept)", SUM(L544:L545),
IF(TYPE($I543)=1,$I543,$H543)*((1+$J543)^(IF(TYPE($I543)=1,2,3))))</f>
        <v>23.936021505376342</v>
      </c>
    </row>
    <row r="544" spans="1:12" x14ac:dyDescent="0.2">
      <c r="A544" s="2" t="s">
        <v>61</v>
      </c>
      <c r="B544" s="2" t="s">
        <v>62</v>
      </c>
      <c r="C544" s="2" t="s">
        <v>12</v>
      </c>
      <c r="D544" s="6" t="s">
        <v>13</v>
      </c>
      <c r="E544" s="3">
        <v>65.400000000000006</v>
      </c>
      <c r="F544" s="3">
        <v>66.099999999999994</v>
      </c>
      <c r="G544" s="3">
        <v>66.400000000000006</v>
      </c>
      <c r="H544" s="3">
        <v>67</v>
      </c>
      <c r="I544" s="3" t="s">
        <v>22</v>
      </c>
      <c r="J544" s="15">
        <f t="shared" si="688"/>
        <v>8.0893302234192888E-3</v>
      </c>
      <c r="K544" s="16">
        <f t="shared" si="723"/>
        <v>8.2183930987127329</v>
      </c>
      <c r="L544" s="16">
        <f t="shared" si="724"/>
        <v>67.180176741774446</v>
      </c>
    </row>
    <row r="545" spans="1:12" x14ac:dyDescent="0.2">
      <c r="C545" s="2" t="s">
        <v>14</v>
      </c>
      <c r="D545" s="6" t="s">
        <v>13</v>
      </c>
      <c r="E545" s="3">
        <v>65.400000000000006</v>
      </c>
      <c r="F545" s="3">
        <v>66.099999999999994</v>
      </c>
      <c r="G545" s="3">
        <v>66.400000000000006</v>
      </c>
      <c r="H545" s="3">
        <v>67</v>
      </c>
      <c r="I545" s="3" t="s">
        <v>22</v>
      </c>
      <c r="J545" s="15">
        <f t="shared" si="688"/>
        <v>8.0893302234192888E-3</v>
      </c>
      <c r="K545" s="16">
        <f t="shared" ref="K545" si="725">IF($C545="Erwerbstätige (Inlandskonzept)", SUM(K546:K547),
IF(TYPE($I545)=1,$I545,$H545)*(1+$J545))^(1/IF(TYPE($I545)=1,1,2))</f>
        <v>8.2183930987127329</v>
      </c>
      <c r="L545" s="16">
        <f t="shared" ref="L545" si="726">IF($C545="Erwerbstätige (Inlandskonzept)", SUM(L546:L547),
IF(TYPE($I545)=1,$I545,$H545)*((1+$J545)^(1/IF(TYPE($I545)=1,2,3))))</f>
        <v>67.180176741774446</v>
      </c>
    </row>
    <row r="546" spans="1:12" x14ac:dyDescent="0.2">
      <c r="C546" s="2" t="s">
        <v>15</v>
      </c>
      <c r="D546" s="6" t="s">
        <v>13</v>
      </c>
      <c r="E546" s="3">
        <v>0</v>
      </c>
      <c r="F546" s="3">
        <v>0</v>
      </c>
      <c r="G546" s="3">
        <v>0</v>
      </c>
      <c r="H546" s="3">
        <v>0</v>
      </c>
      <c r="I546" s="3" t="s">
        <v>22</v>
      </c>
      <c r="J546" s="15">
        <f t="shared" si="688"/>
        <v>0</v>
      </c>
      <c r="K546" s="16">
        <f t="shared" ref="K546:K547" si="727">IF($C546="Erwerbstätige (Inlandskonzept)", SUM(K547:K548),
IF(TYPE($I546)=1,$I546,$H546)*((1+$J546)^(IF(TYPE($I546)=1,1,2))))</f>
        <v>0</v>
      </c>
      <c r="L546" s="16">
        <f t="shared" ref="L546:L547" si="728">IF($C546="Erwerbstätige (Inlandskonzept)", SUM(L547:L548),
IF(TYPE($I546)=1,$I546,$H546)*((1+$J546)^(IF(TYPE($I546)=1,2,3))))</f>
        <v>0</v>
      </c>
    </row>
    <row r="547" spans="1:12" x14ac:dyDescent="0.2">
      <c r="A547" s="2" t="s">
        <v>63</v>
      </c>
      <c r="B547" s="2" t="s">
        <v>64</v>
      </c>
      <c r="C547" s="2" t="s">
        <v>12</v>
      </c>
      <c r="D547" s="6" t="s">
        <v>13</v>
      </c>
      <c r="E547" s="3">
        <v>63.5</v>
      </c>
      <c r="F547" s="3">
        <v>64.599999999999994</v>
      </c>
      <c r="G547" s="3">
        <v>66.099999999999994</v>
      </c>
      <c r="H547" s="3">
        <v>68.099999999999994</v>
      </c>
      <c r="I547" s="3" t="s">
        <v>22</v>
      </c>
      <c r="J547" s="15">
        <f t="shared" si="688"/>
        <v>2.3586294547123021E-2</v>
      </c>
      <c r="K547" s="16">
        <f t="shared" si="727"/>
        <v>15.448919588824094</v>
      </c>
      <c r="L547" s="16">
        <f t="shared" si="728"/>
        <v>69.11075961753312</v>
      </c>
    </row>
    <row r="548" spans="1:12" x14ac:dyDescent="0.2">
      <c r="C548" s="2" t="s">
        <v>14</v>
      </c>
      <c r="D548" s="6" t="s">
        <v>13</v>
      </c>
      <c r="E548" s="3">
        <v>56.8</v>
      </c>
      <c r="F548" s="3">
        <v>58.1</v>
      </c>
      <c r="G548" s="3">
        <v>59.3</v>
      </c>
      <c r="H548" s="3">
        <v>60.9</v>
      </c>
      <c r="I548" s="3" t="s">
        <v>22</v>
      </c>
      <c r="J548" s="15">
        <f t="shared" si="688"/>
        <v>2.3504254572494609E-2</v>
      </c>
      <c r="K548" s="16">
        <f t="shared" ref="K548" si="729">IF($C548="Erwerbstätige (Inlandskonzept)", SUM(K549:K550),
IF(TYPE($I548)=1,$I548,$H548)*(1+$J548))^(1/IF(TYPE($I548)=1,1,2))</f>
        <v>7.895024325704445</v>
      </c>
      <c r="L548" s="16">
        <f t="shared" ref="L548" si="730">IF($C548="Erwerbstätige (Inlandskonzept)", SUM(L549:L550),
IF(TYPE($I548)=1,$I548,$H548)*((1+$J548)^(1/IF(TYPE($I548)=1,2,3))))</f>
        <v>61.373446184697293</v>
      </c>
    </row>
    <row r="549" spans="1:12" x14ac:dyDescent="0.2">
      <c r="C549" s="2" t="s">
        <v>15</v>
      </c>
      <c r="D549" s="6" t="s">
        <v>13</v>
      </c>
      <c r="E549" s="3">
        <v>6.7</v>
      </c>
      <c r="F549" s="3">
        <v>6.5</v>
      </c>
      <c r="G549" s="3">
        <v>6.7</v>
      </c>
      <c r="H549" s="3">
        <v>7.2</v>
      </c>
      <c r="I549" s="3" t="s">
        <v>22</v>
      </c>
      <c r="J549" s="15">
        <f t="shared" si="688"/>
        <v>2.4281269904770308E-2</v>
      </c>
      <c r="K549" s="16">
        <f t="shared" ref="K549:K550" si="731">IF($C549="Erwerbstätige (Inlandskonzept)", SUM(K550:K551),
IF(TYPE($I549)=1,$I549,$H549)*((1+$J549)^(IF(TYPE($I549)=1,1,2))))</f>
        <v>7.5538952631196485</v>
      </c>
      <c r="L549" s="16">
        <f t="shared" ref="L549:L550" si="732">IF($C549="Erwerbstätige (Inlandskonzept)", SUM(L550:L551),
IF(TYPE($I549)=1,$I549,$H549)*((1+$J549)^(IF(TYPE($I549)=1,2,3))))</f>
        <v>7.7373134328358226</v>
      </c>
    </row>
    <row r="550" spans="1:12" x14ac:dyDescent="0.2">
      <c r="A550" s="2" t="s">
        <v>65</v>
      </c>
      <c r="B550" s="2" t="s">
        <v>66</v>
      </c>
      <c r="C550" s="2" t="s">
        <v>12</v>
      </c>
      <c r="D550" s="6" t="s">
        <v>13</v>
      </c>
      <c r="E550" s="3">
        <v>129.1</v>
      </c>
      <c r="F550" s="3">
        <v>135.9</v>
      </c>
      <c r="G550" s="3">
        <v>142.6</v>
      </c>
      <c r="H550" s="3">
        <v>145.4</v>
      </c>
      <c r="I550" s="3" t="s">
        <v>22</v>
      </c>
      <c r="J550" s="15">
        <f t="shared" si="688"/>
        <v>4.0429653025877865E-2</v>
      </c>
      <c r="K550" s="16">
        <f t="shared" si="731"/>
        <v>27.106267848550406</v>
      </c>
      <c r="L550" s="16">
        <f t="shared" si="732"/>
        <v>149.42904272053903</v>
      </c>
    </row>
    <row r="551" spans="1:12" x14ac:dyDescent="0.2">
      <c r="C551" s="2" t="s">
        <v>14</v>
      </c>
      <c r="D551" s="6" t="s">
        <v>13</v>
      </c>
      <c r="E551" s="3">
        <v>117.2</v>
      </c>
      <c r="F551" s="3">
        <v>123.1</v>
      </c>
      <c r="G551" s="3">
        <v>128.6</v>
      </c>
      <c r="H551" s="3">
        <v>131.5</v>
      </c>
      <c r="I551" s="3" t="s">
        <v>22</v>
      </c>
      <c r="J551" s="15">
        <f t="shared" si="688"/>
        <v>3.9120821294528652E-2</v>
      </c>
      <c r="K551" s="16">
        <f t="shared" ref="K551" si="733">IF($C551="Erwerbstätige (Inlandskonzept)", SUM(K552:K553),
IF(TYPE($I551)=1,$I551,$H551)*(1+$J551))^(1/IF(TYPE($I551)=1,1,2))</f>
        <v>11.689499048301023</v>
      </c>
      <c r="L551" s="16">
        <f t="shared" ref="L551" si="734">IF($C551="Erwerbstätige (Inlandskonzept)", SUM(L552:L553),
IF(TYPE($I551)=1,$I551,$H551)*((1+$J551)^(1/IF(TYPE($I551)=1,2,3))))</f>
        <v>133.19290826675751</v>
      </c>
    </row>
    <row r="552" spans="1:12" x14ac:dyDescent="0.2">
      <c r="C552" s="2" t="s">
        <v>15</v>
      </c>
      <c r="D552" s="6" t="s">
        <v>13</v>
      </c>
      <c r="E552" s="3">
        <v>11.9</v>
      </c>
      <c r="F552" s="3">
        <v>12.8</v>
      </c>
      <c r="G552" s="3">
        <v>14</v>
      </c>
      <c r="H552" s="3">
        <v>13.9</v>
      </c>
      <c r="I552" s="3" t="s">
        <v>22</v>
      </c>
      <c r="J552" s="15">
        <f t="shared" si="688"/>
        <v>5.3147690294147676E-2</v>
      </c>
      <c r="K552" s="16">
        <f t="shared" ref="K552:K553" si="735">IF($C552="Erwerbstätige (Inlandskonzept)", SUM(K553:K554),
IF(TYPE($I552)=1,$I552,$H552)*((1+$J552)^(IF(TYPE($I552)=1,1,2))))</f>
        <v>15.416768800249383</v>
      </c>
      <c r="L552" s="16">
        <f t="shared" ref="L552:L553" si="736">IF($C552="Erwerbstätige (Inlandskonzept)", SUM(L553:L554),
IF(TYPE($I552)=1,$I552,$H552)*((1+$J552)^(IF(TYPE($I552)=1,2,3))))</f>
        <v>16.236134453781517</v>
      </c>
    </row>
    <row r="553" spans="1:12" x14ac:dyDescent="0.2">
      <c r="A553" s="2" t="s">
        <v>67</v>
      </c>
      <c r="B553" s="2" t="s">
        <v>68</v>
      </c>
      <c r="C553" s="2" t="s">
        <v>12</v>
      </c>
      <c r="D553" s="6" t="s">
        <v>13</v>
      </c>
      <c r="E553" s="3">
        <v>80.5</v>
      </c>
      <c r="F553" s="3">
        <v>80.400000000000006</v>
      </c>
      <c r="G553" s="3">
        <v>80.599999999999994</v>
      </c>
      <c r="H553" s="3">
        <v>82.3</v>
      </c>
      <c r="I553" s="3" t="s">
        <v>22</v>
      </c>
      <c r="J553" s="15">
        <f t="shared" si="688"/>
        <v>7.3985427198097753E-3</v>
      </c>
      <c r="K553" s="16">
        <f t="shared" si="735"/>
        <v>23.244285347647779</v>
      </c>
      <c r="L553" s="16">
        <f t="shared" si="736"/>
        <v>82.343282016098797</v>
      </c>
    </row>
    <row r="554" spans="1:12" x14ac:dyDescent="0.2">
      <c r="C554" s="2" t="s">
        <v>14</v>
      </c>
      <c r="D554" s="6" t="s">
        <v>13</v>
      </c>
      <c r="E554" s="3">
        <v>65.099999999999994</v>
      </c>
      <c r="F554" s="3">
        <v>65.5</v>
      </c>
      <c r="G554" s="3">
        <v>65.7</v>
      </c>
      <c r="H554" s="3">
        <v>67.2</v>
      </c>
      <c r="I554" s="3" t="s">
        <v>22</v>
      </c>
      <c r="J554" s="15">
        <f t="shared" si="688"/>
        <v>1.0639096385713032E-2</v>
      </c>
      <c r="K554" s="16">
        <f t="shared" ref="K554" si="737">IF($C554="Erwerbstätige (Inlandskonzept)", SUM(K555:K556),
IF(TYPE($I554)=1,$I554,$H554)*(1+$J554))^(1/IF(TYPE($I554)=1,1,2))</f>
        <v>8.2410525588130987</v>
      </c>
      <c r="L554" s="16">
        <f t="shared" ref="L554" si="738">IF($C554="Erwerbstätige (Inlandskonzept)", SUM(L555:L556),
IF(TYPE($I554)=1,$I554,$H554)*((1+$J554)^(1/IF(TYPE($I554)=1,2,3))))</f>
        <v>67.437475564485894</v>
      </c>
    </row>
    <row r="555" spans="1:12" x14ac:dyDescent="0.2">
      <c r="C555" s="2" t="s">
        <v>15</v>
      </c>
      <c r="D555" s="6" t="s">
        <v>13</v>
      </c>
      <c r="E555" s="3">
        <v>15.5</v>
      </c>
      <c r="F555" s="3">
        <v>14.9</v>
      </c>
      <c r="G555" s="3">
        <v>14.8</v>
      </c>
      <c r="H555" s="3">
        <v>15.2</v>
      </c>
      <c r="I555" s="3" t="s">
        <v>22</v>
      </c>
      <c r="J555" s="15">
        <f t="shared" si="688"/>
        <v>-6.493689632962707E-3</v>
      </c>
      <c r="K555" s="16">
        <f t="shared" ref="K555:K556" si="739">IF($C555="Erwerbstätige (Inlandskonzept)", SUM(K556:K557),
IF(TYPE($I555)=1,$I555,$H555)*((1+$J555)^(IF(TYPE($I555)=1,1,2))))</f>
        <v>15.00323278883468</v>
      </c>
      <c r="L555" s="16">
        <f t="shared" ref="L555:L556" si="740">IF($C555="Erwerbstätige (Inlandskonzept)", SUM(L556:L557),
IF(TYPE($I555)=1,$I555,$H555)*((1+$J555)^(IF(TYPE($I555)=1,2,3))))</f>
        <v>14.905806451612898</v>
      </c>
    </row>
    <row r="556" spans="1:12" x14ac:dyDescent="0.2">
      <c r="A556" s="2" t="s">
        <v>69</v>
      </c>
      <c r="B556" s="2" t="s">
        <v>70</v>
      </c>
      <c r="C556" s="2" t="s">
        <v>12</v>
      </c>
      <c r="D556" s="6" t="s">
        <v>13</v>
      </c>
      <c r="E556" s="3">
        <v>28.4</v>
      </c>
      <c r="F556" s="3">
        <v>28.5</v>
      </c>
      <c r="G556" s="3">
        <v>28</v>
      </c>
      <c r="H556" s="3">
        <v>28.5</v>
      </c>
      <c r="I556" s="3" t="s">
        <v>22</v>
      </c>
      <c r="J556" s="15">
        <f t="shared" si="688"/>
        <v>1.1723340160700868E-3</v>
      </c>
      <c r="K556" s="16">
        <f t="shared" si="739"/>
        <v>13.828142596597074</v>
      </c>
      <c r="L556" s="16">
        <f t="shared" si="740"/>
        <v>28.092154384735593</v>
      </c>
    </row>
    <row r="557" spans="1:12" x14ac:dyDescent="0.2">
      <c r="C557" s="2" t="s">
        <v>14</v>
      </c>
      <c r="D557" s="6" t="s">
        <v>13</v>
      </c>
      <c r="E557" s="3">
        <v>18.100000000000001</v>
      </c>
      <c r="F557" s="3">
        <v>18.3</v>
      </c>
      <c r="G557" s="3">
        <v>18.5</v>
      </c>
      <c r="H557" s="3">
        <v>18.7</v>
      </c>
      <c r="I557" s="3" t="s">
        <v>22</v>
      </c>
      <c r="J557" s="15">
        <f t="shared" si="688"/>
        <v>1.092982740007753E-2</v>
      </c>
      <c r="K557" s="16">
        <f t="shared" ref="K557" si="741">IF($C557="Erwerbstätige (Inlandskonzept)", SUM(K558:K559),
IF(TYPE($I557)=1,$I557,$H557)*(1+$J557))^(1/IF(TYPE($I557)=1,1,2))</f>
        <v>4.3479176363382788</v>
      </c>
      <c r="L557" s="16">
        <f t="shared" ref="L557" si="742">IF($C557="Erwerbstätige (Inlandskonzept)", SUM(L558:L559),
IF(TYPE($I557)=1,$I557,$H557)*((1+$J557)^(1/IF(TYPE($I557)=1,2,3))))</f>
        <v>18.767882540075398</v>
      </c>
    </row>
    <row r="558" spans="1:12" x14ac:dyDescent="0.2">
      <c r="C558" s="2" t="s">
        <v>15</v>
      </c>
      <c r="D558" s="6" t="s">
        <v>13</v>
      </c>
      <c r="E558" s="3">
        <v>10.3</v>
      </c>
      <c r="F558" s="3">
        <v>10.1</v>
      </c>
      <c r="G558" s="3">
        <v>9.5</v>
      </c>
      <c r="H558" s="3">
        <v>9.8000000000000007</v>
      </c>
      <c r="I558" s="3" t="s">
        <v>22</v>
      </c>
      <c r="J558" s="15">
        <f t="shared" si="688"/>
        <v>-1.6450360223766558E-2</v>
      </c>
      <c r="K558" s="16">
        <f t="shared" ref="K558:K559" si="743">IF($C558="Erwerbstätige (Inlandskonzept)", SUM(K559:K560),
IF(TYPE($I558)=1,$I558,$H558)*((1+$J558)^(IF(TYPE($I558)=1,1,2))))</f>
        <v>9.4802249602587949</v>
      </c>
      <c r="L558" s="16">
        <f t="shared" ref="L558:L559" si="744">IF($C558="Erwerbstätige (Inlandskonzept)", SUM(L559:L560),
IF(TYPE($I558)=1,$I558,$H558)*((1+$J558)^(IF(TYPE($I558)=1,2,3))))</f>
        <v>9.3242718446601938</v>
      </c>
    </row>
    <row r="559" spans="1:12" x14ac:dyDescent="0.2">
      <c r="A559" s="2" t="s">
        <v>71</v>
      </c>
      <c r="B559" s="2" t="s">
        <v>72</v>
      </c>
      <c r="C559" s="2" t="s">
        <v>12</v>
      </c>
      <c r="D559" s="6" t="s">
        <v>13</v>
      </c>
      <c r="E559" s="3">
        <v>33.6</v>
      </c>
      <c r="F559" s="3">
        <v>33</v>
      </c>
      <c r="G559" s="3">
        <v>33.6</v>
      </c>
      <c r="H559" s="3">
        <v>34.5</v>
      </c>
      <c r="I559" s="3" t="s">
        <v>22</v>
      </c>
      <c r="J559" s="15">
        <f t="shared" si="688"/>
        <v>8.8500175649213197E-3</v>
      </c>
      <c r="K559" s="16">
        <f t="shared" si="743"/>
        <v>10.863271704562266</v>
      </c>
      <c r="L559" s="16">
        <f t="shared" si="744"/>
        <v>34.786674575049616</v>
      </c>
    </row>
    <row r="560" spans="1:12" x14ac:dyDescent="0.2">
      <c r="C560" s="2" t="s">
        <v>14</v>
      </c>
      <c r="D560" s="6" t="s">
        <v>13</v>
      </c>
      <c r="E560" s="3">
        <v>28.5</v>
      </c>
      <c r="F560" s="3">
        <v>28.2</v>
      </c>
      <c r="G560" s="3">
        <v>28.3</v>
      </c>
      <c r="H560" s="3">
        <v>29.2</v>
      </c>
      <c r="I560" s="3" t="s">
        <v>22</v>
      </c>
      <c r="J560" s="15">
        <f t="shared" si="688"/>
        <v>8.1210052479554484E-3</v>
      </c>
      <c r="K560" s="16">
        <f t="shared" ref="K560" si="745">IF($C560="Erwerbstätige (Inlandskonzept)", SUM(K561:K562),
IF(TYPE($I560)=1,$I560,$H560)*(1+$J560))^(1/IF(TYPE($I560)=1,1,2))</f>
        <v>5.425599815065639</v>
      </c>
      <c r="L560" s="16">
        <f t="shared" ref="L560" si="746">IF($C560="Erwerbstätige (Inlandskonzept)", SUM(L561:L562),
IF(TYPE($I560)=1,$I560,$H560)*((1+$J560)^(1/IF(TYPE($I560)=1,2,3))))</f>
        <v>29.278831437794711</v>
      </c>
    </row>
    <row r="561" spans="1:12" x14ac:dyDescent="0.2">
      <c r="C561" s="2" t="s">
        <v>15</v>
      </c>
      <c r="D561" s="6" t="s">
        <v>13</v>
      </c>
      <c r="E561" s="3">
        <v>5.0999999999999996</v>
      </c>
      <c r="F561" s="3">
        <v>4.8</v>
      </c>
      <c r="G561" s="3">
        <v>5.3</v>
      </c>
      <c r="H561" s="3">
        <v>5.3</v>
      </c>
      <c r="I561" s="3" t="s">
        <v>22</v>
      </c>
      <c r="J561" s="15">
        <f t="shared" si="688"/>
        <v>1.2904649119013012E-2</v>
      </c>
      <c r="K561" s="16">
        <f t="shared" ref="K561:K562" si="747">IF($C561="Erwerbstätige (Inlandskonzept)", SUM(K562:K563),
IF(TYPE($I561)=1,$I561,$H561)*((1+$J561)^(IF(TYPE($I561)=1,1,2))))</f>
        <v>5.4376718894966274</v>
      </c>
      <c r="L561" s="16">
        <f t="shared" ref="L561:L562" si="748">IF($C561="Erwerbstätige (Inlandskonzept)", SUM(L562:L563),
IF(TYPE($I561)=1,$I561,$H561)*((1+$J561)^(IF(TYPE($I561)=1,2,3))))</f>
        <v>5.5078431372549019</v>
      </c>
    </row>
    <row r="562" spans="1:12" x14ac:dyDescent="0.2">
      <c r="A562" s="2" t="s">
        <v>73</v>
      </c>
      <c r="B562" s="2" t="s">
        <v>74</v>
      </c>
      <c r="C562" s="2" t="s">
        <v>12</v>
      </c>
      <c r="D562" s="6" t="s">
        <v>13</v>
      </c>
      <c r="E562" s="3">
        <v>18.5</v>
      </c>
      <c r="F562" s="3">
        <v>19</v>
      </c>
      <c r="G562" s="3">
        <v>18.899999999999999</v>
      </c>
      <c r="H562" s="3">
        <v>19.3</v>
      </c>
      <c r="I562" s="3" t="s">
        <v>22</v>
      </c>
      <c r="J562" s="15">
        <f t="shared" si="688"/>
        <v>1.4211491184437763E-2</v>
      </c>
      <c r="K562" s="16">
        <f t="shared" si="747"/>
        <v>4.424283193903805</v>
      </c>
      <c r="L562" s="16">
        <f t="shared" si="748"/>
        <v>19.390997541479454</v>
      </c>
    </row>
    <row r="563" spans="1:12" x14ac:dyDescent="0.2">
      <c r="C563" s="2" t="s">
        <v>14</v>
      </c>
      <c r="D563" s="6" t="s">
        <v>13</v>
      </c>
      <c r="E563" s="3">
        <v>18.5</v>
      </c>
      <c r="F563" s="3">
        <v>19</v>
      </c>
      <c r="G563" s="3">
        <v>18.899999999999999</v>
      </c>
      <c r="H563" s="3">
        <v>19.3</v>
      </c>
      <c r="I563" s="3" t="s">
        <v>22</v>
      </c>
      <c r="J563" s="15">
        <f t="shared" si="688"/>
        <v>1.4211491184437763E-2</v>
      </c>
      <c r="K563" s="16">
        <f t="shared" ref="K563" si="749">IF($C563="Erwerbstätige (Inlandskonzept)", SUM(K564:K565),
IF(TYPE($I563)=1,$I563,$H563)*(1+$J563))^(1/IF(TYPE($I563)=1,1,2))</f>
        <v>4.424283193903805</v>
      </c>
      <c r="L563" s="16">
        <f t="shared" ref="L563" si="750">IF($C563="Erwerbstätige (Inlandskonzept)", SUM(L564:L565),
IF(TYPE($I563)=1,$I563,$H563)*((1+$J563)^(1/IF(TYPE($I563)=1,2,3))))</f>
        <v>19.390997541479454</v>
      </c>
    </row>
    <row r="564" spans="1:12" x14ac:dyDescent="0.2">
      <c r="C564" s="2" t="s">
        <v>15</v>
      </c>
      <c r="D564" s="6" t="s">
        <v>13</v>
      </c>
      <c r="E564" s="3">
        <v>0</v>
      </c>
      <c r="F564" s="3">
        <v>0</v>
      </c>
      <c r="G564" s="3">
        <v>0</v>
      </c>
      <c r="H564" s="3">
        <v>0</v>
      </c>
      <c r="I564" s="3" t="s">
        <v>22</v>
      </c>
      <c r="J564" s="15">
        <f t="shared" si="688"/>
        <v>0</v>
      </c>
      <c r="K564" s="16">
        <f t="shared" ref="K564:K565" si="751">IF($C564="Erwerbstätige (Inlandskonzept)", SUM(K565:K566),
IF(TYPE($I564)=1,$I564,$H564)*((1+$J564)^(IF(TYPE($I564)=1,1,2))))</f>
        <v>0</v>
      </c>
      <c r="L564" s="16">
        <f t="shared" ref="L564:L565" si="752">IF($C564="Erwerbstätige (Inlandskonzept)", SUM(L565:L566),
IF(TYPE($I564)=1,$I564,$H564)*((1+$J564)^(IF(TYPE($I564)=1,2,3))))</f>
        <v>0</v>
      </c>
    </row>
    <row r="565" spans="1:12" x14ac:dyDescent="0.2">
      <c r="B565" s="2" t="s">
        <v>75</v>
      </c>
      <c r="C565" s="2" t="s">
        <v>12</v>
      </c>
      <c r="D565" s="6" t="s">
        <v>13</v>
      </c>
      <c r="E565" s="3">
        <v>1191.8</v>
      </c>
      <c r="F565" s="3">
        <v>1204</v>
      </c>
      <c r="G565" s="3">
        <v>1225.4000000000001</v>
      </c>
      <c r="H565" s="3">
        <v>1245.0999999999999</v>
      </c>
      <c r="I565" s="3">
        <v>1260.0999999999999</v>
      </c>
      <c r="J565" s="15">
        <f t="shared" si="688"/>
        <v>1.4029075063640484E-2</v>
      </c>
      <c r="K565" s="16">
        <f t="shared" si="751"/>
        <v>1277.7724200304567</v>
      </c>
      <c r="L565" s="16">
        <f t="shared" si="752"/>
        <v>1267.9639220212503</v>
      </c>
    </row>
    <row r="566" spans="1:12" x14ac:dyDescent="0.2">
      <c r="C566" s="2" t="s">
        <v>14</v>
      </c>
      <c r="D566" s="6" t="s">
        <v>13</v>
      </c>
      <c r="E566" s="3">
        <v>1072</v>
      </c>
      <c r="F566" s="3">
        <v>1086.0999999999999</v>
      </c>
      <c r="G566" s="3">
        <v>1107</v>
      </c>
      <c r="H566" s="3">
        <v>1125.8</v>
      </c>
      <c r="I566" s="3">
        <v>1142.5999999999999</v>
      </c>
      <c r="J566" s="15">
        <f t="shared" si="688"/>
        <v>1.6072877254353912E-2</v>
      </c>
      <c r="K566" s="16">
        <f t="shared" ref="K566" si="753">IF($C566="Erwerbstätige (Inlandskonzept)", SUM(K567:K568),
IF(TYPE($I566)=1,$I566,$H566)*(1+$J566))^(1/IF(TYPE($I566)=1,1,2))</f>
        <v>1160.9648695508247</v>
      </c>
      <c r="L566" s="16">
        <f t="shared" ref="L566" si="754">IF($C566="Erwerbstätige (Inlandskonzept)", SUM(L567:L568),
IF(TYPE($I566)=1,$I566,$H566)*((1+$J566)^(1/IF(TYPE($I566)=1,2,3))))</f>
        <v>1151.7458313138243</v>
      </c>
    </row>
    <row r="567" spans="1:12" x14ac:dyDescent="0.2">
      <c r="C567" s="2" t="s">
        <v>15</v>
      </c>
      <c r="D567" s="6" t="s">
        <v>13</v>
      </c>
      <c r="E567" s="3">
        <v>119.8</v>
      </c>
      <c r="F567" s="3">
        <v>117.9</v>
      </c>
      <c r="G567" s="3">
        <v>118.4</v>
      </c>
      <c r="H567" s="3">
        <v>119.3</v>
      </c>
      <c r="I567" s="3">
        <v>117.4</v>
      </c>
      <c r="J567" s="15">
        <f t="shared" si="688"/>
        <v>-5.0464184017710023E-3</v>
      </c>
      <c r="K567" s="16">
        <f t="shared" ref="K567:K568" si="755">IF($C567="Erwerbstätige (Inlandskonzept)", SUM(K568:K569),
IF(TYPE($I567)=1,$I567,$H567)*((1+$J567)^(IF(TYPE($I567)=1,1,2))))</f>
        <v>116.80755047963208</v>
      </c>
      <c r="L567" s="16">
        <f t="shared" ref="L567:L568" si="756">IF($C567="Erwerbstätige (Inlandskonzept)", SUM(L568:L569),
IF(TYPE($I567)=1,$I567,$H567)*((1+$J567)^(IF(TYPE($I567)=1,2,3))))</f>
        <v>116.21809070742587</v>
      </c>
    </row>
    <row r="568" spans="1:12" ht="75.95" customHeight="1" x14ac:dyDescent="0.2">
      <c r="A568" s="19" t="s">
        <v>81</v>
      </c>
      <c r="B568" s="20"/>
      <c r="C568" s="20"/>
      <c r="D568" s="20"/>
      <c r="E568" s="20"/>
      <c r="F568" s="20"/>
      <c r="G568" s="20"/>
      <c r="H568" s="20"/>
      <c r="I568" s="20"/>
      <c r="J568" s="15">
        <f t="shared" si="688"/>
        <v>0</v>
      </c>
      <c r="K568" s="16">
        <f t="shared" si="755"/>
        <v>0</v>
      </c>
      <c r="L568" s="16">
        <f t="shared" si="756"/>
        <v>0</v>
      </c>
    </row>
    <row r="569" spans="1:12" x14ac:dyDescent="0.2">
      <c r="A569" s="2" t="s">
        <v>10</v>
      </c>
      <c r="B569" s="2" t="s">
        <v>11</v>
      </c>
      <c r="C569" s="2" t="s">
        <v>12</v>
      </c>
      <c r="D569" s="6" t="s">
        <v>13</v>
      </c>
      <c r="E569" s="3">
        <v>30.6</v>
      </c>
      <c r="F569" s="3">
        <v>30.2</v>
      </c>
      <c r="G569" s="3">
        <v>27.6</v>
      </c>
      <c r="H569" s="3">
        <v>25.4</v>
      </c>
      <c r="I569" s="3">
        <v>25.2</v>
      </c>
      <c r="J569" s="15">
        <f t="shared" si="688"/>
        <v>-4.7379817045098416E-2</v>
      </c>
      <c r="K569" s="16">
        <f t="shared" ref="K569" si="757">IF($C569="Erwerbstätige (Inlandskonzept)", SUM(K570:K571),
IF(TYPE($I569)=1,$I569,$H569)*(1+$J569))^(1/IF(TYPE($I569)=1,1,2))</f>
        <v>24.311414450262191</v>
      </c>
      <c r="L569" s="16">
        <f t="shared" ref="L569" si="758">IF($C569="Erwerbstätige (Inlandskonzept)", SUM(L570:L571),
IF(TYPE($I569)=1,$I569,$H569)*((1+$J569)^(1/IF(TYPE($I569)=1,2,3))))</f>
        <v>23.566763649958233</v>
      </c>
    </row>
    <row r="570" spans="1:12" x14ac:dyDescent="0.2">
      <c r="C570" s="2" t="s">
        <v>14</v>
      </c>
      <c r="D570" s="6" t="s">
        <v>13</v>
      </c>
      <c r="E570" s="3">
        <v>14.1</v>
      </c>
      <c r="F570" s="3">
        <v>15</v>
      </c>
      <c r="G570" s="3">
        <v>15</v>
      </c>
      <c r="H570" s="3">
        <v>15.1</v>
      </c>
      <c r="I570" s="3">
        <v>15.2</v>
      </c>
      <c r="J570" s="15">
        <f t="shared" si="688"/>
        <v>1.8957613922156558E-2</v>
      </c>
      <c r="K570" s="16">
        <f t="shared" ref="K570:K571" si="759">IF($C570="Erwerbstätige (Inlandskonzept)", SUM(K571:K572),
IF(TYPE($I570)=1,$I570,$H570)*((1+$J570)^(IF(TYPE($I570)=1,1,2))))</f>
        <v>15.488155731616779</v>
      </c>
      <c r="L570" s="16">
        <f t="shared" ref="L570:L571" si="760">IF($C570="Erwerbstätige (Inlandskonzept)", SUM(L571:L572),
IF(TYPE($I570)=1,$I570,$H570)*((1+$J570)^(IF(TYPE($I570)=1,2,3))))</f>
        <v>15.781774208343004</v>
      </c>
    </row>
    <row r="571" spans="1:12" x14ac:dyDescent="0.2">
      <c r="C571" s="2" t="s">
        <v>15</v>
      </c>
      <c r="D571" s="6" t="s">
        <v>13</v>
      </c>
      <c r="E571" s="3">
        <v>16.5</v>
      </c>
      <c r="F571" s="3">
        <v>15.2</v>
      </c>
      <c r="G571" s="3">
        <v>12.6</v>
      </c>
      <c r="H571" s="3">
        <v>10.4</v>
      </c>
      <c r="I571" s="3">
        <v>10</v>
      </c>
      <c r="J571" s="15">
        <f t="shared" si="688"/>
        <v>-0.11767412813545874</v>
      </c>
      <c r="K571" s="16">
        <f t="shared" si="759"/>
        <v>8.8232587186454126</v>
      </c>
      <c r="L571" s="16">
        <f t="shared" si="760"/>
        <v>7.7849894416152292</v>
      </c>
    </row>
    <row r="572" spans="1:12" x14ac:dyDescent="0.2">
      <c r="A572" s="2" t="s">
        <v>16</v>
      </c>
      <c r="B572" s="2" t="s">
        <v>17</v>
      </c>
      <c r="C572" s="2" t="s">
        <v>12</v>
      </c>
      <c r="D572" s="6" t="s">
        <v>13</v>
      </c>
      <c r="E572" s="3">
        <v>717.6</v>
      </c>
      <c r="F572" s="3">
        <v>714.8</v>
      </c>
      <c r="G572" s="3">
        <v>720.5</v>
      </c>
      <c r="H572" s="3">
        <v>730.1</v>
      </c>
      <c r="I572" s="3">
        <v>738.5</v>
      </c>
      <c r="J572" s="15">
        <f t="shared" si="688"/>
        <v>7.2030156204487827E-3</v>
      </c>
      <c r="K572" s="16">
        <f t="shared" ref="K572" si="761">IF($C572="Erwerbstätige (Inlandskonzept)", SUM(K573:K574),
IF(TYPE($I572)=1,$I572,$H572)*(1+$J572))^(1/IF(TYPE($I572)=1,1,2))</f>
        <v>743.89130576536559</v>
      </c>
      <c r="L572" s="16">
        <f t="shared" ref="L572" si="762">IF($C572="Erwerbstätige (Inlandskonzept)", SUM(L573:L574),
IF(TYPE($I572)=1,$I572,$H572)*((1+$J572)^(1/IF(TYPE($I572)=1,2,3))))</f>
        <v>749.35956573249473</v>
      </c>
    </row>
    <row r="573" spans="1:12" x14ac:dyDescent="0.2">
      <c r="C573" s="2" t="s">
        <v>14</v>
      </c>
      <c r="D573" s="6" t="s">
        <v>13</v>
      </c>
      <c r="E573" s="3">
        <v>659.2</v>
      </c>
      <c r="F573" s="3">
        <v>657.3</v>
      </c>
      <c r="G573" s="3">
        <v>663.1</v>
      </c>
      <c r="H573" s="3">
        <v>674.3</v>
      </c>
      <c r="I573" s="3">
        <v>684.1</v>
      </c>
      <c r="J573" s="15">
        <f t="shared" si="688"/>
        <v>9.3123746290366682E-3</v>
      </c>
      <c r="K573" s="16">
        <f t="shared" ref="K573:K574" si="763">IF($C573="Erwerbstätige (Inlandskonzept)", SUM(K574:K575),
IF(TYPE($I573)=1,$I573,$H573)*((1+$J573)^(IF(TYPE($I573)=1,1,2))))</f>
        <v>690.47059548372397</v>
      </c>
      <c r="L573" s="16">
        <f t="shared" ref="L573:L574" si="764">IF($C573="Erwerbstätige (Inlandskonzept)", SUM(L574:L575),
IF(TYPE($I573)=1,$I573,$H573)*((1+$J573)^(IF(TYPE($I573)=1,2,3))))</f>
        <v>696.90051633920257</v>
      </c>
    </row>
    <row r="574" spans="1:12" x14ac:dyDescent="0.2">
      <c r="C574" s="2" t="s">
        <v>15</v>
      </c>
      <c r="D574" s="6" t="s">
        <v>13</v>
      </c>
      <c r="E574" s="3">
        <v>58.5</v>
      </c>
      <c r="F574" s="3">
        <v>57.5</v>
      </c>
      <c r="G574" s="3">
        <v>57.4</v>
      </c>
      <c r="H574" s="3">
        <v>55.8</v>
      </c>
      <c r="I574" s="3">
        <v>54.4</v>
      </c>
      <c r="J574" s="15">
        <f t="shared" si="688"/>
        <v>-1.8001649234528849E-2</v>
      </c>
      <c r="K574" s="16">
        <f t="shared" si="763"/>
        <v>53.420710281641632</v>
      </c>
      <c r="L574" s="16">
        <f t="shared" si="764"/>
        <v>52.459049393292126</v>
      </c>
    </row>
    <row r="575" spans="1:12" x14ac:dyDescent="0.2">
      <c r="A575" s="2" t="s">
        <v>18</v>
      </c>
      <c r="B575" s="2" t="s">
        <v>19</v>
      </c>
      <c r="C575" s="2" t="s">
        <v>12</v>
      </c>
      <c r="D575" s="6" t="s">
        <v>13</v>
      </c>
      <c r="E575" s="3">
        <v>547.79999999999995</v>
      </c>
      <c r="F575" s="3">
        <v>544</v>
      </c>
      <c r="G575" s="3">
        <v>543.4</v>
      </c>
      <c r="H575" s="3">
        <v>546.79999999999995</v>
      </c>
      <c r="I575" s="3">
        <v>551.79999999999995</v>
      </c>
      <c r="J575" s="15">
        <f t="shared" si="688"/>
        <v>1.8205063517819919E-3</v>
      </c>
      <c r="K575" s="16">
        <f t="shared" ref="K575" si="765">IF($C575="Erwerbstätige (Inlandskonzept)", SUM(K576:K577),
IF(TYPE($I575)=1,$I575,$H575)*(1+$J575))^(1/IF(TYPE($I575)=1,1,2))</f>
        <v>552.9698771559207</v>
      </c>
      <c r="L575" s="16">
        <f t="shared" ref="L575" si="766">IF($C575="Erwerbstätige (Inlandskonzept)", SUM(L576:L577),
IF(TYPE($I575)=1,$I575,$H575)*((1+$J575)^(1/IF(TYPE($I575)=1,2,3))))</f>
        <v>554.05704301495598</v>
      </c>
    </row>
    <row r="576" spans="1:12" x14ac:dyDescent="0.2">
      <c r="C576" s="2" t="s">
        <v>14</v>
      </c>
      <c r="D576" s="6" t="s">
        <v>13</v>
      </c>
      <c r="E576" s="3">
        <v>526.70000000000005</v>
      </c>
      <c r="F576" s="3">
        <v>523.70000000000005</v>
      </c>
      <c r="G576" s="3">
        <v>523</v>
      </c>
      <c r="H576" s="3">
        <v>527.1</v>
      </c>
      <c r="I576" s="3">
        <v>532.9</v>
      </c>
      <c r="J576" s="15">
        <f t="shared" si="688"/>
        <v>2.9299496400221337E-3</v>
      </c>
      <c r="K576" s="16">
        <f t="shared" ref="K576:K577" si="767">IF($C576="Erwerbstätige (Inlandskonzept)", SUM(K577:K578),
IF(TYPE($I576)=1,$I576,$H576)*((1+$J576)^(IF(TYPE($I576)=1,1,2))))</f>
        <v>534.46137016316777</v>
      </c>
      <c r="L576" s="16">
        <f t="shared" ref="L576:L577" si="768">IF($C576="Erwerbstätige (Inlandskonzept)", SUM(L577:L578),
IF(TYPE($I576)=1,$I576,$H576)*((1+$J576)^(IF(TYPE($I576)=1,2,3))))</f>
        <v>536.02731506228315</v>
      </c>
    </row>
    <row r="577" spans="1:12" x14ac:dyDescent="0.2">
      <c r="C577" s="2" t="s">
        <v>15</v>
      </c>
      <c r="D577" s="6" t="s">
        <v>13</v>
      </c>
      <c r="E577" s="3">
        <v>21.1</v>
      </c>
      <c r="F577" s="3">
        <v>20.3</v>
      </c>
      <c r="G577" s="3">
        <v>20.3</v>
      </c>
      <c r="H577" s="3">
        <v>19.600000000000001</v>
      </c>
      <c r="I577" s="3">
        <v>19</v>
      </c>
      <c r="J577" s="15">
        <f t="shared" si="688"/>
        <v>-2.5868053013003101E-2</v>
      </c>
      <c r="K577" s="16">
        <f t="shared" si="767"/>
        <v>18.508506992752942</v>
      </c>
      <c r="L577" s="16">
        <f t="shared" si="768"/>
        <v>18.029727952672868</v>
      </c>
    </row>
    <row r="578" spans="1:12" x14ac:dyDescent="0.2">
      <c r="A578" s="2" t="s">
        <v>20</v>
      </c>
      <c r="B578" s="2" t="s">
        <v>21</v>
      </c>
      <c r="C578" s="2" t="s">
        <v>12</v>
      </c>
      <c r="D578" s="6" t="s">
        <v>13</v>
      </c>
      <c r="E578" s="3">
        <v>1.9</v>
      </c>
      <c r="F578" s="3">
        <v>1.7</v>
      </c>
      <c r="G578" s="3">
        <v>1.8</v>
      </c>
      <c r="H578" s="3">
        <v>1.7</v>
      </c>
      <c r="I578" s="3" t="s">
        <v>22</v>
      </c>
      <c r="J578" s="15">
        <f t="shared" si="688"/>
        <v>-3.6396341649026498E-2</v>
      </c>
      <c r="K578" s="16">
        <f t="shared" ref="K578" si="769">IF($C578="Erwerbstätige (Inlandskonzept)", SUM(K579:K580),
IF(TYPE($I578)=1,$I578,$H578)*(1+$J578))^(1/IF(TYPE($I578)=1,1,2))</f>
        <v>1.2647605108031945</v>
      </c>
      <c r="L578" s="16">
        <f t="shared" ref="L578" si="770">IF($C578="Erwerbstätige (Inlandskonzept)", SUM(L579:L580),
IF(TYPE($I578)=1,$I578,$H578)*((1+$J578)^(1/IF(TYPE($I578)=1,2,3))))</f>
        <v>1.5558823529411765</v>
      </c>
    </row>
    <row r="579" spans="1:12" x14ac:dyDescent="0.2">
      <c r="C579" s="2" t="s">
        <v>14</v>
      </c>
      <c r="D579" s="6" t="s">
        <v>13</v>
      </c>
      <c r="E579" s="3">
        <v>1.7</v>
      </c>
      <c r="F579" s="3">
        <v>1.7</v>
      </c>
      <c r="G579" s="3">
        <v>1.7</v>
      </c>
      <c r="H579" s="3">
        <v>1.6</v>
      </c>
      <c r="I579" s="3" t="s">
        <v>22</v>
      </c>
      <c r="J579" s="15">
        <f t="shared" si="688"/>
        <v>-2.0005389940710772E-2</v>
      </c>
      <c r="K579" s="16">
        <f t="shared" ref="K579:K580" si="771">IF($C579="Erwerbstätige (Inlandskonzept)", SUM(K580:K581),
IF(TYPE($I579)=1,$I579,$H579)*((1+$J579)^(IF(TYPE($I579)=1,1,2))))</f>
        <v>1.5366230971924135</v>
      </c>
      <c r="L579" s="16">
        <f t="shared" ref="L579:L580" si="772">IF($C579="Erwerbstätige (Inlandskonzept)", SUM(L580:L581),
IF(TYPE($I579)=1,$I579,$H579)*((1+$J579)^(IF(TYPE($I579)=1,2,3))))</f>
        <v>1.5058823529411764</v>
      </c>
    </row>
    <row r="580" spans="1:12" x14ac:dyDescent="0.2">
      <c r="C580" s="2" t="s">
        <v>15</v>
      </c>
      <c r="D580" s="6" t="s">
        <v>13</v>
      </c>
      <c r="E580" s="3">
        <v>0.2</v>
      </c>
      <c r="F580" s="3">
        <v>0.1</v>
      </c>
      <c r="G580" s="3">
        <v>0.2</v>
      </c>
      <c r="H580" s="3">
        <v>0.1</v>
      </c>
      <c r="I580" s="3" t="s">
        <v>22</v>
      </c>
      <c r="J580" s="15">
        <f t="shared" si="688"/>
        <v>-0.20629947401590021</v>
      </c>
      <c r="K580" s="16">
        <f t="shared" si="771"/>
        <v>6.2996052494743673E-2</v>
      </c>
      <c r="L580" s="16">
        <f t="shared" si="772"/>
        <v>5.0000000000000017E-2</v>
      </c>
    </row>
    <row r="581" spans="1:12" x14ac:dyDescent="0.2">
      <c r="A581" s="2" t="s">
        <v>23</v>
      </c>
      <c r="B581" s="2" t="s">
        <v>24</v>
      </c>
      <c r="C581" s="2" t="s">
        <v>12</v>
      </c>
      <c r="D581" s="6" t="s">
        <v>13</v>
      </c>
      <c r="E581" s="3">
        <v>509.7</v>
      </c>
      <c r="F581" s="3">
        <v>505.7</v>
      </c>
      <c r="G581" s="3">
        <v>504.2</v>
      </c>
      <c r="H581" s="3">
        <v>507.3</v>
      </c>
      <c r="I581" s="3">
        <v>512.6</v>
      </c>
      <c r="J581" s="15">
        <f t="shared" si="688"/>
        <v>1.4193805143487559E-3</v>
      </c>
      <c r="K581" s="16">
        <f t="shared" ref="K581" si="773">IF($C581="Erwerbstätige (Inlandskonzept)", SUM(K582:K583),
IF(TYPE($I581)=1,$I581,$H581)*(1+$J581))^(1/IF(TYPE($I581)=1,1,2))</f>
        <v>513.33521725691241</v>
      </c>
      <c r="L581" s="16">
        <f t="shared" ref="L581" si="774">IF($C581="Erwerbstätige (Inlandskonzept)", SUM(L582:L583),
IF(TYPE($I581)=1,$I581,$H581)*((1+$J581)^(1/IF(TYPE($I581)=1,2,3))))</f>
        <v>514.08399664554702</v>
      </c>
    </row>
    <row r="582" spans="1:12" x14ac:dyDescent="0.2">
      <c r="C582" s="2" t="s">
        <v>14</v>
      </c>
      <c r="D582" s="6" t="s">
        <v>13</v>
      </c>
      <c r="E582" s="3">
        <v>489.3</v>
      </c>
      <c r="F582" s="3">
        <v>485.9</v>
      </c>
      <c r="G582" s="3">
        <v>484.4</v>
      </c>
      <c r="H582" s="3">
        <v>488.1</v>
      </c>
      <c r="I582" s="3">
        <v>494</v>
      </c>
      <c r="J582" s="15">
        <f t="shared" ref="J582:J645" si="775">IF(SUM(E582:I582)=0, 0,
(IF(TYPE(I582)=1,I582,H582)/E582)^(1/(COUNT(E582:I582)-1))-1)</f>
        <v>2.3927878817311399E-3</v>
      </c>
      <c r="K582" s="16">
        <f t="shared" ref="K582:K583" si="776">IF($C582="Erwerbstätige (Inlandskonzept)", SUM(K583:K584),
IF(TYPE($I582)=1,$I582,$H582)*((1+$J582)^(IF(TYPE($I582)=1,1,2))))</f>
        <v>495.1820372135752</v>
      </c>
      <c r="L582" s="16">
        <f t="shared" ref="L582:L583" si="777">IF($C582="Erwerbstätige (Inlandskonzept)", SUM(L583:L584),
IF(TYPE($I582)=1,$I582,$H582)*((1+$J582)^(IF(TYPE($I582)=1,2,3))))</f>
        <v>496.36690279147081</v>
      </c>
    </row>
    <row r="583" spans="1:12" x14ac:dyDescent="0.2">
      <c r="C583" s="2" t="s">
        <v>15</v>
      </c>
      <c r="D583" s="6" t="s">
        <v>13</v>
      </c>
      <c r="E583" s="3">
        <v>20.5</v>
      </c>
      <c r="F583" s="3">
        <v>19.8</v>
      </c>
      <c r="G583" s="3">
        <v>19.8</v>
      </c>
      <c r="H583" s="3">
        <v>19.2</v>
      </c>
      <c r="I583" s="3">
        <v>18.600000000000001</v>
      </c>
      <c r="J583" s="15">
        <f t="shared" si="775"/>
        <v>-2.4022578315201049E-2</v>
      </c>
      <c r="K583" s="16">
        <f t="shared" si="776"/>
        <v>18.153180043337262</v>
      </c>
      <c r="L583" s="16">
        <f t="shared" si="777"/>
        <v>17.71709385407625</v>
      </c>
    </row>
    <row r="584" spans="1:12" x14ac:dyDescent="0.2">
      <c r="A584" s="2" t="s">
        <v>25</v>
      </c>
      <c r="B584" s="2" t="s">
        <v>26</v>
      </c>
      <c r="C584" s="2" t="s">
        <v>12</v>
      </c>
      <c r="D584" s="6" t="s">
        <v>13</v>
      </c>
      <c r="E584" s="3">
        <v>18.899999999999999</v>
      </c>
      <c r="F584" s="3">
        <v>18.899999999999999</v>
      </c>
      <c r="G584" s="3">
        <v>19.100000000000001</v>
      </c>
      <c r="H584" s="3">
        <v>19.100000000000001</v>
      </c>
      <c r="I584" s="3" t="s">
        <v>22</v>
      </c>
      <c r="J584" s="15">
        <f t="shared" si="775"/>
        <v>3.5149673891212707E-3</v>
      </c>
      <c r="K584" s="16">
        <f t="shared" ref="K584" si="778">IF($C584="Erwerbstätige (Inlandskonzept)", SUM(K585:K586),
IF(TYPE($I584)=1,$I584,$H584)*(1+$J584))^(1/IF(TYPE($I584)=1,1,2))</f>
        <v>4.3857163308498635</v>
      </c>
      <c r="L584" s="16">
        <f t="shared" ref="L584" si="779">IF($C584="Erwerbstätige (Inlandskonzept)", SUM(L585:L586),
IF(TYPE($I584)=1,$I584,$H584)*((1+$J584)^(1/IF(TYPE($I584)=1,2,3))))</f>
        <v>19.302116402116404</v>
      </c>
    </row>
    <row r="585" spans="1:12" x14ac:dyDescent="0.2">
      <c r="C585" s="2" t="s">
        <v>14</v>
      </c>
      <c r="D585" s="6" t="s">
        <v>13</v>
      </c>
      <c r="E585" s="3">
        <v>18.899999999999999</v>
      </c>
      <c r="F585" s="3">
        <v>18.899999999999999</v>
      </c>
      <c r="G585" s="3">
        <v>19.100000000000001</v>
      </c>
      <c r="H585" s="3">
        <v>19.100000000000001</v>
      </c>
      <c r="I585" s="3" t="s">
        <v>22</v>
      </c>
      <c r="J585" s="15">
        <f t="shared" si="775"/>
        <v>3.5149673891212707E-3</v>
      </c>
      <c r="K585" s="16">
        <f t="shared" ref="K585:K586" si="780">IF($C585="Erwerbstätige (Inlandskonzept)", SUM(K586:K587),
IF(TYPE($I585)=1,$I585,$H585)*((1+$J585)^(IF(TYPE($I585)=1,1,2))))</f>
        <v>19.234507734683191</v>
      </c>
      <c r="L585" s="16">
        <f t="shared" ref="L585:L586" si="781">IF($C585="Erwerbstätige (Inlandskonzept)", SUM(L586:L587),
IF(TYPE($I585)=1,$I585,$H585)*((1+$J585)^(IF(TYPE($I585)=1,2,3))))</f>
        <v>19.302116402116404</v>
      </c>
    </row>
    <row r="586" spans="1:12" x14ac:dyDescent="0.2">
      <c r="C586" s="2" t="s">
        <v>15</v>
      </c>
      <c r="D586" s="6" t="s">
        <v>13</v>
      </c>
      <c r="E586" s="3">
        <v>0</v>
      </c>
      <c r="F586" s="3">
        <v>0</v>
      </c>
      <c r="G586" s="3">
        <v>0</v>
      </c>
      <c r="H586" s="3">
        <v>0</v>
      </c>
      <c r="I586" s="3" t="s">
        <v>22</v>
      </c>
      <c r="J586" s="15">
        <f t="shared" si="775"/>
        <v>0</v>
      </c>
      <c r="K586" s="16">
        <f t="shared" si="780"/>
        <v>0</v>
      </c>
      <c r="L586" s="16">
        <f t="shared" si="781"/>
        <v>0</v>
      </c>
    </row>
    <row r="587" spans="1:12" x14ac:dyDescent="0.2">
      <c r="A587" s="2" t="s">
        <v>27</v>
      </c>
      <c r="B587" s="2" t="s">
        <v>28</v>
      </c>
      <c r="C587" s="2" t="s">
        <v>12</v>
      </c>
      <c r="D587" s="6" t="s">
        <v>13</v>
      </c>
      <c r="E587" s="3">
        <v>17.3</v>
      </c>
      <c r="F587" s="3">
        <v>17.7</v>
      </c>
      <c r="G587" s="3">
        <v>18.3</v>
      </c>
      <c r="H587" s="3">
        <v>18.7</v>
      </c>
      <c r="I587" s="3" t="s">
        <v>22</v>
      </c>
      <c r="J587" s="15">
        <f t="shared" si="775"/>
        <v>2.6278351233156139E-2</v>
      </c>
      <c r="K587" s="16">
        <f t="shared" ref="K587" si="782">IF($C587="Erwerbstätige (Inlandskonzept)", SUM(K588:K589),
IF(TYPE($I587)=1,$I587,$H587)*(1+$J587))^(1/IF(TYPE($I587)=1,1,2))</f>
        <v>4.4319179701229459</v>
      </c>
      <c r="L587" s="16">
        <f t="shared" ref="L587" si="783">IF($C587="Erwerbstätige (Inlandskonzept)", SUM(L588:L589),
IF(TYPE($I587)=1,$I587,$H587)*((1+$J587)^(1/IF(TYPE($I587)=1,2,3))))</f>
        <v>20.135976331360954</v>
      </c>
    </row>
    <row r="588" spans="1:12" x14ac:dyDescent="0.2">
      <c r="C588" s="2" t="s">
        <v>14</v>
      </c>
      <c r="D588" s="6" t="s">
        <v>13</v>
      </c>
      <c r="E588" s="3">
        <v>16.899999999999999</v>
      </c>
      <c r="F588" s="3">
        <v>17.2</v>
      </c>
      <c r="G588" s="3">
        <v>17.899999999999999</v>
      </c>
      <c r="H588" s="3">
        <v>18.3</v>
      </c>
      <c r="I588" s="3" t="s">
        <v>22</v>
      </c>
      <c r="J588" s="15">
        <f t="shared" si="775"/>
        <v>2.6884176363778822E-2</v>
      </c>
      <c r="K588" s="16">
        <f t="shared" ref="K588:K589" si="784">IF($C588="Erwerbstätige (Inlandskonzept)", SUM(K589:K590),
IF(TYPE($I588)=1,$I588,$H588)*((1+$J588)^(IF(TYPE($I588)=1,1,2))))</f>
        <v>19.297187343493594</v>
      </c>
      <c r="L588" s="16">
        <f t="shared" ref="L588:L589" si="785">IF($C588="Erwerbstätige (Inlandskonzept)", SUM(L589:L590),
IF(TYPE($I588)=1,$I588,$H588)*((1+$J588)^(IF(TYPE($I588)=1,2,3))))</f>
        <v>19.815976331360954</v>
      </c>
    </row>
    <row r="589" spans="1:12" x14ac:dyDescent="0.2">
      <c r="C589" s="2" t="s">
        <v>15</v>
      </c>
      <c r="D589" s="6" t="s">
        <v>13</v>
      </c>
      <c r="E589" s="3">
        <v>0.5</v>
      </c>
      <c r="F589" s="3">
        <v>0.5</v>
      </c>
      <c r="G589" s="3">
        <v>0.4</v>
      </c>
      <c r="H589" s="3">
        <v>0.4</v>
      </c>
      <c r="I589" s="3" t="s">
        <v>22</v>
      </c>
      <c r="J589" s="15">
        <f t="shared" si="775"/>
        <v>-7.1682233277444163E-2</v>
      </c>
      <c r="K589" s="16">
        <f t="shared" si="784"/>
        <v>0.34470955040510143</v>
      </c>
      <c r="L589" s="16">
        <f t="shared" si="785"/>
        <v>0.32000000000000006</v>
      </c>
    </row>
    <row r="590" spans="1:12" x14ac:dyDescent="0.2">
      <c r="A590" s="2" t="s">
        <v>29</v>
      </c>
      <c r="B590" s="2" t="s">
        <v>30</v>
      </c>
      <c r="C590" s="2" t="s">
        <v>12</v>
      </c>
      <c r="D590" s="6" t="s">
        <v>13</v>
      </c>
      <c r="E590" s="3">
        <v>169.9</v>
      </c>
      <c r="F590" s="3">
        <v>170.8</v>
      </c>
      <c r="G590" s="3">
        <v>177.1</v>
      </c>
      <c r="H590" s="3">
        <v>183.3</v>
      </c>
      <c r="I590" s="3">
        <v>186.7</v>
      </c>
      <c r="J590" s="15">
        <f t="shared" si="775"/>
        <v>2.3853300851663484E-2</v>
      </c>
      <c r="K590" s="16">
        <f t="shared" ref="K590" si="786">IF($C590="Erwerbstätige (Inlandskonzept)", SUM(K591:K592),
IF(TYPE($I590)=1,$I590,$H590)*(1+$J590))^(1/IF(TYPE($I590)=1,1,2))</f>
        <v>191.31980006674141</v>
      </c>
      <c r="L590" s="16">
        <f t="shared" ref="L590" si="787">IF($C590="Erwerbstätige (Inlandskonzept)", SUM(L591:L592),
IF(TYPE($I590)=1,$I590,$H590)*((1+$J590)^(1/IF(TYPE($I590)=1,2,3))))</f>
        <v>196.11829483287181</v>
      </c>
    </row>
    <row r="591" spans="1:12" x14ac:dyDescent="0.2">
      <c r="C591" s="2" t="s">
        <v>14</v>
      </c>
      <c r="D591" s="6" t="s">
        <v>13</v>
      </c>
      <c r="E591" s="3">
        <v>132.5</v>
      </c>
      <c r="F591" s="3">
        <v>133.69999999999999</v>
      </c>
      <c r="G591" s="3">
        <v>140</v>
      </c>
      <c r="H591" s="3">
        <v>147.19999999999999</v>
      </c>
      <c r="I591" s="3">
        <v>151.30000000000001</v>
      </c>
      <c r="J591" s="15">
        <f t="shared" si="775"/>
        <v>3.3726768266205465E-2</v>
      </c>
      <c r="K591" s="16">
        <f t="shared" ref="K591:K592" si="788">IF($C591="Erwerbstätige (Inlandskonzept)", SUM(K592:K593),
IF(TYPE($I591)=1,$I591,$H591)*((1+$J591)^(IF(TYPE($I591)=1,1,2))))</f>
        <v>156.40286003867689</v>
      </c>
      <c r="L591" s="16">
        <f t="shared" ref="L591:L592" si="789">IF($C591="Erwerbstätige (Inlandskonzept)", SUM(L592:L593),
IF(TYPE($I591)=1,$I591,$H591)*((1+$J591)^(IF(TYPE($I591)=1,2,3))))</f>
        <v>161.67782305537312</v>
      </c>
    </row>
    <row r="592" spans="1:12" x14ac:dyDescent="0.2">
      <c r="C592" s="2" t="s">
        <v>15</v>
      </c>
      <c r="D592" s="6" t="s">
        <v>13</v>
      </c>
      <c r="E592" s="3">
        <v>37.4</v>
      </c>
      <c r="F592" s="3">
        <v>37.200000000000003</v>
      </c>
      <c r="G592" s="3">
        <v>37.1</v>
      </c>
      <c r="H592" s="3">
        <v>36.200000000000003</v>
      </c>
      <c r="I592" s="3">
        <v>35.4</v>
      </c>
      <c r="J592" s="15">
        <f t="shared" si="775"/>
        <v>-1.3645761919081512E-2</v>
      </c>
      <c r="K592" s="16">
        <f t="shared" si="788"/>
        <v>34.916940028064516</v>
      </c>
      <c r="L592" s="16">
        <f t="shared" si="789"/>
        <v>34.440471777498693</v>
      </c>
    </row>
    <row r="593" spans="1:12" x14ac:dyDescent="0.2">
      <c r="A593" s="2" t="s">
        <v>31</v>
      </c>
      <c r="B593" s="2" t="s">
        <v>32</v>
      </c>
      <c r="C593" s="2" t="s">
        <v>12</v>
      </c>
      <c r="D593" s="6" t="s">
        <v>13</v>
      </c>
      <c r="E593" s="3">
        <v>2557.1999999999998</v>
      </c>
      <c r="F593" s="3">
        <v>2590.6</v>
      </c>
      <c r="G593" s="3">
        <v>2630</v>
      </c>
      <c r="H593" s="3">
        <v>2675.3</v>
      </c>
      <c r="I593" s="3">
        <v>2714.2</v>
      </c>
      <c r="J593" s="15">
        <f t="shared" si="775"/>
        <v>1.5007584813687247E-2</v>
      </c>
      <c r="K593" s="16">
        <f t="shared" ref="K593" si="790">IF($C593="Erwerbstätige (Inlandskonzept)", SUM(K594:K595),
IF(TYPE($I593)=1,$I593,$H593)*(1+$J593))^(1/IF(TYPE($I593)=1,1,2))</f>
        <v>2755.2254653143282</v>
      </c>
      <c r="L593" s="16">
        <f t="shared" ref="L593" si="791">IF($C593="Erwerbstätige (Inlandskonzept)", SUM(L594:L595),
IF(TYPE($I593)=1,$I593,$H593)*((1+$J593)^(1/IF(TYPE($I593)=1,2,3))))</f>
        <v>2796.9853229349483</v>
      </c>
    </row>
    <row r="594" spans="1:12" x14ac:dyDescent="0.2">
      <c r="C594" s="2" t="s">
        <v>14</v>
      </c>
      <c r="D594" s="6" t="s">
        <v>13</v>
      </c>
      <c r="E594" s="3">
        <v>2300.8000000000002</v>
      </c>
      <c r="F594" s="3">
        <v>2337.3000000000002</v>
      </c>
      <c r="G594" s="3">
        <v>2375.5</v>
      </c>
      <c r="H594" s="3">
        <v>2420.8000000000002</v>
      </c>
      <c r="I594" s="3">
        <v>2463.1</v>
      </c>
      <c r="J594" s="15">
        <f t="shared" si="775"/>
        <v>1.7186983076487694E-2</v>
      </c>
      <c r="K594" s="16">
        <f t="shared" ref="K594:K595" si="792">IF($C594="Erwerbstätige (Inlandskonzept)", SUM(K595:K596),
IF(TYPE($I594)=1,$I594,$H594)*((1+$J594)^(IF(TYPE($I594)=1,1,2))))</f>
        <v>2505.4332580156965</v>
      </c>
      <c r="L594" s="16">
        <f t="shared" ref="L594:L595" si="793">IF($C594="Erwerbstätige (Inlandskonzept)", SUM(L595:L596),
IF(TYPE($I594)=1,$I594,$H594)*((1+$J594)^(IF(TYPE($I594)=1,2,3))))</f>
        <v>2548.4940970204821</v>
      </c>
    </row>
    <row r="595" spans="1:12" x14ac:dyDescent="0.2">
      <c r="C595" s="2" t="s">
        <v>15</v>
      </c>
      <c r="D595" s="6" t="s">
        <v>13</v>
      </c>
      <c r="E595" s="3">
        <v>256.39999999999998</v>
      </c>
      <c r="F595" s="3">
        <v>253.3</v>
      </c>
      <c r="G595" s="3">
        <v>254.6</v>
      </c>
      <c r="H595" s="3">
        <v>254.5</v>
      </c>
      <c r="I595" s="3">
        <v>251.1</v>
      </c>
      <c r="J595" s="15">
        <f t="shared" si="775"/>
        <v>-5.2082544857370294E-3</v>
      </c>
      <c r="K595" s="16">
        <f t="shared" si="792"/>
        <v>249.79220729863144</v>
      </c>
      <c r="L595" s="16">
        <f t="shared" si="793"/>
        <v>248.49122591446616</v>
      </c>
    </row>
    <row r="596" spans="1:12" x14ac:dyDescent="0.2">
      <c r="A596" s="2" t="s">
        <v>33</v>
      </c>
      <c r="B596" s="2" t="s">
        <v>34</v>
      </c>
      <c r="C596" s="2" t="s">
        <v>12</v>
      </c>
      <c r="D596" s="6" t="s">
        <v>13</v>
      </c>
      <c r="E596" s="3">
        <v>906.7</v>
      </c>
      <c r="F596" s="3">
        <v>912.4</v>
      </c>
      <c r="G596" s="3">
        <v>924.3</v>
      </c>
      <c r="H596" s="3">
        <v>939.9</v>
      </c>
      <c r="I596" s="3">
        <v>957.9</v>
      </c>
      <c r="J596" s="15">
        <f t="shared" si="775"/>
        <v>1.3827668376666935E-2</v>
      </c>
      <c r="K596" s="16">
        <f t="shared" ref="K596" si="794">IF($C596="Erwerbstätige (Inlandskonzept)", SUM(K597:K598),
IF(TYPE($I596)=1,$I596,$H596)*(1+$J596))^(1/IF(TYPE($I596)=1,1,2))</f>
        <v>971.31165304829085</v>
      </c>
      <c r="L596" s="16">
        <f t="shared" ref="L596" si="795">IF($C596="Erwerbstätige (Inlandskonzept)", SUM(L597:L598),
IF(TYPE($I596)=1,$I596,$H596)*((1+$J596)^(1/IF(TYPE($I596)=1,2,3))))</f>
        <v>984.97533416253054</v>
      </c>
    </row>
    <row r="597" spans="1:12" x14ac:dyDescent="0.2">
      <c r="C597" s="2" t="s">
        <v>14</v>
      </c>
      <c r="D597" s="6" t="s">
        <v>13</v>
      </c>
      <c r="E597" s="3">
        <v>818</v>
      </c>
      <c r="F597" s="3">
        <v>825.5</v>
      </c>
      <c r="G597" s="3">
        <v>837.3</v>
      </c>
      <c r="H597" s="3">
        <v>853.1</v>
      </c>
      <c r="I597" s="3">
        <v>873.5</v>
      </c>
      <c r="J597" s="15">
        <f t="shared" si="775"/>
        <v>1.6546855790041004E-2</v>
      </c>
      <c r="K597" s="16">
        <f t="shared" ref="K597:K598" si="796">IF($C597="Erwerbstätige (Inlandskonzept)", SUM(K598:K599),
IF(TYPE($I597)=1,$I597,$H597)*((1+$J597)^(IF(TYPE($I597)=1,1,2))))</f>
        <v>887.95367853260086</v>
      </c>
      <c r="L597" s="16">
        <f t="shared" ref="L597:L598" si="797">IF($C597="Erwerbstätige (Inlandskonzept)", SUM(L598:L599),
IF(TYPE($I597)=1,$I597,$H597)*((1+$J597)^(IF(TYPE($I597)=1,2,3))))</f>
        <v>902.64651999951616</v>
      </c>
    </row>
    <row r="598" spans="1:12" x14ac:dyDescent="0.2">
      <c r="C598" s="2" t="s">
        <v>15</v>
      </c>
      <c r="D598" s="6" t="s">
        <v>13</v>
      </c>
      <c r="E598" s="3">
        <v>88.7</v>
      </c>
      <c r="F598" s="3">
        <v>86.9</v>
      </c>
      <c r="G598" s="3">
        <v>87</v>
      </c>
      <c r="H598" s="3">
        <v>86.8</v>
      </c>
      <c r="I598" s="3">
        <v>84.4</v>
      </c>
      <c r="J598" s="15">
        <f t="shared" si="775"/>
        <v>-1.2346273510782435E-2</v>
      </c>
      <c r="K598" s="16">
        <f t="shared" si="796"/>
        <v>83.357974515689975</v>
      </c>
      <c r="L598" s="16">
        <f t="shared" si="797"/>
        <v>82.328814163014428</v>
      </c>
    </row>
    <row r="599" spans="1:12" x14ac:dyDescent="0.2">
      <c r="A599" s="2" t="s">
        <v>35</v>
      </c>
      <c r="B599" s="2" t="s">
        <v>36</v>
      </c>
      <c r="C599" s="2" t="s">
        <v>12</v>
      </c>
      <c r="D599" s="6" t="s">
        <v>13</v>
      </c>
      <c r="E599" s="3">
        <v>796.4</v>
      </c>
      <c r="F599" s="3">
        <v>803.5</v>
      </c>
      <c r="G599" s="3">
        <v>811.7</v>
      </c>
      <c r="H599" s="3">
        <v>822.8</v>
      </c>
      <c r="I599" s="3" t="s">
        <v>22</v>
      </c>
      <c r="J599" s="15">
        <f t="shared" si="775"/>
        <v>1.092982740007753E-2</v>
      </c>
      <c r="K599" s="16">
        <f t="shared" ref="K599" si="798">IF($C599="Erwerbstätige (Inlandskonzept)", SUM(K600:K601),
IF(TYPE($I599)=1,$I599,$H599)*(1+$J599))^(1/IF(TYPE($I599)=1,1,2))</f>
        <v>29.001110512375462</v>
      </c>
      <c r="L599" s="16">
        <f t="shared" ref="L599" si="799">IF($C599="Erwerbstätige (Inlandskonzept)", SUM(L600:L601),
IF(TYPE($I599)=1,$I599,$H599)*((1+$J599)^(1/IF(TYPE($I599)=1,2,3))))</f>
        <v>850.40071608825974</v>
      </c>
    </row>
    <row r="600" spans="1:12" x14ac:dyDescent="0.2">
      <c r="C600" s="2" t="s">
        <v>14</v>
      </c>
      <c r="D600" s="6" t="s">
        <v>13</v>
      </c>
      <c r="E600" s="3">
        <v>718.3</v>
      </c>
      <c r="F600" s="3">
        <v>727.3</v>
      </c>
      <c r="G600" s="3">
        <v>735.5</v>
      </c>
      <c r="H600" s="3">
        <v>746.9</v>
      </c>
      <c r="I600" s="3" t="s">
        <v>22</v>
      </c>
      <c r="J600" s="15">
        <f t="shared" si="775"/>
        <v>1.3099725466748202E-2</v>
      </c>
      <c r="K600" s="16">
        <f t="shared" ref="K600:K601" si="800">IF($C600="Erwerbstätige (Inlandskonzept)", SUM(K601:K602),
IF(TYPE($I600)=1,$I600,$H600)*((1+$J600)^(IF(TYPE($I600)=1,1,2))))</f>
        <v>766.59654003900391</v>
      </c>
      <c r="L600" s="16">
        <f t="shared" ref="L600:L601" si="801">IF($C600="Erwerbstätige (Inlandskonzept)", SUM(L601:L602),
IF(TYPE($I600)=1,$I600,$H600)*((1+$J600)^(IF(TYPE($I600)=1,2,3))))</f>
        <v>776.63874425727386</v>
      </c>
    </row>
    <row r="601" spans="1:12" x14ac:dyDescent="0.2">
      <c r="C601" s="2" t="s">
        <v>15</v>
      </c>
      <c r="D601" s="6" t="s">
        <v>13</v>
      </c>
      <c r="E601" s="3">
        <v>78.099999999999994</v>
      </c>
      <c r="F601" s="3">
        <v>76.2</v>
      </c>
      <c r="G601" s="3">
        <v>76.2</v>
      </c>
      <c r="H601" s="3">
        <v>75.900000000000006</v>
      </c>
      <c r="I601" s="3" t="s">
        <v>22</v>
      </c>
      <c r="J601" s="15">
        <f t="shared" si="775"/>
        <v>-9.4792434962819305E-3</v>
      </c>
      <c r="K601" s="16">
        <f t="shared" si="800"/>
        <v>74.467870912010582</v>
      </c>
      <c r="L601" s="16">
        <f t="shared" si="801"/>
        <v>73.761971830985942</v>
      </c>
    </row>
    <row r="602" spans="1:12" x14ac:dyDescent="0.2">
      <c r="A602" s="2" t="s">
        <v>37</v>
      </c>
      <c r="B602" s="2" t="s">
        <v>38</v>
      </c>
      <c r="C602" s="2" t="s">
        <v>12</v>
      </c>
      <c r="D602" s="6" t="s">
        <v>13</v>
      </c>
      <c r="E602" s="3">
        <v>459.5</v>
      </c>
      <c r="F602" s="3">
        <v>460.5</v>
      </c>
      <c r="G602" s="3">
        <v>464</v>
      </c>
      <c r="H602" s="3">
        <v>468.5</v>
      </c>
      <c r="I602" s="3" t="s">
        <v>22</v>
      </c>
      <c r="J602" s="15">
        <f t="shared" si="775"/>
        <v>6.4866678516133369E-3</v>
      </c>
      <c r="K602" s="16">
        <f t="shared" ref="K602" si="802">IF($C602="Erwerbstätige (Inlandskonzept)", SUM(K603:K604),
IF(TYPE($I602)=1,$I602,$H602)*(1+$J602))^(1/IF(TYPE($I602)=1,1,2))</f>
        <v>21.788195569971599</v>
      </c>
      <c r="L602" s="16">
        <f t="shared" ref="L602" si="803">IF($C602="Erwerbstätige (Inlandskonzept)", SUM(L603:L604),
IF(TYPE($I602)=1,$I602,$H602)*((1+$J602)^(1/IF(TYPE($I602)=1,2,3))))</f>
        <v>477.906220609147</v>
      </c>
    </row>
    <row r="603" spans="1:12" x14ac:dyDescent="0.2">
      <c r="C603" s="2" t="s">
        <v>14</v>
      </c>
      <c r="D603" s="6" t="s">
        <v>13</v>
      </c>
      <c r="E603" s="3">
        <v>411.9</v>
      </c>
      <c r="F603" s="3">
        <v>414.8</v>
      </c>
      <c r="G603" s="3">
        <v>418.1</v>
      </c>
      <c r="H603" s="3">
        <v>423.1</v>
      </c>
      <c r="I603" s="3" t="s">
        <v>22</v>
      </c>
      <c r="J603" s="15">
        <f t="shared" si="775"/>
        <v>8.9827570670342194E-3</v>
      </c>
      <c r="K603" s="16">
        <f t="shared" ref="K603:K604" si="804">IF($C603="Erwerbstätige (Inlandskonzept)", SUM(K604:K605),
IF(TYPE($I603)=1,$I603,$H603)*((1+$J603)^(IF(TYPE($I603)=1,1,2))))</f>
        <v>430.73534893719108</v>
      </c>
      <c r="L603" s="16">
        <f t="shared" ref="L603:L604" si="805">IF($C603="Erwerbstätige (Inlandskonzept)", SUM(L604:L605),
IF(TYPE($I603)=1,$I603,$H603)*((1+$J603)^(IF(TYPE($I603)=1,2,3))))</f>
        <v>434.6045399368781</v>
      </c>
    </row>
    <row r="604" spans="1:12" x14ac:dyDescent="0.2">
      <c r="C604" s="2" t="s">
        <v>15</v>
      </c>
      <c r="D604" s="6" t="s">
        <v>13</v>
      </c>
      <c r="E604" s="3">
        <v>47.6</v>
      </c>
      <c r="F604" s="3">
        <v>45.8</v>
      </c>
      <c r="G604" s="3">
        <v>46</v>
      </c>
      <c r="H604" s="3">
        <v>45.4</v>
      </c>
      <c r="I604" s="3" t="s">
        <v>22</v>
      </c>
      <c r="J604" s="15">
        <f t="shared" si="775"/>
        <v>-1.5649801109420935E-2</v>
      </c>
      <c r="K604" s="16">
        <f t="shared" si="804"/>
        <v>43.990117258138881</v>
      </c>
      <c r="L604" s="16">
        <f t="shared" si="805"/>
        <v>43.301680672268901</v>
      </c>
    </row>
    <row r="605" spans="1:12" x14ac:dyDescent="0.2">
      <c r="A605" s="2" t="s">
        <v>39</v>
      </c>
      <c r="B605" s="2" t="s">
        <v>40</v>
      </c>
      <c r="C605" s="2" t="s">
        <v>12</v>
      </c>
      <c r="D605" s="6" t="s">
        <v>13</v>
      </c>
      <c r="E605" s="3">
        <v>202.3</v>
      </c>
      <c r="F605" s="3">
        <v>205.4</v>
      </c>
      <c r="G605" s="3">
        <v>207.7</v>
      </c>
      <c r="H605" s="3">
        <v>211</v>
      </c>
      <c r="I605" s="3" t="s">
        <v>22</v>
      </c>
      <c r="J605" s="15">
        <f t="shared" si="775"/>
        <v>1.4134422652040124E-2</v>
      </c>
      <c r="K605" s="16">
        <f t="shared" ref="K605" si="806">IF($C605="Erwerbstätige (Inlandskonzept)", SUM(K606:K607),
IF(TYPE($I605)=1,$I605,$H605)*(1+$J605))^(1/IF(TYPE($I605)=1,1,2))</f>
        <v>14.731237363448278</v>
      </c>
      <c r="L605" s="16">
        <f t="shared" ref="L605" si="807">IF($C605="Erwerbstätige (Inlandskonzept)", SUM(L606:L607),
IF(TYPE($I605)=1,$I605,$H605)*((1+$J605)^(1/IF(TYPE($I605)=1,2,3))))</f>
        <v>220.07865340687505</v>
      </c>
    </row>
    <row r="606" spans="1:12" x14ac:dyDescent="0.2">
      <c r="C606" s="2" t="s">
        <v>14</v>
      </c>
      <c r="D606" s="6" t="s">
        <v>13</v>
      </c>
      <c r="E606" s="3">
        <v>193</v>
      </c>
      <c r="F606" s="3">
        <v>196.2</v>
      </c>
      <c r="G606" s="3">
        <v>198.6</v>
      </c>
      <c r="H606" s="3">
        <v>201.5</v>
      </c>
      <c r="I606" s="3" t="s">
        <v>22</v>
      </c>
      <c r="J606" s="15">
        <f t="shared" si="775"/>
        <v>1.4470090150681569E-2</v>
      </c>
      <c r="K606" s="16">
        <f t="shared" ref="K606:K607" si="808">IF($C606="Erwerbstätige (Inlandskonzept)", SUM(K607:K608),
IF(TYPE($I606)=1,$I606,$H606)*((1+$J606)^(IF(TYPE($I606)=1,1,2))))</f>
        <v>207.37363710778192</v>
      </c>
      <c r="L606" s="16">
        <f t="shared" ref="L606:L607" si="809">IF($C606="Erwerbstätige (Inlandskonzept)", SUM(L607:L608),
IF(TYPE($I606)=1,$I606,$H606)*((1+$J606)^(IF(TYPE($I606)=1,2,3))))</f>
        <v>210.37435233160625</v>
      </c>
    </row>
    <row r="607" spans="1:12" x14ac:dyDescent="0.2">
      <c r="C607" s="2" t="s">
        <v>15</v>
      </c>
      <c r="D607" s="6" t="s">
        <v>13</v>
      </c>
      <c r="E607" s="3">
        <v>9.3000000000000007</v>
      </c>
      <c r="F607" s="3">
        <v>9.1999999999999993</v>
      </c>
      <c r="G607" s="3">
        <v>9.1</v>
      </c>
      <c r="H607" s="3">
        <v>9.5</v>
      </c>
      <c r="I607" s="3" t="s">
        <v>22</v>
      </c>
      <c r="J607" s="15">
        <f t="shared" si="775"/>
        <v>7.1176772548600109E-3</v>
      </c>
      <c r="K607" s="16">
        <f t="shared" si="808"/>
        <v>9.6357171504726313</v>
      </c>
      <c r="L607" s="16">
        <f t="shared" si="809"/>
        <v>9.7043010752688144</v>
      </c>
    </row>
    <row r="608" spans="1:12" x14ac:dyDescent="0.2">
      <c r="A608" s="2" t="s">
        <v>41</v>
      </c>
      <c r="B608" s="2" t="s">
        <v>42</v>
      </c>
      <c r="C608" s="2" t="s">
        <v>12</v>
      </c>
      <c r="D608" s="6" t="s">
        <v>13</v>
      </c>
      <c r="E608" s="3">
        <v>134.6</v>
      </c>
      <c r="F608" s="3">
        <v>137.6</v>
      </c>
      <c r="G608" s="3">
        <v>140</v>
      </c>
      <c r="H608" s="3">
        <v>143.30000000000001</v>
      </c>
      <c r="I608" s="3" t="s">
        <v>22</v>
      </c>
      <c r="J608" s="15">
        <f t="shared" si="775"/>
        <v>2.1097101742951763E-2</v>
      </c>
      <c r="K608" s="16">
        <f t="shared" ref="K608" si="810">IF($C608="Erwerbstätige (Inlandskonzept)", SUM(K609:K610),
IF(TYPE($I608)=1,$I608,$H608)*(1+$J608))^(1/IF(TYPE($I608)=1,1,2))</f>
        <v>12.226438843683104</v>
      </c>
      <c r="L608" s="16">
        <f t="shared" ref="L608" si="811">IF($C608="Erwerbstätige (Inlandskonzept)", SUM(L609:L610),
IF(TYPE($I608)=1,$I608,$H608)*((1+$J608)^(1/IF(TYPE($I608)=1,2,3))))</f>
        <v>152.70038767428701</v>
      </c>
    </row>
    <row r="609" spans="1:12" x14ac:dyDescent="0.2">
      <c r="C609" s="2" t="s">
        <v>14</v>
      </c>
      <c r="D609" s="6" t="s">
        <v>13</v>
      </c>
      <c r="E609" s="3">
        <v>113.4</v>
      </c>
      <c r="F609" s="3">
        <v>116.4</v>
      </c>
      <c r="G609" s="3">
        <v>118.8</v>
      </c>
      <c r="H609" s="3">
        <v>122.3</v>
      </c>
      <c r="I609" s="3" t="s">
        <v>22</v>
      </c>
      <c r="J609" s="15">
        <f t="shared" si="775"/>
        <v>2.5505044039637825E-2</v>
      </c>
      <c r="K609" s="16">
        <f t="shared" ref="K609:K610" si="812">IF($C609="Erwerbstätige (Inlandskonzept)", SUM(K610:K611),
IF(TYPE($I609)=1,$I609,$H609)*((1+$J609)^(IF(TYPE($I609)=1,1,2))))</f>
        <v>128.61809081139543</v>
      </c>
      <c r="L609" s="16">
        <f t="shared" ref="L609:L610" si="813">IF($C609="Erwerbstätige (Inlandskonzept)", SUM(L610:L611),
IF(TYPE($I609)=1,$I609,$H609)*((1+$J609)^(IF(TYPE($I609)=1,2,3))))</f>
        <v>131.8985008818342</v>
      </c>
    </row>
    <row r="610" spans="1:12" x14ac:dyDescent="0.2">
      <c r="C610" s="2" t="s">
        <v>15</v>
      </c>
      <c r="D610" s="6" t="s">
        <v>13</v>
      </c>
      <c r="E610" s="3">
        <v>21.2</v>
      </c>
      <c r="F610" s="3">
        <v>21.2</v>
      </c>
      <c r="G610" s="3">
        <v>21.2</v>
      </c>
      <c r="H610" s="3">
        <v>21</v>
      </c>
      <c r="I610" s="3" t="s">
        <v>22</v>
      </c>
      <c r="J610" s="15">
        <f t="shared" si="775"/>
        <v>-3.1545950939708689E-3</v>
      </c>
      <c r="K610" s="16">
        <f t="shared" si="812"/>
        <v>20.867715986927568</v>
      </c>
      <c r="L610" s="16">
        <f t="shared" si="813"/>
        <v>20.801886792452827</v>
      </c>
    </row>
    <row r="611" spans="1:12" x14ac:dyDescent="0.2">
      <c r="A611" s="2" t="s">
        <v>43</v>
      </c>
      <c r="B611" s="2" t="s">
        <v>44</v>
      </c>
      <c r="C611" s="2" t="s">
        <v>12</v>
      </c>
      <c r="D611" s="6" t="s">
        <v>13</v>
      </c>
      <c r="E611" s="3">
        <v>110.3</v>
      </c>
      <c r="F611" s="3">
        <v>108.9</v>
      </c>
      <c r="G611" s="3">
        <v>112.6</v>
      </c>
      <c r="H611" s="3">
        <v>117.1</v>
      </c>
      <c r="I611" s="3" t="s">
        <v>22</v>
      </c>
      <c r="J611" s="15">
        <f t="shared" si="775"/>
        <v>2.0141607063706601E-2</v>
      </c>
      <c r="K611" s="16">
        <f t="shared" ref="K611" si="814">IF($C611="Erwerbstätige (Inlandskonzept)", SUM(K612:K613),
IF(TYPE($I611)=1,$I611,$H611)*(1+$J611))^(1/IF(TYPE($I611)=1,1,2))</f>
        <v>11.047428810808087</v>
      </c>
      <c r="L611" s="16">
        <f t="shared" ref="L611" si="815">IF($C611="Erwerbstätige (Inlandskonzept)", SUM(L612:L613),
IF(TYPE($I611)=1,$I611,$H611)*((1+$J611)^(1/IF(TYPE($I611)=1,2,3))))</f>
        <v>124.54540129823432</v>
      </c>
    </row>
    <row r="612" spans="1:12" x14ac:dyDescent="0.2">
      <c r="C612" s="2" t="s">
        <v>14</v>
      </c>
      <c r="D612" s="6" t="s">
        <v>13</v>
      </c>
      <c r="E612" s="3">
        <v>99.7</v>
      </c>
      <c r="F612" s="3">
        <v>98.2</v>
      </c>
      <c r="G612" s="3">
        <v>101.8</v>
      </c>
      <c r="H612" s="3">
        <v>106.3</v>
      </c>
      <c r="I612" s="3" t="s">
        <v>22</v>
      </c>
      <c r="J612" s="15">
        <f t="shared" si="775"/>
        <v>2.1596435021165927E-2</v>
      </c>
      <c r="K612" s="16">
        <f t="shared" ref="K612:K613" si="816">IF($C612="Erwerbstätige (Inlandskonzept)", SUM(K613:K614),
IF(TYPE($I612)=1,$I612,$H612)*((1+$J612)^(IF(TYPE($I612)=1,1,2))))</f>
        <v>110.94098104389764</v>
      </c>
      <c r="L612" s="16">
        <f t="shared" ref="L612:L613" si="817">IF($C612="Erwerbstätige (Inlandskonzept)", SUM(L613:L614),
IF(TYPE($I612)=1,$I612,$H612)*((1+$J612)^(IF(TYPE($I612)=1,2,3))))</f>
        <v>113.33691073219659</v>
      </c>
    </row>
    <row r="613" spans="1:12" x14ac:dyDescent="0.2">
      <c r="C613" s="2" t="s">
        <v>15</v>
      </c>
      <c r="D613" s="6" t="s">
        <v>13</v>
      </c>
      <c r="E613" s="3">
        <v>10.6</v>
      </c>
      <c r="F613" s="3">
        <v>10.7</v>
      </c>
      <c r="G613" s="3">
        <v>10.8</v>
      </c>
      <c r="H613" s="3">
        <v>10.9</v>
      </c>
      <c r="I613" s="3" t="s">
        <v>22</v>
      </c>
      <c r="J613" s="15">
        <f t="shared" si="775"/>
        <v>9.3463361186958416E-3</v>
      </c>
      <c r="K613" s="16">
        <f t="shared" si="816"/>
        <v>11.104702285974966</v>
      </c>
      <c r="L613" s="16">
        <f t="shared" si="817"/>
        <v>11.208490566037741</v>
      </c>
    </row>
    <row r="614" spans="1:12" x14ac:dyDescent="0.2">
      <c r="A614" s="2" t="s">
        <v>45</v>
      </c>
      <c r="B614" s="2" t="s">
        <v>46</v>
      </c>
      <c r="C614" s="2" t="s">
        <v>12</v>
      </c>
      <c r="D614" s="6" t="s">
        <v>13</v>
      </c>
      <c r="E614" s="3">
        <v>683.6</v>
      </c>
      <c r="F614" s="3">
        <v>693.2</v>
      </c>
      <c r="G614" s="3">
        <v>704.9</v>
      </c>
      <c r="H614" s="3">
        <v>716.5</v>
      </c>
      <c r="I614" s="3">
        <v>723.8</v>
      </c>
      <c r="J614" s="15">
        <f t="shared" si="775"/>
        <v>1.4388065929333393E-2</v>
      </c>
      <c r="K614" s="16">
        <f t="shared" ref="K614" si="818">IF($C614="Erwerbstätige (Inlandskonzept)", SUM(K615:K616),
IF(TYPE($I614)=1,$I614,$H614)*(1+$J614))^(1/IF(TYPE($I614)=1,1,2))</f>
        <v>734.25225852085168</v>
      </c>
      <c r="L614" s="16">
        <f t="shared" ref="L614" si="819">IF($C614="Erwerbstätige (Inlandskonzept)", SUM(L615:L616),
IF(TYPE($I614)=1,$I614,$H614)*((1+$J614)^(1/IF(TYPE($I614)=1,2,3))))</f>
        <v>744.88109805135559</v>
      </c>
    </row>
    <row r="615" spans="1:12" x14ac:dyDescent="0.2">
      <c r="C615" s="2" t="s">
        <v>14</v>
      </c>
      <c r="D615" s="6" t="s">
        <v>13</v>
      </c>
      <c r="E615" s="3">
        <v>600</v>
      </c>
      <c r="F615" s="3">
        <v>610.70000000000005</v>
      </c>
      <c r="G615" s="3">
        <v>621.70000000000005</v>
      </c>
      <c r="H615" s="3">
        <v>633</v>
      </c>
      <c r="I615" s="3">
        <v>640.79999999999995</v>
      </c>
      <c r="J615" s="15">
        <f t="shared" si="775"/>
        <v>1.6582930518265648E-2</v>
      </c>
      <c r="K615" s="16">
        <f t="shared" ref="K615:K616" si="820">IF($C615="Erwerbstätige (Inlandskonzept)", SUM(K616:K617),
IF(TYPE($I615)=1,$I615,$H615)*((1+$J615)^(IF(TYPE($I615)=1,1,2))))</f>
        <v>651.42634187610463</v>
      </c>
      <c r="L615" s="16">
        <f t="shared" ref="L615:L616" si="821">IF($C615="Erwerbstätige (Inlandskonzept)", SUM(L616:L617),
IF(TYPE($I615)=1,$I615,$H615)*((1+$J615)^(IF(TYPE($I615)=1,2,3))))</f>
        <v>662.22889964120395</v>
      </c>
    </row>
    <row r="616" spans="1:12" x14ac:dyDescent="0.2">
      <c r="C616" s="2" t="s">
        <v>15</v>
      </c>
      <c r="D616" s="6" t="s">
        <v>13</v>
      </c>
      <c r="E616" s="3">
        <v>83.7</v>
      </c>
      <c r="F616" s="3">
        <v>82.4</v>
      </c>
      <c r="G616" s="3">
        <v>83.2</v>
      </c>
      <c r="H616" s="3">
        <v>83.5</v>
      </c>
      <c r="I616" s="3">
        <v>83</v>
      </c>
      <c r="J616" s="15">
        <f t="shared" si="775"/>
        <v>-2.097389822325102E-3</v>
      </c>
      <c r="K616" s="16">
        <f t="shared" si="820"/>
        <v>82.825916644747011</v>
      </c>
      <c r="L616" s="16">
        <f t="shared" si="821"/>
        <v>82.652198410151584</v>
      </c>
    </row>
    <row r="617" spans="1:12" x14ac:dyDescent="0.2">
      <c r="A617" s="2" t="s">
        <v>47</v>
      </c>
      <c r="B617" s="2" t="s">
        <v>48</v>
      </c>
      <c r="C617" s="2" t="s">
        <v>12</v>
      </c>
      <c r="D617" s="6" t="s">
        <v>13</v>
      </c>
      <c r="E617" s="3">
        <v>155.6</v>
      </c>
      <c r="F617" s="3">
        <v>155.6</v>
      </c>
      <c r="G617" s="3">
        <v>155.69999999999999</v>
      </c>
      <c r="H617" s="3">
        <v>155.4</v>
      </c>
      <c r="I617" s="3" t="s">
        <v>22</v>
      </c>
      <c r="J617" s="15">
        <f t="shared" si="775"/>
        <v>-4.2863271432069805E-4</v>
      </c>
      <c r="K617" s="16">
        <f t="shared" ref="K617" si="822">IF($C617="Erwerbstätige (Inlandskonzept)", SUM(K618:K619),
IF(TYPE($I617)=1,$I617,$H617)*(1+$J617))^(1/IF(TYPE($I617)=1,1,2))</f>
        <v>12.468538401390441</v>
      </c>
      <c r="L617" s="16">
        <f t="shared" ref="L617" si="823">IF($C617="Erwerbstätige (Inlandskonzept)", SUM(L618:L619),
IF(TYPE($I617)=1,$I617,$H617)*((1+$J617)^(1/IF(TYPE($I617)=1,2,3))))</f>
        <v>155.5616205958342</v>
      </c>
    </row>
    <row r="618" spans="1:12" x14ac:dyDescent="0.2">
      <c r="C618" s="2" t="s">
        <v>14</v>
      </c>
      <c r="D618" s="6" t="s">
        <v>13</v>
      </c>
      <c r="E618" s="3">
        <v>143.4</v>
      </c>
      <c r="F618" s="3">
        <v>143.80000000000001</v>
      </c>
      <c r="G618" s="3">
        <v>142.4</v>
      </c>
      <c r="H618" s="3">
        <v>141.19999999999999</v>
      </c>
      <c r="I618" s="3" t="s">
        <v>22</v>
      </c>
      <c r="J618" s="15">
        <f t="shared" si="775"/>
        <v>-5.1402776932353289E-3</v>
      </c>
      <c r="K618" s="16">
        <f t="shared" ref="K618:K619" si="824">IF($C618="Erwerbstätige (Inlandskonzept)", SUM(K619:K620),
IF(TYPE($I618)=1,$I618,$H618)*((1+$J618)^(IF(TYPE($I618)=1,1,2))))</f>
        <v>139.75211643004295</v>
      </c>
      <c r="L618" s="16">
        <f t="shared" ref="L618:L619" si="825">IF($C618="Erwerbstätige (Inlandskonzept)", SUM(L619:L620),
IF(TYPE($I618)=1,$I618,$H618)*((1+$J618)^(IF(TYPE($I618)=1,2,3))))</f>
        <v>139.03375174337518</v>
      </c>
    </row>
    <row r="619" spans="1:12" x14ac:dyDescent="0.2">
      <c r="C619" s="2" t="s">
        <v>15</v>
      </c>
      <c r="D619" s="6" t="s">
        <v>13</v>
      </c>
      <c r="E619" s="3">
        <v>12.2</v>
      </c>
      <c r="F619" s="3">
        <v>11.8</v>
      </c>
      <c r="G619" s="3">
        <v>13.2</v>
      </c>
      <c r="H619" s="3">
        <v>14.2</v>
      </c>
      <c r="I619" s="3" t="s">
        <v>22</v>
      </c>
      <c r="J619" s="15">
        <f t="shared" si="775"/>
        <v>5.1904156618667763E-2</v>
      </c>
      <c r="K619" s="16">
        <f t="shared" si="824"/>
        <v>15.712333436905153</v>
      </c>
      <c r="L619" s="16">
        <f t="shared" si="825"/>
        <v>16.527868852459008</v>
      </c>
    </row>
    <row r="620" spans="1:12" x14ac:dyDescent="0.2">
      <c r="A620" s="2" t="s">
        <v>49</v>
      </c>
      <c r="B620" s="2" t="s">
        <v>50</v>
      </c>
      <c r="C620" s="2" t="s">
        <v>12</v>
      </c>
      <c r="D620" s="6" t="s">
        <v>13</v>
      </c>
      <c r="E620" s="3">
        <v>40.5</v>
      </c>
      <c r="F620" s="3">
        <v>41</v>
      </c>
      <c r="G620" s="3">
        <v>40.1</v>
      </c>
      <c r="H620" s="3">
        <v>40.700000000000003</v>
      </c>
      <c r="I620" s="3" t="s">
        <v>22</v>
      </c>
      <c r="J620" s="15">
        <f t="shared" si="775"/>
        <v>1.6433883303283991E-3</v>
      </c>
      <c r="K620" s="16">
        <f t="shared" ref="K620" si="826">IF($C620="Erwerbstätige (Inlandskonzept)", SUM(K621:K622),
IF(TYPE($I620)=1,$I620,$H620)*(1+$J620))^(1/IF(TYPE($I620)=1,1,2))</f>
        <v>6.3901445078125478</v>
      </c>
      <c r="L620" s="16">
        <f t="shared" ref="L620" si="827">IF($C620="Erwerbstätige (Inlandskonzept)", SUM(L621:L622),
IF(TYPE($I620)=1,$I620,$H620)*((1+$J620)^(1/IF(TYPE($I620)=1,2,3))))</f>
        <v>40.901104972375684</v>
      </c>
    </row>
    <row r="621" spans="1:12" x14ac:dyDescent="0.2">
      <c r="C621" s="2" t="s">
        <v>14</v>
      </c>
      <c r="D621" s="6" t="s">
        <v>13</v>
      </c>
      <c r="E621" s="3">
        <v>36.200000000000003</v>
      </c>
      <c r="F621" s="3">
        <v>36.5</v>
      </c>
      <c r="G621" s="3">
        <v>35.9</v>
      </c>
      <c r="H621" s="3">
        <v>36.4</v>
      </c>
      <c r="I621" s="3" t="s">
        <v>22</v>
      </c>
      <c r="J621" s="15">
        <f t="shared" si="775"/>
        <v>1.8382394313973816E-3</v>
      </c>
      <c r="K621" s="16">
        <f t="shared" ref="K621:K622" si="828">IF($C621="Erwerbstätige (Inlandskonzept)", SUM(K622:K623),
IF(TYPE($I621)=1,$I621,$H621)*((1+$J621)^(IF(TYPE($I621)=1,1,2))))</f>
        <v>36.533946830726869</v>
      </c>
      <c r="L621" s="16">
        <f t="shared" ref="L621:L622" si="829">IF($C621="Erwerbstätige (Inlandskonzept)", SUM(L622:L623),
IF(TYPE($I621)=1,$I621,$H621)*((1+$J621)^(IF(TYPE($I621)=1,2,3))))</f>
        <v>36.601104972375687</v>
      </c>
    </row>
    <row r="622" spans="1:12" x14ac:dyDescent="0.2">
      <c r="C622" s="2" t="s">
        <v>15</v>
      </c>
      <c r="D622" s="6" t="s">
        <v>13</v>
      </c>
      <c r="E622" s="3">
        <v>4.3</v>
      </c>
      <c r="F622" s="3">
        <v>4.5</v>
      </c>
      <c r="G622" s="3">
        <v>4.2</v>
      </c>
      <c r="H622" s="3">
        <v>4.3</v>
      </c>
      <c r="I622" s="3" t="s">
        <v>22</v>
      </c>
      <c r="J622" s="15">
        <f t="shared" si="775"/>
        <v>0</v>
      </c>
      <c r="K622" s="16">
        <f t="shared" si="828"/>
        <v>4.3</v>
      </c>
      <c r="L622" s="16">
        <f t="shared" si="829"/>
        <v>4.3</v>
      </c>
    </row>
    <row r="623" spans="1:12" x14ac:dyDescent="0.2">
      <c r="A623" s="2" t="s">
        <v>51</v>
      </c>
      <c r="B623" s="2" t="s">
        <v>52</v>
      </c>
      <c r="C623" s="2" t="s">
        <v>12</v>
      </c>
      <c r="D623" s="6" t="s">
        <v>13</v>
      </c>
      <c r="E623" s="3">
        <v>487.5</v>
      </c>
      <c r="F623" s="3">
        <v>496.6</v>
      </c>
      <c r="G623" s="3">
        <v>509.2</v>
      </c>
      <c r="H623" s="3">
        <v>520.4</v>
      </c>
      <c r="I623" s="3" t="s">
        <v>22</v>
      </c>
      <c r="J623" s="15">
        <f t="shared" si="775"/>
        <v>2.2007828841565713E-2</v>
      </c>
      <c r="K623" s="16">
        <f t="shared" ref="K623" si="830">IF($C623="Erwerbstätige (Inlandskonzept)", SUM(K624:K625),
IF(TYPE($I623)=1,$I623,$H623)*(1+$J623))^(1/IF(TYPE($I623)=1,1,2))</f>
        <v>23.32004164237998</v>
      </c>
      <c r="L623" s="16">
        <f t="shared" ref="L623" si="831">IF($C623="Erwerbstätige (Inlandskonzept)", SUM(L624:L625),
IF(TYPE($I623)=1,$I623,$H623)*((1+$J623)^(1/IF(TYPE($I623)=1,2,3))))</f>
        <v>556.10998362139298</v>
      </c>
    </row>
    <row r="624" spans="1:12" x14ac:dyDescent="0.2">
      <c r="C624" s="2" t="s">
        <v>14</v>
      </c>
      <c r="D624" s="6" t="s">
        <v>13</v>
      </c>
      <c r="E624" s="3">
        <v>420.3</v>
      </c>
      <c r="F624" s="3">
        <v>430.4</v>
      </c>
      <c r="G624" s="3">
        <v>443.4</v>
      </c>
      <c r="H624" s="3">
        <v>455.4</v>
      </c>
      <c r="I624" s="3" t="s">
        <v>22</v>
      </c>
      <c r="J624" s="15">
        <f t="shared" si="775"/>
        <v>2.7096412020617189E-2</v>
      </c>
      <c r="K624" s="16">
        <f t="shared" ref="K624:K625" si="832">IF($C624="Erwerbstätige (Inlandskonzept)", SUM(K625:K626),
IF(TYPE($I624)=1,$I624,$H624)*((1+$J624)^(IF(TYPE($I624)=1,1,2))))</f>
        <v>480.41377382729377</v>
      </c>
      <c r="L624" s="16">
        <f t="shared" ref="L624:L625" si="833">IF($C624="Erwerbstätige (Inlandskonzept)", SUM(L625:L626),
IF(TYPE($I624)=1,$I624,$H624)*((1+$J624)^(IF(TYPE($I624)=1,2,3))))</f>
        <v>493.43126338329773</v>
      </c>
    </row>
    <row r="625" spans="1:12" x14ac:dyDescent="0.2">
      <c r="C625" s="2" t="s">
        <v>15</v>
      </c>
      <c r="D625" s="6" t="s">
        <v>13</v>
      </c>
      <c r="E625" s="3">
        <v>67.2</v>
      </c>
      <c r="F625" s="3">
        <v>66.2</v>
      </c>
      <c r="G625" s="3">
        <v>65.8</v>
      </c>
      <c r="H625" s="3">
        <v>64.900000000000006</v>
      </c>
      <c r="I625" s="3" t="s">
        <v>22</v>
      </c>
      <c r="J625" s="15">
        <f t="shared" si="775"/>
        <v>-1.1541422127285372E-2</v>
      </c>
      <c r="K625" s="16">
        <f t="shared" si="832"/>
        <v>63.410568375042708</v>
      </c>
      <c r="L625" s="16">
        <f t="shared" si="833"/>
        <v>62.678720238095245</v>
      </c>
    </row>
    <row r="626" spans="1:12" x14ac:dyDescent="0.2">
      <c r="A626" s="2" t="s">
        <v>53</v>
      </c>
      <c r="B626" s="2" t="s">
        <v>54</v>
      </c>
      <c r="C626" s="2" t="s">
        <v>12</v>
      </c>
      <c r="D626" s="6" t="s">
        <v>13</v>
      </c>
      <c r="E626" s="3">
        <v>237.9</v>
      </c>
      <c r="F626" s="3">
        <v>240.5</v>
      </c>
      <c r="G626" s="3">
        <v>244.3</v>
      </c>
      <c r="H626" s="3">
        <v>248.4</v>
      </c>
      <c r="I626" s="3" t="s">
        <v>22</v>
      </c>
      <c r="J626" s="15">
        <f t="shared" si="775"/>
        <v>1.4500775044213654E-2</v>
      </c>
      <c r="K626" s="16">
        <f t="shared" ref="K626" si="834">IF($C626="Erwerbstätige (Inlandskonzept)", SUM(K627:K628),
IF(TYPE($I626)=1,$I626,$H626)*(1+$J626))^(1/IF(TYPE($I626)=1,1,2))</f>
        <v>15.992521056639278</v>
      </c>
      <c r="L626" s="16">
        <f t="shared" ref="L626" si="835">IF($C626="Erwerbstätige (Inlandskonzept)", SUM(L627:L628),
IF(TYPE($I626)=1,$I626,$H626)*((1+$J626)^(1/IF(TYPE($I626)=1,2,3))))</f>
        <v>259.55339802908298</v>
      </c>
    </row>
    <row r="627" spans="1:12" x14ac:dyDescent="0.2">
      <c r="C627" s="2" t="s">
        <v>14</v>
      </c>
      <c r="D627" s="6" t="s">
        <v>13</v>
      </c>
      <c r="E627" s="3">
        <v>190.8</v>
      </c>
      <c r="F627" s="3">
        <v>194</v>
      </c>
      <c r="G627" s="3">
        <v>197.2</v>
      </c>
      <c r="H627" s="3">
        <v>201.9</v>
      </c>
      <c r="I627" s="3" t="s">
        <v>22</v>
      </c>
      <c r="J627" s="15">
        <f t="shared" si="775"/>
        <v>1.9027684426367042E-2</v>
      </c>
      <c r="K627" s="16">
        <f t="shared" ref="K627:K628" si="836">IF($C627="Erwerbstätige (Inlandskonzept)", SUM(K628:K629),
IF(TYPE($I627)=1,$I627,$H627)*((1+$J627)^(IF(TYPE($I627)=1,1,2))))</f>
        <v>209.65647742656466</v>
      </c>
      <c r="L627" s="16">
        <f t="shared" ref="L627:L628" si="837">IF($C627="Erwerbstätige (Inlandskonzept)", SUM(L628:L629),
IF(TYPE($I627)=1,$I627,$H627)*((1+$J627)^(IF(TYPE($I627)=1,2,3))))</f>
        <v>213.64575471698109</v>
      </c>
    </row>
    <row r="628" spans="1:12" x14ac:dyDescent="0.2">
      <c r="C628" s="2" t="s">
        <v>15</v>
      </c>
      <c r="D628" s="6" t="s">
        <v>13</v>
      </c>
      <c r="E628" s="3">
        <v>47.1</v>
      </c>
      <c r="F628" s="3">
        <v>46.5</v>
      </c>
      <c r="G628" s="3">
        <v>47.1</v>
      </c>
      <c r="H628" s="3">
        <v>46.5</v>
      </c>
      <c r="I628" s="3" t="s">
        <v>22</v>
      </c>
      <c r="J628" s="15">
        <f t="shared" si="775"/>
        <v>-4.2644441345114359E-3</v>
      </c>
      <c r="K628" s="16">
        <f t="shared" si="836"/>
        <v>46.10425232048604</v>
      </c>
      <c r="L628" s="16">
        <f t="shared" si="837"/>
        <v>45.907643312101904</v>
      </c>
    </row>
    <row r="629" spans="1:12" x14ac:dyDescent="0.2">
      <c r="A629" s="2" t="s">
        <v>55</v>
      </c>
      <c r="B629" s="2" t="s">
        <v>56</v>
      </c>
      <c r="C629" s="2" t="s">
        <v>12</v>
      </c>
      <c r="D629" s="6" t="s">
        <v>13</v>
      </c>
      <c r="E629" s="3">
        <v>249.6</v>
      </c>
      <c r="F629" s="3">
        <v>256.10000000000002</v>
      </c>
      <c r="G629" s="3">
        <v>264.89999999999998</v>
      </c>
      <c r="H629" s="3">
        <v>271.89999999999998</v>
      </c>
      <c r="I629" s="3" t="s">
        <v>22</v>
      </c>
      <c r="J629" s="15">
        <f t="shared" si="775"/>
        <v>2.893563620654005E-2</v>
      </c>
      <c r="K629" s="16">
        <f t="shared" ref="K629" si="838">IF($C629="Erwerbstätige (Inlandskonzept)", SUM(K630:K631),
IF(TYPE($I629)=1,$I629,$H629)*(1+$J629))^(1/IF(TYPE($I629)=1,1,2))</f>
        <v>16.97721975257512</v>
      </c>
      <c r="L629" s="16">
        <f t="shared" ref="L629" si="839">IF($C629="Erwerbstätige (Inlandskonzept)", SUM(L630:L631),
IF(TYPE($I629)=1,$I629,$H629)*((1+$J629)^(1/IF(TYPE($I629)=1,2,3))))</f>
        <v>296.85358501609602</v>
      </c>
    </row>
    <row r="630" spans="1:12" x14ac:dyDescent="0.2">
      <c r="C630" s="2" t="s">
        <v>14</v>
      </c>
      <c r="D630" s="6" t="s">
        <v>13</v>
      </c>
      <c r="E630" s="3">
        <v>229.5</v>
      </c>
      <c r="F630" s="3">
        <v>236.4</v>
      </c>
      <c r="G630" s="3">
        <v>246.2</v>
      </c>
      <c r="H630" s="3">
        <v>253.5</v>
      </c>
      <c r="I630" s="3" t="s">
        <v>22</v>
      </c>
      <c r="J630" s="15">
        <f t="shared" si="775"/>
        <v>3.3709302567868971E-2</v>
      </c>
      <c r="K630" s="16">
        <f t="shared" ref="K630:K631" si="840">IF($C630="Erwerbstätige (Inlandskonzept)", SUM(K631:K632),
IF(TYPE($I630)=1,$I630,$H630)*((1+$J630)^(IF(TYPE($I630)=1,1,2))))</f>
        <v>270.87867278159126</v>
      </c>
      <c r="L630" s="16">
        <f t="shared" ref="L630:L631" si="841">IF($C630="Erwerbstätige (Inlandskonzept)", SUM(L631:L632),
IF(TYPE($I630)=1,$I630,$H630)*((1+$J630)^(IF(TYPE($I630)=1,2,3))))</f>
        <v>280.00980392156868</v>
      </c>
    </row>
    <row r="631" spans="1:12" x14ac:dyDescent="0.2">
      <c r="C631" s="2" t="s">
        <v>15</v>
      </c>
      <c r="D631" s="6" t="s">
        <v>13</v>
      </c>
      <c r="E631" s="3">
        <v>20.100000000000001</v>
      </c>
      <c r="F631" s="3">
        <v>19.7</v>
      </c>
      <c r="G631" s="3">
        <v>18.7</v>
      </c>
      <c r="H631" s="3">
        <v>18.399999999999999</v>
      </c>
      <c r="I631" s="3" t="s">
        <v>22</v>
      </c>
      <c r="J631" s="15">
        <f t="shared" si="775"/>
        <v>-2.9026772812465018E-2</v>
      </c>
      <c r="K631" s="16">
        <f t="shared" si="840"/>
        <v>17.347317745635564</v>
      </c>
      <c r="L631" s="16">
        <f t="shared" si="841"/>
        <v>16.843781094527358</v>
      </c>
    </row>
    <row r="632" spans="1:12" x14ac:dyDescent="0.2">
      <c r="A632" s="2" t="s">
        <v>57</v>
      </c>
      <c r="B632" s="2" t="s">
        <v>58</v>
      </c>
      <c r="C632" s="2" t="s">
        <v>12</v>
      </c>
      <c r="D632" s="6" t="s">
        <v>13</v>
      </c>
      <c r="E632" s="3">
        <v>966.9</v>
      </c>
      <c r="F632" s="3">
        <v>985.1</v>
      </c>
      <c r="G632" s="3">
        <v>1000.8</v>
      </c>
      <c r="H632" s="3">
        <v>1019</v>
      </c>
      <c r="I632" s="3">
        <v>1032.5999999999999</v>
      </c>
      <c r="J632" s="15">
        <f t="shared" si="775"/>
        <v>1.6570821669049662E-2</v>
      </c>
      <c r="K632" s="16">
        <f t="shared" ref="K632" si="842">IF($C632="Erwerbstätige (Inlandskonzept)", SUM(K633:K634),
IF(TYPE($I632)=1,$I632,$H632)*(1+$J632))^(1/IF(TYPE($I632)=1,1,2))</f>
        <v>1049.7797457057891</v>
      </c>
      <c r="L632" s="16">
        <f t="shared" ref="L632" si="843">IF($C632="Erwerbstätige (Inlandskonzept)", SUM(L633:L634),
IF(TYPE($I632)=1,$I632,$H632)*((1+$J632)^(1/IF(TYPE($I632)=1,2,3))))</f>
        <v>1067.2724022388049</v>
      </c>
    </row>
    <row r="633" spans="1:12" x14ac:dyDescent="0.2">
      <c r="C633" s="2" t="s">
        <v>14</v>
      </c>
      <c r="D633" s="6" t="s">
        <v>13</v>
      </c>
      <c r="E633" s="3">
        <v>882.9</v>
      </c>
      <c r="F633" s="3">
        <v>901</v>
      </c>
      <c r="G633" s="3">
        <v>916.5</v>
      </c>
      <c r="H633" s="3">
        <v>934.7</v>
      </c>
      <c r="I633" s="3">
        <v>948.8</v>
      </c>
      <c r="J633" s="15">
        <f t="shared" si="775"/>
        <v>1.8159434292466692E-2</v>
      </c>
      <c r="K633" s="16">
        <f t="shared" ref="K633:K634" si="844">IF($C633="Erwerbstätige (Inlandskonzept)", SUM(K634:K635),
IF(TYPE($I633)=1,$I633,$H633)*((1+$J633)^(IF(TYPE($I633)=1,1,2))))</f>
        <v>966.02967125669238</v>
      </c>
      <c r="L633" s="16">
        <f t="shared" ref="L633:L634" si="845">IF($C633="Erwerbstätige (Inlandskonzept)", SUM(L634:L635),
IF(TYPE($I633)=1,$I633,$H633)*((1+$J633)^(IF(TYPE($I633)=1,2,3))))</f>
        <v>983.57222359645141</v>
      </c>
    </row>
    <row r="634" spans="1:12" x14ac:dyDescent="0.2">
      <c r="C634" s="2" t="s">
        <v>15</v>
      </c>
      <c r="D634" s="6" t="s">
        <v>13</v>
      </c>
      <c r="E634" s="3">
        <v>84</v>
      </c>
      <c r="F634" s="3">
        <v>84</v>
      </c>
      <c r="G634" s="3">
        <v>84.3</v>
      </c>
      <c r="H634" s="3">
        <v>84.2</v>
      </c>
      <c r="I634" s="3">
        <v>83.8</v>
      </c>
      <c r="J634" s="15">
        <f t="shared" si="775"/>
        <v>-5.9577029717605701E-4</v>
      </c>
      <c r="K634" s="16">
        <f t="shared" si="844"/>
        <v>83.750074449096644</v>
      </c>
      <c r="L634" s="16">
        <f t="shared" si="845"/>
        <v>83.700178642353592</v>
      </c>
    </row>
    <row r="635" spans="1:12" x14ac:dyDescent="0.2">
      <c r="A635" s="2" t="s">
        <v>59</v>
      </c>
      <c r="B635" s="2" t="s">
        <v>60</v>
      </c>
      <c r="C635" s="2" t="s">
        <v>12</v>
      </c>
      <c r="D635" s="6" t="s">
        <v>13</v>
      </c>
      <c r="E635" s="3">
        <v>742.6</v>
      </c>
      <c r="F635" s="3">
        <v>759.8</v>
      </c>
      <c r="G635" s="3">
        <v>775.2</v>
      </c>
      <c r="H635" s="3">
        <v>789.9</v>
      </c>
      <c r="I635" s="3" t="s">
        <v>22</v>
      </c>
      <c r="J635" s="15">
        <f t="shared" si="775"/>
        <v>2.0796227335089679E-2</v>
      </c>
      <c r="K635" s="16">
        <f t="shared" ref="K635" si="846">IF($C635="Erwerbstätige (Inlandskonzept)", SUM(K636:K637),
IF(TYPE($I635)=1,$I635,$H635)*(1+$J635))^(1/IF(TYPE($I635)=1,1,2))</f>
        <v>28.686614501524168</v>
      </c>
      <c r="L635" s="16">
        <f t="shared" ref="L635" si="847">IF($C635="Erwerbstätige (Inlandskonzept)", SUM(L636:L637),
IF(TYPE($I635)=1,$I635,$H635)*((1+$J635)^(1/IF(TYPE($I635)=1,2,3))))</f>
        <v>840.00008460331571</v>
      </c>
    </row>
    <row r="636" spans="1:12" x14ac:dyDescent="0.2">
      <c r="C636" s="2" t="s">
        <v>14</v>
      </c>
      <c r="D636" s="6" t="s">
        <v>13</v>
      </c>
      <c r="E636" s="3">
        <v>696.4</v>
      </c>
      <c r="F636" s="3">
        <v>712.2</v>
      </c>
      <c r="G636" s="3">
        <v>726.4</v>
      </c>
      <c r="H636" s="3">
        <v>740.7</v>
      </c>
      <c r="I636" s="3" t="s">
        <v>22</v>
      </c>
      <c r="J636" s="15">
        <f t="shared" si="775"/>
        <v>2.0769912805767454E-2</v>
      </c>
      <c r="K636" s="16">
        <f t="shared" ref="K636:K637" si="848">IF($C636="Erwerbstätige (Inlandskonzept)", SUM(K637:K638),
IF(TYPE($I636)=1,$I636,$H636)*((1+$J636)^(IF(TYPE($I636)=1,1,2))))</f>
        <v>771.78807886864843</v>
      </c>
      <c r="L636" s="16">
        <f t="shared" ref="L636:L637" si="849">IF($C636="Erwerbstätige (Inlandskonzept)", SUM(L637:L638),
IF(TYPE($I636)=1,$I636,$H636)*((1+$J636)^(IF(TYPE($I636)=1,2,3))))</f>
        <v>787.81804997128108</v>
      </c>
    </row>
    <row r="637" spans="1:12" x14ac:dyDescent="0.2">
      <c r="C637" s="2" t="s">
        <v>15</v>
      </c>
      <c r="D637" s="6" t="s">
        <v>13</v>
      </c>
      <c r="E637" s="3">
        <v>46.2</v>
      </c>
      <c r="F637" s="3">
        <v>47.6</v>
      </c>
      <c r="G637" s="3">
        <v>48.8</v>
      </c>
      <c r="H637" s="3">
        <v>49.1</v>
      </c>
      <c r="I637" s="3" t="s">
        <v>22</v>
      </c>
      <c r="J637" s="15">
        <f t="shared" si="775"/>
        <v>2.0500383337118455E-2</v>
      </c>
      <c r="K637" s="16">
        <f t="shared" si="848"/>
        <v>51.1337726904082</v>
      </c>
      <c r="L637" s="16">
        <f t="shared" si="849"/>
        <v>52.182034632034643</v>
      </c>
    </row>
    <row r="638" spans="1:12" x14ac:dyDescent="0.2">
      <c r="A638" s="2" t="s">
        <v>61</v>
      </c>
      <c r="B638" s="2" t="s">
        <v>62</v>
      </c>
      <c r="C638" s="2" t="s">
        <v>12</v>
      </c>
      <c r="D638" s="6" t="s">
        <v>13</v>
      </c>
      <c r="E638" s="3">
        <v>178.1</v>
      </c>
      <c r="F638" s="3">
        <v>178.8</v>
      </c>
      <c r="G638" s="3">
        <v>179.8</v>
      </c>
      <c r="H638" s="3">
        <v>182.3</v>
      </c>
      <c r="I638" s="3" t="s">
        <v>22</v>
      </c>
      <c r="J638" s="15">
        <f t="shared" si="775"/>
        <v>7.7997579922848281E-3</v>
      </c>
      <c r="K638" s="16">
        <f t="shared" ref="K638" si="850">IF($C638="Erwerbstätige (Inlandskonzept)", SUM(K639:K640),
IF(TYPE($I638)=1,$I638,$H638)*(1+$J638))^(1/IF(TYPE($I638)=1,1,2))</f>
        <v>13.607162900757706</v>
      </c>
      <c r="L638" s="16">
        <f t="shared" ref="L638" si="851">IF($C638="Erwerbstätige (Inlandskonzept)", SUM(L639:L640),
IF(TYPE($I638)=1,$I638,$H638)*((1+$J638)^(1/IF(TYPE($I638)=1,2,3))))</f>
        <v>186.59904548006736</v>
      </c>
    </row>
    <row r="639" spans="1:12" x14ac:dyDescent="0.2">
      <c r="C639" s="2" t="s">
        <v>14</v>
      </c>
      <c r="D639" s="6" t="s">
        <v>13</v>
      </c>
      <c r="E639" s="3">
        <v>178.1</v>
      </c>
      <c r="F639" s="3">
        <v>178.8</v>
      </c>
      <c r="G639" s="3">
        <v>179.8</v>
      </c>
      <c r="H639" s="3">
        <v>182.3</v>
      </c>
      <c r="I639" s="3" t="s">
        <v>22</v>
      </c>
      <c r="J639" s="15">
        <f t="shared" si="775"/>
        <v>7.7997579922848281E-3</v>
      </c>
      <c r="K639" s="16">
        <f t="shared" ref="K639:K640" si="852">IF($C639="Erwerbstätige (Inlandskonzept)", SUM(K640:K641),
IF(TYPE($I639)=1,$I639,$H639)*((1+$J639)^(IF(TYPE($I639)=1,1,2))))</f>
        <v>185.15488220775686</v>
      </c>
      <c r="L639" s="16">
        <f t="shared" ref="L639:L640" si="853">IF($C639="Erwerbstätige (Inlandskonzept)", SUM(L640:L641),
IF(TYPE($I639)=1,$I639,$H639)*((1+$J639)^(IF(TYPE($I639)=1,2,3))))</f>
        <v>186.59904548006736</v>
      </c>
    </row>
    <row r="640" spans="1:12" x14ac:dyDescent="0.2">
      <c r="C640" s="2" t="s">
        <v>15</v>
      </c>
      <c r="D640" s="6" t="s">
        <v>13</v>
      </c>
      <c r="E640" s="3">
        <v>0</v>
      </c>
      <c r="F640" s="3">
        <v>0</v>
      </c>
      <c r="G640" s="3">
        <v>0</v>
      </c>
      <c r="H640" s="3">
        <v>0</v>
      </c>
      <c r="I640" s="3" t="s">
        <v>22</v>
      </c>
      <c r="J640" s="15">
        <f t="shared" si="775"/>
        <v>0</v>
      </c>
      <c r="K640" s="16">
        <f t="shared" si="852"/>
        <v>0</v>
      </c>
      <c r="L640" s="16">
        <f t="shared" si="853"/>
        <v>0</v>
      </c>
    </row>
    <row r="641" spans="1:12" x14ac:dyDescent="0.2">
      <c r="A641" s="2" t="s">
        <v>63</v>
      </c>
      <c r="B641" s="2" t="s">
        <v>64</v>
      </c>
      <c r="C641" s="2" t="s">
        <v>12</v>
      </c>
      <c r="D641" s="6" t="s">
        <v>13</v>
      </c>
      <c r="E641" s="3">
        <v>188.4</v>
      </c>
      <c r="F641" s="3">
        <v>189.8</v>
      </c>
      <c r="G641" s="3">
        <v>189.7</v>
      </c>
      <c r="H641" s="3">
        <v>192.2</v>
      </c>
      <c r="I641" s="3" t="s">
        <v>22</v>
      </c>
      <c r="J641" s="15">
        <f t="shared" si="775"/>
        <v>6.6785810525644695E-3</v>
      </c>
      <c r="K641" s="16">
        <f t="shared" ref="K641" si="854">IF($C641="Erwerbstätige (Inlandskonzept)", SUM(K642:K643),
IF(TYPE($I641)=1,$I641,$H641)*(1+$J641))^(1/IF(TYPE($I641)=1,1,2))</f>
        <v>13.956436518491225</v>
      </c>
      <c r="L641" s="16">
        <f t="shared" ref="L641" si="855">IF($C641="Erwerbstätige (Inlandskonzept)", SUM(L642:L643),
IF(TYPE($I641)=1,$I641,$H641)*((1+$J641)^(1/IF(TYPE($I641)=1,2,3))))</f>
        <v>196.19455899198169</v>
      </c>
    </row>
    <row r="642" spans="1:12" x14ac:dyDescent="0.2">
      <c r="C642" s="2" t="s">
        <v>14</v>
      </c>
      <c r="D642" s="6" t="s">
        <v>13</v>
      </c>
      <c r="E642" s="3">
        <v>174.6</v>
      </c>
      <c r="F642" s="3">
        <v>175.3</v>
      </c>
      <c r="G642" s="3">
        <v>173.8</v>
      </c>
      <c r="H642" s="3">
        <v>176</v>
      </c>
      <c r="I642" s="3" t="s">
        <v>22</v>
      </c>
      <c r="J642" s="15">
        <f t="shared" si="775"/>
        <v>2.6656637913449188E-3</v>
      </c>
      <c r="K642" s="16">
        <f t="shared" ref="K642:K643" si="856">IF($C642="Erwerbstätige (Inlandskonzept)", SUM(K643:K644),
IF(TYPE($I642)=1,$I642,$H642)*((1+$J642)^(IF(TYPE($I642)=1,1,2))))</f>
        <v>176.93956426892035</v>
      </c>
      <c r="L642" s="16">
        <f t="shared" ref="L642:L643" si="857">IF($C642="Erwerbstätige (Inlandskonzept)", SUM(L643:L644),
IF(TYPE($I642)=1,$I642,$H642)*((1+$J642)^(IF(TYPE($I642)=1,2,3))))</f>
        <v>177.41122565864836</v>
      </c>
    </row>
    <row r="643" spans="1:12" x14ac:dyDescent="0.2">
      <c r="C643" s="2" t="s">
        <v>15</v>
      </c>
      <c r="D643" s="6" t="s">
        <v>13</v>
      </c>
      <c r="E643" s="3">
        <v>13.8</v>
      </c>
      <c r="F643" s="3">
        <v>14.5</v>
      </c>
      <c r="G643" s="3">
        <v>16</v>
      </c>
      <c r="H643" s="3">
        <v>16.100000000000001</v>
      </c>
      <c r="I643" s="3" t="s">
        <v>22</v>
      </c>
      <c r="J643" s="15">
        <f t="shared" si="775"/>
        <v>5.2726599609396629E-2</v>
      </c>
      <c r="K643" s="16">
        <f t="shared" si="856"/>
        <v>17.842556025755123</v>
      </c>
      <c r="L643" s="16">
        <f t="shared" si="857"/>
        <v>18.783333333333339</v>
      </c>
    </row>
    <row r="644" spans="1:12" x14ac:dyDescent="0.2">
      <c r="A644" s="2" t="s">
        <v>65</v>
      </c>
      <c r="B644" s="2" t="s">
        <v>66</v>
      </c>
      <c r="C644" s="2" t="s">
        <v>12</v>
      </c>
      <c r="D644" s="6" t="s">
        <v>13</v>
      </c>
      <c r="E644" s="3">
        <v>376.1</v>
      </c>
      <c r="F644" s="3">
        <v>391.2</v>
      </c>
      <c r="G644" s="3">
        <v>405.7</v>
      </c>
      <c r="H644" s="3">
        <v>415.3</v>
      </c>
      <c r="I644" s="3" t="s">
        <v>22</v>
      </c>
      <c r="J644" s="15">
        <f t="shared" si="775"/>
        <v>3.3600869265481892E-2</v>
      </c>
      <c r="K644" s="16">
        <f t="shared" ref="K644" si="858">IF($C644="Erwerbstätige (Inlandskonzept)", SUM(K645:K646),
IF(TYPE($I644)=1,$I644,$H644)*(1+$J644))^(1/IF(TYPE($I644)=1,1,2))</f>
        <v>21.065381931154619</v>
      </c>
      <c r="L644" s="16">
        <f t="shared" ref="L644" si="859">IF($C644="Erwerbstätige (Inlandskonzept)", SUM(L645:L646),
IF(TYPE($I644)=1,$I644,$H644)*((1+$J644)^(1/IF(TYPE($I644)=1,2,3))))</f>
        <v>458.74275195273168</v>
      </c>
    </row>
    <row r="645" spans="1:12" x14ac:dyDescent="0.2">
      <c r="C645" s="2" t="s">
        <v>14</v>
      </c>
      <c r="D645" s="6" t="s">
        <v>13</v>
      </c>
      <c r="E645" s="3">
        <v>343.7</v>
      </c>
      <c r="F645" s="3">
        <v>358.1</v>
      </c>
      <c r="G645" s="3">
        <v>372.9</v>
      </c>
      <c r="H645" s="3">
        <v>382.3</v>
      </c>
      <c r="I645" s="3" t="s">
        <v>22</v>
      </c>
      <c r="J645" s="15">
        <f t="shared" si="775"/>
        <v>3.6115701875974571E-2</v>
      </c>
      <c r="K645" s="16">
        <f t="shared" ref="K645:K646" si="860">IF($C645="Erwerbstätige (Inlandskonzept)", SUM(K646:K647),
IF(TYPE($I645)=1,$I645,$H645)*((1+$J645)^(IF(TYPE($I645)=1,1,2))))</f>
        <v>410.41271633574854</v>
      </c>
      <c r="L645" s="16">
        <f t="shared" ref="L645:L646" si="861">IF($C645="Erwerbstätige (Inlandskonzept)", SUM(L646:L647),
IF(TYPE($I645)=1,$I645,$H645)*((1+$J645)^(IF(TYPE($I645)=1,2,3))))</f>
        <v>425.23505964503937</v>
      </c>
    </row>
    <row r="646" spans="1:12" x14ac:dyDescent="0.2">
      <c r="C646" s="2" t="s">
        <v>15</v>
      </c>
      <c r="D646" s="6" t="s">
        <v>13</v>
      </c>
      <c r="E646" s="3">
        <v>32.5</v>
      </c>
      <c r="F646" s="3">
        <v>33.1</v>
      </c>
      <c r="G646" s="3">
        <v>32.799999999999997</v>
      </c>
      <c r="H646" s="3">
        <v>33</v>
      </c>
      <c r="I646" s="3" t="s">
        <v>22</v>
      </c>
      <c r="J646" s="15">
        <f t="shared" ref="J646:J709" si="862">IF(SUM(E646:I646)=0, 0,
(IF(TYPE(I646)=1,I646,H646)/E646)^(1/(COUNT(E646:I646)-1))-1)</f>
        <v>5.1021291341022401E-3</v>
      </c>
      <c r="K646" s="16">
        <f t="shared" si="860"/>
        <v>33.337599569666885</v>
      </c>
      <c r="L646" s="16">
        <f t="shared" si="861"/>
        <v>33.507692307692317</v>
      </c>
    </row>
    <row r="647" spans="1:12" x14ac:dyDescent="0.2">
      <c r="A647" s="2" t="s">
        <v>67</v>
      </c>
      <c r="B647" s="2" t="s">
        <v>68</v>
      </c>
      <c r="C647" s="2" t="s">
        <v>12</v>
      </c>
      <c r="D647" s="6" t="s">
        <v>13</v>
      </c>
      <c r="E647" s="3">
        <v>224.3</v>
      </c>
      <c r="F647" s="3">
        <v>225.3</v>
      </c>
      <c r="G647" s="3">
        <v>225.6</v>
      </c>
      <c r="H647" s="3">
        <v>229.1</v>
      </c>
      <c r="I647" s="3" t="s">
        <v>22</v>
      </c>
      <c r="J647" s="15">
        <f t="shared" si="862"/>
        <v>7.0830160453838609E-3</v>
      </c>
      <c r="K647" s="16">
        <f t="shared" ref="K647" si="863">IF($C647="Erwerbstätige (Inlandskonzept)", SUM(K648:K649),
IF(TYPE($I647)=1,$I647,$H647)*(1+$J647))^(1/IF(TYPE($I647)=1,1,2))</f>
        <v>15.250404441013178</v>
      </c>
      <c r="L647" s="16">
        <f t="shared" ref="L647" si="864">IF($C647="Erwerbstätige (Inlandskonzept)", SUM(L648:L649),
IF(TYPE($I647)=1,$I647,$H647)*((1+$J647)^(1/IF(TYPE($I647)=1,2,3))))</f>
        <v>234.39446572194564</v>
      </c>
    </row>
    <row r="648" spans="1:12" x14ac:dyDescent="0.2">
      <c r="C648" s="2" t="s">
        <v>14</v>
      </c>
      <c r="D648" s="6" t="s">
        <v>13</v>
      </c>
      <c r="E648" s="3">
        <v>186.5</v>
      </c>
      <c r="F648" s="3">
        <v>188.9</v>
      </c>
      <c r="G648" s="3">
        <v>190.1</v>
      </c>
      <c r="H648" s="3">
        <v>194</v>
      </c>
      <c r="I648" s="3" t="s">
        <v>22</v>
      </c>
      <c r="J648" s="15">
        <f t="shared" si="862"/>
        <v>1.3229046341967976E-2</v>
      </c>
      <c r="K648" s="16">
        <f t="shared" ref="K648:K649" si="865">IF($C648="Erwerbstätige (Inlandskonzept)", SUM(K649:K650),
IF(TYPE($I648)=1,$I648,$H648)*((1+$J648)^(IF(TYPE($I648)=1,1,2))))</f>
        <v>199.16682146810444</v>
      </c>
      <c r="L648" s="16">
        <f t="shared" ref="L648:L649" si="866">IF($C648="Erwerbstätige (Inlandskonzept)", SUM(L649:L650),
IF(TYPE($I648)=1,$I648,$H648)*((1+$J648)^(IF(TYPE($I648)=1,2,3))))</f>
        <v>201.80160857908848</v>
      </c>
    </row>
    <row r="649" spans="1:12" x14ac:dyDescent="0.2">
      <c r="C649" s="2" t="s">
        <v>15</v>
      </c>
      <c r="D649" s="6" t="s">
        <v>13</v>
      </c>
      <c r="E649" s="3">
        <v>37.799999999999997</v>
      </c>
      <c r="F649" s="3">
        <v>36.4</v>
      </c>
      <c r="G649" s="3">
        <v>35.5</v>
      </c>
      <c r="H649" s="3">
        <v>35.1</v>
      </c>
      <c r="I649" s="3" t="s">
        <v>22</v>
      </c>
      <c r="J649" s="15">
        <f t="shared" si="862"/>
        <v>-2.4400043652442527E-2</v>
      </c>
      <c r="K649" s="16">
        <f t="shared" si="865"/>
        <v>33.40801414637</v>
      </c>
      <c r="L649" s="16">
        <f t="shared" si="866"/>
        <v>32.592857142857156</v>
      </c>
    </row>
    <row r="650" spans="1:12" x14ac:dyDescent="0.2">
      <c r="A650" s="2" t="s">
        <v>69</v>
      </c>
      <c r="B650" s="2" t="s">
        <v>70</v>
      </c>
      <c r="C650" s="2" t="s">
        <v>12</v>
      </c>
      <c r="D650" s="6" t="s">
        <v>13</v>
      </c>
      <c r="E650" s="3">
        <v>44.3</v>
      </c>
      <c r="F650" s="3">
        <v>45.3</v>
      </c>
      <c r="G650" s="3">
        <v>46.5</v>
      </c>
      <c r="H650" s="3">
        <v>49.1</v>
      </c>
      <c r="I650" s="3" t="s">
        <v>22</v>
      </c>
      <c r="J650" s="15">
        <f t="shared" si="862"/>
        <v>3.4886183029674944E-2</v>
      </c>
      <c r="K650" s="16">
        <f t="shared" ref="K650" si="867">IF($C650="Erwerbstätige (Inlandskonzept)", SUM(K651:K652),
IF(TYPE($I650)=1,$I650,$H650)*(1+$J650))^(1/IF(TYPE($I650)=1,1,2))</f>
        <v>7.2426817652195874</v>
      </c>
      <c r="L650" s="16">
        <f t="shared" ref="L650" si="868">IF($C650="Erwerbstätige (Inlandskonzept)", SUM(L651:L652),
IF(TYPE($I650)=1,$I650,$H650)*((1+$J650)^(1/IF(TYPE($I650)=1,2,3))))</f>
        <v>54.290796061415229</v>
      </c>
    </row>
    <row r="651" spans="1:12" x14ac:dyDescent="0.2">
      <c r="C651" s="2" t="s">
        <v>14</v>
      </c>
      <c r="D651" s="6" t="s">
        <v>13</v>
      </c>
      <c r="E651" s="3">
        <v>33.6</v>
      </c>
      <c r="F651" s="3">
        <v>34.299999999999997</v>
      </c>
      <c r="G651" s="3">
        <v>34.799999999999997</v>
      </c>
      <c r="H651" s="3">
        <v>36.299999999999997</v>
      </c>
      <c r="I651" s="3" t="s">
        <v>22</v>
      </c>
      <c r="J651" s="15">
        <f t="shared" si="862"/>
        <v>2.6098649189344014E-2</v>
      </c>
      <c r="K651" s="16">
        <f t="shared" ref="K651:K652" si="869">IF($C651="Erwerbstätige (Inlandskonzept)", SUM(K652:K653),
IF(TYPE($I651)=1,$I651,$H651)*((1+$J651)^(IF(TYPE($I651)=1,1,2))))</f>
        <v>38.219487294615533</v>
      </c>
      <c r="L651" s="16">
        <f t="shared" ref="L651:L652" si="870">IF($C651="Erwerbstätige (Inlandskonzept)", SUM(L652:L653),
IF(TYPE($I651)=1,$I651,$H651)*((1+$J651)^(IF(TYPE($I651)=1,2,3))))</f>
        <v>39.216964285714297</v>
      </c>
    </row>
    <row r="652" spans="1:12" x14ac:dyDescent="0.2">
      <c r="C652" s="2" t="s">
        <v>15</v>
      </c>
      <c r="D652" s="6" t="s">
        <v>13</v>
      </c>
      <c r="E652" s="3">
        <v>10.7</v>
      </c>
      <c r="F652" s="3">
        <v>11</v>
      </c>
      <c r="G652" s="3">
        <v>11.7</v>
      </c>
      <c r="H652" s="3">
        <v>12.7</v>
      </c>
      <c r="I652" s="3" t="s">
        <v>22</v>
      </c>
      <c r="J652" s="15">
        <f t="shared" si="862"/>
        <v>5.8782239796906222E-2</v>
      </c>
      <c r="K652" s="16">
        <f t="shared" si="869"/>
        <v>14.236951857628787</v>
      </c>
      <c r="L652" s="16">
        <f t="shared" si="870"/>
        <v>15.073831775700931</v>
      </c>
    </row>
    <row r="653" spans="1:12" x14ac:dyDescent="0.2">
      <c r="A653" s="2" t="s">
        <v>71</v>
      </c>
      <c r="B653" s="2" t="s">
        <v>72</v>
      </c>
      <c r="C653" s="2" t="s">
        <v>12</v>
      </c>
      <c r="D653" s="6" t="s">
        <v>13</v>
      </c>
      <c r="E653" s="3">
        <v>121.3</v>
      </c>
      <c r="F653" s="3">
        <v>118.2</v>
      </c>
      <c r="G653" s="3">
        <v>117.1</v>
      </c>
      <c r="H653" s="3">
        <v>117</v>
      </c>
      <c r="I653" s="3" t="s">
        <v>22</v>
      </c>
      <c r="J653" s="15">
        <f t="shared" si="862"/>
        <v>-1.1958877744250085E-2</v>
      </c>
      <c r="K653" s="16">
        <f t="shared" ref="K653" si="871">IF($C653="Erwerbstätige (Inlandskonzept)", SUM(K654:K655),
IF(TYPE($I653)=1,$I653,$H653)*(1+$J653))^(1/IF(TYPE($I653)=1,1,2))</f>
        <v>10.705934159470145</v>
      </c>
      <c r="L653" s="16">
        <f t="shared" ref="L653" si="872">IF($C653="Erwerbstätige (Inlandskonzept)", SUM(L654:L655),
IF(TYPE($I653)=1,$I653,$H653)*((1+$J653)^(1/IF(TYPE($I653)=1,2,3))))</f>
        <v>113.55283842965815</v>
      </c>
    </row>
    <row r="654" spans="1:12" x14ac:dyDescent="0.2">
      <c r="C654" s="2" t="s">
        <v>14</v>
      </c>
      <c r="D654" s="6" t="s">
        <v>13</v>
      </c>
      <c r="E654" s="3">
        <v>94.2</v>
      </c>
      <c r="F654" s="3">
        <v>92.8</v>
      </c>
      <c r="G654" s="3">
        <v>93.2</v>
      </c>
      <c r="H654" s="3">
        <v>94.7</v>
      </c>
      <c r="I654" s="3" t="s">
        <v>22</v>
      </c>
      <c r="J654" s="15">
        <f t="shared" si="862"/>
        <v>1.7661640369508458E-3</v>
      </c>
      <c r="K654" s="16">
        <f t="shared" ref="K654:K655" si="873">IF($C654="Erwerbstätige (Inlandskonzept)", SUM(K655:K656),
IF(TYPE($I654)=1,$I654,$H654)*((1+$J654)^(IF(TYPE($I654)=1,1,2))))</f>
        <v>95.034806869661381</v>
      </c>
      <c r="L654" s="16">
        <f t="shared" ref="L654:L655" si="874">IF($C654="Erwerbstätige (Inlandskonzept)", SUM(L655:L656),
IF(TYPE($I654)=1,$I654,$H654)*((1+$J654)^(IF(TYPE($I654)=1,2,3))))</f>
        <v>95.202653927813131</v>
      </c>
    </row>
    <row r="655" spans="1:12" x14ac:dyDescent="0.2">
      <c r="C655" s="2" t="s">
        <v>15</v>
      </c>
      <c r="D655" s="6" t="s">
        <v>13</v>
      </c>
      <c r="E655" s="3">
        <v>27.1</v>
      </c>
      <c r="F655" s="3">
        <v>25.4</v>
      </c>
      <c r="G655" s="3">
        <v>23.8</v>
      </c>
      <c r="H655" s="3">
        <v>22.3</v>
      </c>
      <c r="I655" s="3" t="s">
        <v>22</v>
      </c>
      <c r="J655" s="15">
        <f t="shared" si="862"/>
        <v>-6.2915997054608264E-2</v>
      </c>
      <c r="K655" s="16">
        <f t="shared" si="873"/>
        <v>19.582219357248345</v>
      </c>
      <c r="L655" s="16">
        <f t="shared" si="874"/>
        <v>18.350184501845014</v>
      </c>
    </row>
    <row r="656" spans="1:12" x14ac:dyDescent="0.2">
      <c r="A656" s="2" t="s">
        <v>73</v>
      </c>
      <c r="B656" s="2" t="s">
        <v>74</v>
      </c>
      <c r="C656" s="2" t="s">
        <v>12</v>
      </c>
      <c r="D656" s="6" t="s">
        <v>13</v>
      </c>
      <c r="E656" s="3">
        <v>58.7</v>
      </c>
      <c r="F656" s="3">
        <v>61.8</v>
      </c>
      <c r="G656" s="3">
        <v>62</v>
      </c>
      <c r="H656" s="3">
        <v>63</v>
      </c>
      <c r="I656" s="3" t="s">
        <v>22</v>
      </c>
      <c r="J656" s="15">
        <f t="shared" si="862"/>
        <v>2.384484834793299E-2</v>
      </c>
      <c r="K656" s="16">
        <f t="shared" ref="K656" si="875">IF($C656="Erwerbstätige (Inlandskonzept)", SUM(K657:K658),
IF(TYPE($I656)=1,$I656,$H656)*(1+$J656))^(1/IF(TYPE($I656)=1,1,2))</f>
        <v>8.1265165495298124</v>
      </c>
      <c r="L656" s="16">
        <f t="shared" ref="L656" si="876">IF($C656="Erwerbstätige (Inlandskonzept)", SUM(L657:L658),
IF(TYPE($I656)=1,$I656,$H656)*((1+$J656)^(1/IF(TYPE($I656)=1,2,3))))</f>
        <v>67.61499148211243</v>
      </c>
    </row>
    <row r="657" spans="1:12" x14ac:dyDescent="0.2">
      <c r="C657" s="2" t="s">
        <v>14</v>
      </c>
      <c r="D657" s="6" t="s">
        <v>13</v>
      </c>
      <c r="E657" s="3">
        <v>58.7</v>
      </c>
      <c r="F657" s="3">
        <v>61.8</v>
      </c>
      <c r="G657" s="3">
        <v>62</v>
      </c>
      <c r="H657" s="3">
        <v>63</v>
      </c>
      <c r="I657" s="3" t="s">
        <v>22</v>
      </c>
      <c r="J657" s="15">
        <f t="shared" si="862"/>
        <v>2.384484834793299E-2</v>
      </c>
      <c r="K657" s="16">
        <f t="shared" ref="K657:K658" si="877">IF($C657="Erwerbstätige (Inlandskonzept)", SUM(K658:K659),
IF(TYPE($I657)=1,$I657,$H657)*((1+$J657)^(IF(TYPE($I657)=1,1,2))))</f>
        <v>66.040271229781922</v>
      </c>
      <c r="L657" s="16">
        <f t="shared" ref="L657:L658" si="878">IF($C657="Erwerbstätige (Inlandskonzept)", SUM(L658:L659),
IF(TYPE($I657)=1,$I657,$H657)*((1+$J657)^(IF(TYPE($I657)=1,2,3))))</f>
        <v>67.61499148211243</v>
      </c>
    </row>
    <row r="658" spans="1:12" x14ac:dyDescent="0.2">
      <c r="C658" s="2" t="s">
        <v>15</v>
      </c>
      <c r="D658" s="6" t="s">
        <v>13</v>
      </c>
      <c r="E658" s="3">
        <v>0</v>
      </c>
      <c r="F658" s="3">
        <v>0</v>
      </c>
      <c r="G658" s="3">
        <v>0</v>
      </c>
      <c r="H658" s="3">
        <v>0</v>
      </c>
      <c r="I658" s="3" t="s">
        <v>22</v>
      </c>
      <c r="J658" s="15">
        <f t="shared" si="862"/>
        <v>0</v>
      </c>
      <c r="K658" s="16">
        <f t="shared" si="877"/>
        <v>0</v>
      </c>
      <c r="L658" s="16">
        <f t="shared" si="878"/>
        <v>0</v>
      </c>
    </row>
    <row r="659" spans="1:12" x14ac:dyDescent="0.2">
      <c r="B659" s="2" t="s">
        <v>75</v>
      </c>
      <c r="C659" s="2" t="s">
        <v>12</v>
      </c>
      <c r="D659" s="6" t="s">
        <v>13</v>
      </c>
      <c r="E659" s="3">
        <v>3305.5</v>
      </c>
      <c r="F659" s="3">
        <v>3335.7</v>
      </c>
      <c r="G659" s="3">
        <v>3378.1</v>
      </c>
      <c r="H659" s="3">
        <v>3430.8</v>
      </c>
      <c r="I659" s="3">
        <v>3477.9</v>
      </c>
      <c r="J659" s="15">
        <f t="shared" si="862"/>
        <v>1.2791347164903488E-2</v>
      </c>
      <c r="K659" s="16">
        <f t="shared" ref="K659" si="879">IF($C659="Erwerbstätige (Inlandskonzept)", SUM(K660:K661),
IF(TYPE($I659)=1,$I659,$H659)*(1+$J659))^(1/IF(TYPE($I659)=1,1,2))</f>
        <v>3522.9547561527556</v>
      </c>
      <c r="L659" s="16">
        <f t="shared" ref="L659" si="880">IF($C659="Erwerbstätige (Inlandskonzept)", SUM(L660:L661),
IF(TYPE($I659)=1,$I659,$H659)*((1+$J659)^(1/IF(TYPE($I659)=1,2,3))))</f>
        <v>3568.8130185353866</v>
      </c>
    </row>
    <row r="660" spans="1:12" x14ac:dyDescent="0.2">
      <c r="C660" s="2" t="s">
        <v>14</v>
      </c>
      <c r="D660" s="6" t="s">
        <v>13</v>
      </c>
      <c r="E660" s="3">
        <v>2974.1</v>
      </c>
      <c r="F660" s="3">
        <v>3009.6</v>
      </c>
      <c r="G660" s="3">
        <v>3053.6</v>
      </c>
      <c r="H660" s="3">
        <v>3110.2</v>
      </c>
      <c r="I660" s="3">
        <v>3162.4</v>
      </c>
      <c r="J660" s="15">
        <f t="shared" si="862"/>
        <v>1.5465816973426083E-2</v>
      </c>
      <c r="K660" s="16">
        <f t="shared" ref="K660:K661" si="881">IF($C660="Erwerbstätige (Inlandskonzept)", SUM(K661:K662),
IF(TYPE($I660)=1,$I660,$H660)*((1+$J660)^(IF(TYPE($I660)=1,1,2))))</f>
        <v>3211.3090995967627</v>
      </c>
      <c r="L660" s="16">
        <f t="shared" ref="L660:L661" si="882">IF($C660="Erwerbstätige (Inlandskonzept)", SUM(L661:L662),
IF(TYPE($I660)=1,$I660,$H660)*((1+$J660)^(IF(TYPE($I660)=1,2,3))))</f>
        <v>3260.974618376224</v>
      </c>
    </row>
    <row r="661" spans="1:12" x14ac:dyDescent="0.2">
      <c r="C661" s="2" t="s">
        <v>15</v>
      </c>
      <c r="D661" s="6" t="s">
        <v>13</v>
      </c>
      <c r="E661" s="3">
        <v>331.4</v>
      </c>
      <c r="F661" s="3">
        <v>326</v>
      </c>
      <c r="G661" s="3">
        <v>324.5</v>
      </c>
      <c r="H661" s="3">
        <v>320.60000000000002</v>
      </c>
      <c r="I661" s="3">
        <v>315.5</v>
      </c>
      <c r="J661" s="15">
        <f t="shared" si="862"/>
        <v>-1.2216619473873647E-2</v>
      </c>
      <c r="K661" s="16">
        <f t="shared" si="881"/>
        <v>311.64565655599284</v>
      </c>
      <c r="L661" s="16">
        <f t="shared" si="882"/>
        <v>307.8384001591628</v>
      </c>
    </row>
    <row r="662" spans="1:12" ht="75.95" customHeight="1" x14ac:dyDescent="0.2">
      <c r="A662" s="19" t="s">
        <v>82</v>
      </c>
      <c r="B662" s="20"/>
      <c r="C662" s="20"/>
      <c r="D662" s="20"/>
      <c r="E662" s="20"/>
      <c r="F662" s="20"/>
      <c r="G662" s="20"/>
      <c r="H662" s="20"/>
      <c r="I662" s="20"/>
      <c r="J662" s="15">
        <f t="shared" si="862"/>
        <v>0</v>
      </c>
      <c r="K662" s="16">
        <f t="shared" ref="K662" si="883">IF($C662="Erwerbstätige (Inlandskonzept)", SUM(K663:K664),
IF(TYPE($I662)=1,$I662,$H662)*(1+$J662))^(1/IF(TYPE($I662)=1,1,2))</f>
        <v>0</v>
      </c>
      <c r="L662" s="16">
        <f t="shared" ref="L662" si="884">IF($C662="Erwerbstätige (Inlandskonzept)", SUM(L663:L664),
IF(TYPE($I662)=1,$I662,$H662)*((1+$J662)^(1/IF(TYPE($I662)=1,2,3))))</f>
        <v>0</v>
      </c>
    </row>
    <row r="663" spans="1:12" x14ac:dyDescent="0.2">
      <c r="A663" s="2" t="s">
        <v>10</v>
      </c>
      <c r="B663" s="2" t="s">
        <v>11</v>
      </c>
      <c r="C663" s="2" t="s">
        <v>12</v>
      </c>
      <c r="D663" s="6" t="s">
        <v>13</v>
      </c>
      <c r="E663" s="3">
        <v>23.5</v>
      </c>
      <c r="F663" s="3">
        <v>23.3</v>
      </c>
      <c r="G663" s="3">
        <v>22.5</v>
      </c>
      <c r="H663" s="3">
        <v>22.6</v>
      </c>
      <c r="I663" s="3">
        <v>22.7</v>
      </c>
      <c r="J663" s="15">
        <f t="shared" si="862"/>
        <v>-8.6214940823983177E-3</v>
      </c>
      <c r="K663" s="16">
        <f t="shared" ref="K663:K664" si="885">IF($C663="Erwerbstätige (Inlandskonzept)", SUM(K664:K665),
IF(TYPE($I663)=1,$I663,$H663)*((1+$J663)^(IF(TYPE($I663)=1,1,2))))</f>
        <v>22.505128613139732</v>
      </c>
      <c r="L663" s="16">
        <f t="shared" ref="L663:L664" si="886">IF($C663="Erwerbstätige (Inlandskonzept)", SUM(L664:L665),
IF(TYPE($I663)=1,$I663,$H663)*((1+$J663)^(IF(TYPE($I663)=1,2,3))))</f>
        <v>22.312266477994644</v>
      </c>
    </row>
    <row r="664" spans="1:12" x14ac:dyDescent="0.2">
      <c r="C664" s="2" t="s">
        <v>14</v>
      </c>
      <c r="D664" s="6" t="s">
        <v>13</v>
      </c>
      <c r="E664" s="3">
        <v>19.7</v>
      </c>
      <c r="F664" s="3">
        <v>19.8</v>
      </c>
      <c r="G664" s="3">
        <v>19.2</v>
      </c>
      <c r="H664" s="3">
        <v>18.899999999999999</v>
      </c>
      <c r="I664" s="3">
        <v>18.899999999999999</v>
      </c>
      <c r="J664" s="15">
        <f t="shared" si="862"/>
        <v>-1.03106553894321E-2</v>
      </c>
      <c r="K664" s="16">
        <f t="shared" si="885"/>
        <v>18.705128613139731</v>
      </c>
      <c r="L664" s="16">
        <f t="shared" si="886"/>
        <v>18.512266477994643</v>
      </c>
    </row>
    <row r="665" spans="1:12" x14ac:dyDescent="0.2">
      <c r="C665" s="2" t="s">
        <v>15</v>
      </c>
      <c r="D665" s="6" t="s">
        <v>13</v>
      </c>
      <c r="E665" s="3">
        <v>3.8</v>
      </c>
      <c r="F665" s="3">
        <v>3.4</v>
      </c>
      <c r="G665" s="3">
        <v>3.3</v>
      </c>
      <c r="H665" s="3">
        <v>3.7</v>
      </c>
      <c r="I665" s="3">
        <v>3.8</v>
      </c>
      <c r="J665" s="15">
        <f t="shared" si="862"/>
        <v>0</v>
      </c>
      <c r="K665" s="16">
        <f t="shared" ref="K665" si="887">IF($C665="Erwerbstätige (Inlandskonzept)", SUM(K666:K667),
IF(TYPE($I665)=1,$I665,$H665)*(1+$J665))^(1/IF(TYPE($I665)=1,1,2))</f>
        <v>3.8</v>
      </c>
      <c r="L665" s="16">
        <f t="shared" ref="L665" si="888">IF($C665="Erwerbstätige (Inlandskonzept)", SUM(L666:L667),
IF(TYPE($I665)=1,$I665,$H665)*((1+$J665)^(1/IF(TYPE($I665)=1,2,3))))</f>
        <v>3.8</v>
      </c>
    </row>
    <row r="666" spans="1:12" x14ac:dyDescent="0.2">
      <c r="A666" s="2" t="s">
        <v>16</v>
      </c>
      <c r="B666" s="2" t="s">
        <v>17</v>
      </c>
      <c r="C666" s="2" t="s">
        <v>12</v>
      </c>
      <c r="D666" s="6" t="s">
        <v>13</v>
      </c>
      <c r="E666" s="3">
        <v>138.69999999999999</v>
      </c>
      <c r="F666" s="3">
        <v>140.30000000000001</v>
      </c>
      <c r="G666" s="3">
        <v>139</v>
      </c>
      <c r="H666" s="3">
        <v>140.19999999999999</v>
      </c>
      <c r="I666" s="3">
        <v>142.6</v>
      </c>
      <c r="J666" s="15">
        <f t="shared" si="862"/>
        <v>6.9566308823558742E-3</v>
      </c>
      <c r="K666" s="16">
        <f t="shared" ref="K666:K667" si="889">IF($C666="Erwerbstätige (Inlandskonzept)", SUM(K667:K668),
IF(TYPE($I666)=1,$I666,$H666)*((1+$J666)^(IF(TYPE($I666)=1,1,2))))</f>
        <v>143.80135282109771</v>
      </c>
      <c r="L666" s="16">
        <f t="shared" ref="L666:L667" si="890">IF($C666="Erwerbstätige (Inlandskonzept)", SUM(L667:L668),
IF(TYPE($I666)=1,$I666,$H666)*((1+$J666)^(IF(TYPE($I666)=1,2,3))))</f>
        <v>145.66453767282997</v>
      </c>
    </row>
    <row r="667" spans="1:12" x14ac:dyDescent="0.2">
      <c r="C667" s="2" t="s">
        <v>14</v>
      </c>
      <c r="D667" s="6" t="s">
        <v>13</v>
      </c>
      <c r="E667" s="3">
        <v>124</v>
      </c>
      <c r="F667" s="3">
        <v>126</v>
      </c>
      <c r="G667" s="3">
        <v>125.3</v>
      </c>
      <c r="H667" s="3">
        <v>127.5</v>
      </c>
      <c r="I667" s="3">
        <v>130.19999999999999</v>
      </c>
      <c r="J667" s="15">
        <f t="shared" si="862"/>
        <v>1.2272234429039131E-2</v>
      </c>
      <c r="K667" s="16">
        <f t="shared" si="889"/>
        <v>131.79784492266089</v>
      </c>
      <c r="L667" s="16">
        <f t="shared" si="890"/>
        <v>133.41529897279392</v>
      </c>
    </row>
    <row r="668" spans="1:12" x14ac:dyDescent="0.2">
      <c r="C668" s="2" t="s">
        <v>15</v>
      </c>
      <c r="D668" s="6" t="s">
        <v>13</v>
      </c>
      <c r="E668" s="3">
        <v>14.7</v>
      </c>
      <c r="F668" s="3">
        <v>14.3</v>
      </c>
      <c r="G668" s="3">
        <v>13.7</v>
      </c>
      <c r="H668" s="3">
        <v>12.8</v>
      </c>
      <c r="I668" s="3">
        <v>12.5</v>
      </c>
      <c r="J668" s="15">
        <f t="shared" si="862"/>
        <v>-3.9719368125053278E-2</v>
      </c>
      <c r="K668" s="16">
        <f t="shared" ref="K668" si="891">IF($C668="Erwerbstätige (Inlandskonzept)", SUM(K669:K670),
IF(TYPE($I668)=1,$I668,$H668)*(1+$J668))^(1/IF(TYPE($I668)=1,1,2))</f>
        <v>12.003507898436833</v>
      </c>
      <c r="L668" s="16">
        <f t="shared" ref="L668" si="892">IF($C668="Erwerbstätige (Inlandskonzept)", SUM(L669:L670),
IF(TYPE($I668)=1,$I668,$H668)*((1+$J668)^(1/IF(TYPE($I668)=1,2,3))))</f>
        <v>12.249238700036031</v>
      </c>
    </row>
    <row r="669" spans="1:12" x14ac:dyDescent="0.2">
      <c r="A669" s="2" t="s">
        <v>18</v>
      </c>
      <c r="B669" s="2" t="s">
        <v>19</v>
      </c>
      <c r="C669" s="2" t="s">
        <v>12</v>
      </c>
      <c r="D669" s="6" t="s">
        <v>13</v>
      </c>
      <c r="E669" s="3">
        <v>87.5</v>
      </c>
      <c r="F669" s="3">
        <v>89.3</v>
      </c>
      <c r="G669" s="3">
        <v>88.9</v>
      </c>
      <c r="H669" s="3">
        <v>91</v>
      </c>
      <c r="I669" s="3">
        <v>93.1</v>
      </c>
      <c r="J669" s="15">
        <f t="shared" si="862"/>
        <v>1.5629734036085585E-2</v>
      </c>
      <c r="K669" s="16">
        <f t="shared" ref="K669:K670" si="893">IF($C669="Erwerbstätige (Inlandskonzept)", SUM(K670:K671),
IF(TYPE($I669)=1,$I669,$H669)*((1+$J669)^(IF(TYPE($I669)=1,1,2))))</f>
        <v>94.44043307955836</v>
      </c>
      <c r="L669" s="16">
        <f t="shared" ref="L669:L670" si="894">IF($C669="Erwerbstätige (Inlandskonzept)", SUM(L670:L671),
IF(TYPE($I669)=1,$I669,$H669)*((1+$J669)^(IF(TYPE($I669)=1,2,3))))</f>
        <v>96.01405160251322</v>
      </c>
    </row>
    <row r="670" spans="1:12" x14ac:dyDescent="0.2">
      <c r="C670" s="2" t="s">
        <v>14</v>
      </c>
      <c r="D670" s="6" t="s">
        <v>13</v>
      </c>
      <c r="E670" s="3">
        <v>83.1</v>
      </c>
      <c r="F670" s="3">
        <v>84.9</v>
      </c>
      <c r="G670" s="3">
        <v>84.5</v>
      </c>
      <c r="H670" s="3">
        <v>86.7</v>
      </c>
      <c r="I670" s="3">
        <v>88.9</v>
      </c>
      <c r="J670" s="15">
        <f t="shared" si="862"/>
        <v>1.7009908779131555E-2</v>
      </c>
      <c r="K670" s="16">
        <f t="shared" si="893"/>
        <v>90.412180890464796</v>
      </c>
      <c r="L670" s="16">
        <f t="shared" si="894"/>
        <v>91.950083839933939</v>
      </c>
    </row>
    <row r="671" spans="1:12" x14ac:dyDescent="0.2">
      <c r="C671" s="2" t="s">
        <v>15</v>
      </c>
      <c r="D671" s="6" t="s">
        <v>13</v>
      </c>
      <c r="E671" s="3">
        <v>4.4000000000000004</v>
      </c>
      <c r="F671" s="3">
        <v>4.4000000000000004</v>
      </c>
      <c r="G671" s="3">
        <v>4.4000000000000004</v>
      </c>
      <c r="H671" s="3">
        <v>4.3</v>
      </c>
      <c r="I671" s="3">
        <v>4.0999999999999996</v>
      </c>
      <c r="J671" s="15">
        <f t="shared" si="862"/>
        <v>-1.7499466074739067E-2</v>
      </c>
      <c r="K671" s="16">
        <f t="shared" ref="K671" si="895">IF($C671="Erwerbstätige (Inlandskonzept)", SUM(K672:K673),
IF(TYPE($I671)=1,$I671,$H671)*(1+$J671))^(1/IF(TYPE($I671)=1,1,2))</f>
        <v>4.0282521890935694</v>
      </c>
      <c r="L671" s="16">
        <f t="shared" ref="L671" si="896">IF($C671="Erwerbstätige (Inlandskonzept)", SUM(L672:L673),
IF(TYPE($I671)=1,$I671,$H671)*((1+$J671)^(1/IF(TYPE($I671)=1,2,3))))</f>
        <v>4.0639677625792796</v>
      </c>
    </row>
    <row r="672" spans="1:12" x14ac:dyDescent="0.2">
      <c r="A672" s="2" t="s">
        <v>20</v>
      </c>
      <c r="B672" s="2" t="s">
        <v>21</v>
      </c>
      <c r="C672" s="2" t="s">
        <v>12</v>
      </c>
      <c r="D672" s="6" t="s">
        <v>13</v>
      </c>
      <c r="E672" s="3">
        <v>0.6</v>
      </c>
      <c r="F672" s="3">
        <v>0.6</v>
      </c>
      <c r="G672" s="3">
        <v>0.6</v>
      </c>
      <c r="H672" s="3">
        <v>0.6</v>
      </c>
      <c r="I672" s="3" t="s">
        <v>22</v>
      </c>
      <c r="J672" s="15">
        <f t="shared" si="862"/>
        <v>0</v>
      </c>
      <c r="K672" s="16">
        <f t="shared" ref="K672:K673" si="897">IF($C672="Erwerbstätige (Inlandskonzept)", SUM(K673:K674),
IF(TYPE($I672)=1,$I672,$H672)*((1+$J672)^(IF(TYPE($I672)=1,1,2))))</f>
        <v>0.6</v>
      </c>
      <c r="L672" s="16">
        <f t="shared" ref="L672:L673" si="898">IF($C672="Erwerbstätige (Inlandskonzept)", SUM(L673:L674),
IF(TYPE($I672)=1,$I672,$H672)*((1+$J672)^(IF(TYPE($I672)=1,2,3))))</f>
        <v>0.6</v>
      </c>
    </row>
    <row r="673" spans="1:12" x14ac:dyDescent="0.2">
      <c r="C673" s="2" t="s">
        <v>14</v>
      </c>
      <c r="D673" s="6" t="s">
        <v>13</v>
      </c>
      <c r="E673" s="3">
        <v>0.6</v>
      </c>
      <c r="F673" s="3">
        <v>0.6</v>
      </c>
      <c r="G673" s="3">
        <v>0.6</v>
      </c>
      <c r="H673" s="3">
        <v>0.6</v>
      </c>
      <c r="I673" s="3" t="s">
        <v>22</v>
      </c>
      <c r="J673" s="15">
        <f t="shared" si="862"/>
        <v>0</v>
      </c>
      <c r="K673" s="16">
        <f t="shared" si="897"/>
        <v>0.6</v>
      </c>
      <c r="L673" s="16">
        <f t="shared" si="898"/>
        <v>0.6</v>
      </c>
    </row>
    <row r="674" spans="1:12" x14ac:dyDescent="0.2">
      <c r="C674" s="2" t="s">
        <v>15</v>
      </c>
      <c r="D674" s="6" t="s">
        <v>13</v>
      </c>
      <c r="E674" s="3">
        <v>0</v>
      </c>
      <c r="F674" s="3">
        <v>0</v>
      </c>
      <c r="G674" s="3">
        <v>0</v>
      </c>
      <c r="H674" s="3">
        <v>0</v>
      </c>
      <c r="I674" s="3" t="s">
        <v>22</v>
      </c>
      <c r="J674" s="15">
        <f t="shared" si="862"/>
        <v>0</v>
      </c>
      <c r="K674" s="16">
        <f t="shared" ref="K674" si="899">IF($C674="Erwerbstätige (Inlandskonzept)", SUM(K675:K676),
IF(TYPE($I674)=1,$I674,$H674)*(1+$J674))^(1/IF(TYPE($I674)=1,1,2))</f>
        <v>0</v>
      </c>
      <c r="L674" s="16">
        <f t="shared" ref="L674" si="900">IF($C674="Erwerbstätige (Inlandskonzept)", SUM(L675:L676),
IF(TYPE($I674)=1,$I674,$H674)*((1+$J674)^(1/IF(TYPE($I674)=1,2,3))))</f>
        <v>0</v>
      </c>
    </row>
    <row r="675" spans="1:12" x14ac:dyDescent="0.2">
      <c r="A675" s="2" t="s">
        <v>23</v>
      </c>
      <c r="B675" s="2" t="s">
        <v>24</v>
      </c>
      <c r="C675" s="2" t="s">
        <v>12</v>
      </c>
      <c r="D675" s="6" t="s">
        <v>13</v>
      </c>
      <c r="E675" s="3">
        <v>76</v>
      </c>
      <c r="F675" s="3">
        <v>77.7</v>
      </c>
      <c r="G675" s="3">
        <v>77.599999999999994</v>
      </c>
      <c r="H675" s="3">
        <v>79.5</v>
      </c>
      <c r="I675" s="3">
        <v>81.3</v>
      </c>
      <c r="J675" s="15">
        <f t="shared" si="862"/>
        <v>1.6995984892368865E-2</v>
      </c>
      <c r="K675" s="16">
        <f t="shared" ref="K675:K676" si="901">IF($C675="Erwerbstätige (Inlandskonzept)", SUM(K676:K677),
IF(TYPE($I675)=1,$I675,$H675)*((1+$J675)^(IF(TYPE($I675)=1,1,2))))</f>
        <v>82.691115637314766</v>
      </c>
      <c r="L675" s="16">
        <f t="shared" ref="L675:L676" si="902">IF($C675="Erwerbstätige (Inlandskonzept)", SUM(L676:L677),
IF(TYPE($I675)=1,$I675,$H675)*((1+$J675)^(IF(TYPE($I675)=1,2,3))))</f>
        <v>84.181708858913893</v>
      </c>
    </row>
    <row r="676" spans="1:12" x14ac:dyDescent="0.2">
      <c r="C676" s="2" t="s">
        <v>14</v>
      </c>
      <c r="D676" s="6" t="s">
        <v>13</v>
      </c>
      <c r="E676" s="3">
        <v>71.8</v>
      </c>
      <c r="F676" s="3">
        <v>73.5</v>
      </c>
      <c r="G676" s="3">
        <v>73.400000000000006</v>
      </c>
      <c r="H676" s="3">
        <v>75.400000000000006</v>
      </c>
      <c r="I676" s="3">
        <v>77.3</v>
      </c>
      <c r="J676" s="15">
        <f t="shared" si="862"/>
        <v>1.8623666851519616E-2</v>
      </c>
      <c r="K676" s="16">
        <f t="shared" si="901"/>
        <v>78.73960944762247</v>
      </c>
      <c r="L676" s="16">
        <f t="shared" si="902"/>
        <v>80.206029701993756</v>
      </c>
    </row>
    <row r="677" spans="1:12" x14ac:dyDescent="0.2">
      <c r="C677" s="2" t="s">
        <v>15</v>
      </c>
      <c r="D677" s="6" t="s">
        <v>13</v>
      </c>
      <c r="E677" s="3">
        <v>4.2</v>
      </c>
      <c r="F677" s="3">
        <v>4.2</v>
      </c>
      <c r="G677" s="3">
        <v>4.2</v>
      </c>
      <c r="H677" s="3">
        <v>4.0999999999999996</v>
      </c>
      <c r="I677" s="3">
        <v>4</v>
      </c>
      <c r="J677" s="15">
        <f t="shared" si="862"/>
        <v>-1.212345257692593E-2</v>
      </c>
      <c r="K677" s="16">
        <f t="shared" ref="K677" si="903">IF($C677="Erwerbstätige (Inlandskonzept)", SUM(K678:K679),
IF(TYPE($I677)=1,$I677,$H677)*(1+$J677))^(1/IF(TYPE($I677)=1,1,2))</f>
        <v>3.9515061896922963</v>
      </c>
      <c r="L677" s="16">
        <f t="shared" ref="L677" si="904">IF($C677="Erwerbstätige (Inlandskonzept)", SUM(L678:L679),
IF(TYPE($I677)=1,$I677,$H677)*((1+$J677)^(1/IF(TYPE($I677)=1,2,3))))</f>
        <v>3.9756791569201337</v>
      </c>
    </row>
    <row r="678" spans="1:12" x14ac:dyDescent="0.2">
      <c r="A678" s="2" t="s">
        <v>25</v>
      </c>
      <c r="B678" s="2" t="s">
        <v>26</v>
      </c>
      <c r="C678" s="2" t="s">
        <v>12</v>
      </c>
      <c r="D678" s="6" t="s">
        <v>13</v>
      </c>
      <c r="E678" s="3">
        <v>3.9</v>
      </c>
      <c r="F678" s="3">
        <v>4.2</v>
      </c>
      <c r="G678" s="3">
        <v>4.2</v>
      </c>
      <c r="H678" s="3">
        <v>4.2</v>
      </c>
      <c r="I678" s="3" t="s">
        <v>22</v>
      </c>
      <c r="J678" s="15">
        <f t="shared" si="862"/>
        <v>2.501029596576787E-2</v>
      </c>
      <c r="K678" s="16">
        <f t="shared" ref="K678:K679" si="905">IF($C678="Erwerbstätige (Inlandskonzept)", SUM(K679:K680),
IF(TYPE($I678)=1,$I678,$H678)*((1+$J678)^(IF(TYPE($I678)=1,1,2))))</f>
        <v>4.4127136487104908</v>
      </c>
      <c r="L678" s="16">
        <f t="shared" ref="L678:L679" si="906">IF($C678="Erwerbstätige (Inlandskonzept)", SUM(L679:L680),
IF(TYPE($I678)=1,$I678,$H678)*((1+$J678)^(IF(TYPE($I678)=1,2,3))))</f>
        <v>4.523076923076923</v>
      </c>
    </row>
    <row r="679" spans="1:12" x14ac:dyDescent="0.2">
      <c r="C679" s="2" t="s">
        <v>14</v>
      </c>
      <c r="D679" s="6" t="s">
        <v>13</v>
      </c>
      <c r="E679" s="3">
        <v>3.9</v>
      </c>
      <c r="F679" s="3">
        <v>4.2</v>
      </c>
      <c r="G679" s="3">
        <v>4.2</v>
      </c>
      <c r="H679" s="3">
        <v>4.2</v>
      </c>
      <c r="I679" s="3" t="s">
        <v>22</v>
      </c>
      <c r="J679" s="15">
        <f t="shared" si="862"/>
        <v>2.501029596576787E-2</v>
      </c>
      <c r="K679" s="16">
        <f t="shared" si="905"/>
        <v>4.4127136487104908</v>
      </c>
      <c r="L679" s="16">
        <f t="shared" si="906"/>
        <v>4.523076923076923</v>
      </c>
    </row>
    <row r="680" spans="1:12" x14ac:dyDescent="0.2">
      <c r="C680" s="2" t="s">
        <v>15</v>
      </c>
      <c r="D680" s="6" t="s">
        <v>13</v>
      </c>
      <c r="E680" s="3">
        <v>0</v>
      </c>
      <c r="F680" s="3">
        <v>0</v>
      </c>
      <c r="G680" s="3">
        <v>0</v>
      </c>
      <c r="H680" s="3">
        <v>0</v>
      </c>
      <c r="I680" s="3" t="s">
        <v>22</v>
      </c>
      <c r="J680" s="15">
        <f t="shared" si="862"/>
        <v>0</v>
      </c>
      <c r="K680" s="16">
        <f t="shared" ref="K680" si="907">IF($C680="Erwerbstätige (Inlandskonzept)", SUM(K681:K682),
IF(TYPE($I680)=1,$I680,$H680)*(1+$J680))^(1/IF(TYPE($I680)=1,1,2))</f>
        <v>0</v>
      </c>
      <c r="L680" s="16">
        <f t="shared" ref="L680" si="908">IF($C680="Erwerbstätige (Inlandskonzept)", SUM(L681:L682),
IF(TYPE($I680)=1,$I680,$H680)*((1+$J680)^(1/IF(TYPE($I680)=1,2,3))))</f>
        <v>0</v>
      </c>
    </row>
    <row r="681" spans="1:12" x14ac:dyDescent="0.2">
      <c r="A681" s="2" t="s">
        <v>27</v>
      </c>
      <c r="B681" s="2" t="s">
        <v>28</v>
      </c>
      <c r="C681" s="2" t="s">
        <v>12</v>
      </c>
      <c r="D681" s="6" t="s">
        <v>13</v>
      </c>
      <c r="E681" s="3">
        <v>6.9</v>
      </c>
      <c r="F681" s="3">
        <v>6.9</v>
      </c>
      <c r="G681" s="3">
        <v>6.6</v>
      </c>
      <c r="H681" s="3">
        <v>6.7</v>
      </c>
      <c r="I681" s="3" t="s">
        <v>22</v>
      </c>
      <c r="J681" s="15">
        <f t="shared" si="862"/>
        <v>-9.7567197364475389E-3</v>
      </c>
      <c r="K681" s="16">
        <f t="shared" ref="K681:K682" si="909">IF($C681="Erwerbstätige (Inlandskonzept)", SUM(K682:K683),
IF(TYPE($I681)=1,$I681,$H681)*((1+$J681)^(IF(TYPE($I681)=1,1,2))))</f>
        <v>6.8172081235914108</v>
      </c>
      <c r="L681" s="16">
        <f t="shared" ref="L681:L682" si="910">IF($C681="Erwerbstätige (Inlandskonzept)", SUM(L682:L683),
IF(TYPE($I681)=1,$I681,$H681)*((1+$J681)^(IF(TYPE($I681)=1,2,3))))</f>
        <v>6.5059701492537316</v>
      </c>
    </row>
    <row r="682" spans="1:12" x14ac:dyDescent="0.2">
      <c r="C682" s="2" t="s">
        <v>14</v>
      </c>
      <c r="D682" s="6" t="s">
        <v>13</v>
      </c>
      <c r="E682" s="3">
        <v>6.7</v>
      </c>
      <c r="F682" s="3">
        <v>6.7</v>
      </c>
      <c r="G682" s="3">
        <v>6.4</v>
      </c>
      <c r="H682" s="3">
        <v>6.5</v>
      </c>
      <c r="I682" s="3" t="s">
        <v>22</v>
      </c>
      <c r="J682" s="15">
        <f t="shared" si="862"/>
        <v>-1.0050931528335805E-2</v>
      </c>
      <c r="K682" s="16">
        <f t="shared" si="909"/>
        <v>6.3699945280914525</v>
      </c>
      <c r="L682" s="16">
        <f t="shared" si="910"/>
        <v>6.3059701492537314</v>
      </c>
    </row>
    <row r="683" spans="1:12" x14ac:dyDescent="0.2">
      <c r="C683" s="2" t="s">
        <v>15</v>
      </c>
      <c r="D683" s="6" t="s">
        <v>13</v>
      </c>
      <c r="E683" s="3">
        <v>0.2</v>
      </c>
      <c r="F683" s="3">
        <v>0.2</v>
      </c>
      <c r="G683" s="3">
        <v>0.2</v>
      </c>
      <c r="H683" s="3">
        <v>0.2</v>
      </c>
      <c r="I683" s="3" t="s">
        <v>22</v>
      </c>
      <c r="J683" s="15">
        <f t="shared" si="862"/>
        <v>0</v>
      </c>
      <c r="K683" s="16">
        <f t="shared" ref="K683" si="911">IF($C683="Erwerbstätige (Inlandskonzept)", SUM(K684:K685),
IF(TYPE($I683)=1,$I683,$H683)*(1+$J683))^(1/IF(TYPE($I683)=1,1,2))</f>
        <v>0.44721359549995793</v>
      </c>
      <c r="L683" s="16">
        <f t="shared" ref="L683" si="912">IF($C683="Erwerbstätige (Inlandskonzept)", SUM(L684:L685),
IF(TYPE($I683)=1,$I683,$H683)*((1+$J683)^(1/IF(TYPE($I683)=1,2,3))))</f>
        <v>0.2</v>
      </c>
    </row>
    <row r="684" spans="1:12" x14ac:dyDescent="0.2">
      <c r="A684" s="2" t="s">
        <v>29</v>
      </c>
      <c r="B684" s="2" t="s">
        <v>30</v>
      </c>
      <c r="C684" s="2" t="s">
        <v>12</v>
      </c>
      <c r="D684" s="6" t="s">
        <v>13</v>
      </c>
      <c r="E684" s="3">
        <v>51.2</v>
      </c>
      <c r="F684" s="3">
        <v>51</v>
      </c>
      <c r="G684" s="3">
        <v>50.1</v>
      </c>
      <c r="H684" s="3">
        <v>49.2</v>
      </c>
      <c r="I684" s="3">
        <v>49.6</v>
      </c>
      <c r="J684" s="15">
        <f t="shared" si="862"/>
        <v>-7.9057583820595356E-3</v>
      </c>
      <c r="K684" s="16">
        <f t="shared" ref="K684:K685" si="913">IF($C684="Erwerbstätige (Inlandskonzept)", SUM(K685:K686),
IF(TYPE($I684)=1,$I684,$H684)*((1+$J684)^(IF(TYPE($I684)=1,1,2))))</f>
        <v>49.264515681159423</v>
      </c>
      <c r="L684" s="16">
        <f t="shared" ref="L684:L685" si="914">IF($C684="Erwerbstätige (Inlandskonzept)", SUM(L685:L686),
IF(TYPE($I684)=1,$I684,$H684)*((1+$J684)^(IF(TYPE($I684)=1,2,3))))</f>
        <v>49.58047563603558</v>
      </c>
    </row>
    <row r="685" spans="1:12" x14ac:dyDescent="0.2">
      <c r="C685" s="2" t="s">
        <v>14</v>
      </c>
      <c r="D685" s="6" t="s">
        <v>13</v>
      </c>
      <c r="E685" s="3">
        <v>40.9</v>
      </c>
      <c r="F685" s="3">
        <v>41.1</v>
      </c>
      <c r="G685" s="3">
        <v>40.799999999999997</v>
      </c>
      <c r="H685" s="3">
        <v>40.700000000000003</v>
      </c>
      <c r="I685" s="3">
        <v>41.3</v>
      </c>
      <c r="J685" s="15">
        <f t="shared" si="862"/>
        <v>2.43607164195625E-3</v>
      </c>
      <c r="K685" s="16">
        <f t="shared" si="913"/>
        <v>41.400609758812791</v>
      </c>
      <c r="L685" s="16">
        <f t="shared" si="914"/>
        <v>41.501464610205929</v>
      </c>
    </row>
    <row r="686" spans="1:12" x14ac:dyDescent="0.2">
      <c r="C686" s="2" t="s">
        <v>15</v>
      </c>
      <c r="D686" s="6" t="s">
        <v>13</v>
      </c>
      <c r="E686" s="3">
        <v>10.3</v>
      </c>
      <c r="F686" s="3">
        <v>9.9</v>
      </c>
      <c r="G686" s="3">
        <v>9.3000000000000007</v>
      </c>
      <c r="H686" s="3">
        <v>8.5</v>
      </c>
      <c r="I686" s="3">
        <v>8.3000000000000007</v>
      </c>
      <c r="J686" s="15">
        <f t="shared" si="862"/>
        <v>-5.2541455138960247E-2</v>
      </c>
      <c r="K686" s="16">
        <f t="shared" ref="K686" si="915">IF($C686="Erwerbstätige (Inlandskonzept)", SUM(K687:K688),
IF(TYPE($I686)=1,$I686,$H686)*(1+$J686))^(1/IF(TYPE($I686)=1,1,2))</f>
        <v>7.863905922346631</v>
      </c>
      <c r="L686" s="16">
        <f t="shared" ref="L686" si="916">IF($C686="Erwerbstätige (Inlandskonzept)", SUM(L687:L688),
IF(TYPE($I686)=1,$I686,$H686)*((1+$J686)^(1/IF(TYPE($I686)=1,2,3))))</f>
        <v>8.079011025829649</v>
      </c>
    </row>
    <row r="687" spans="1:12" x14ac:dyDescent="0.2">
      <c r="A687" s="2" t="s">
        <v>31</v>
      </c>
      <c r="B687" s="2" t="s">
        <v>32</v>
      </c>
      <c r="C687" s="2" t="s">
        <v>12</v>
      </c>
      <c r="D687" s="6" t="s">
        <v>13</v>
      </c>
      <c r="E687" s="3">
        <v>578</v>
      </c>
      <c r="F687" s="3">
        <v>580.5</v>
      </c>
      <c r="G687" s="3">
        <v>584.70000000000005</v>
      </c>
      <c r="H687" s="3">
        <v>590.6</v>
      </c>
      <c r="I687" s="3">
        <v>594.1</v>
      </c>
      <c r="J687" s="15">
        <f t="shared" si="862"/>
        <v>6.8920885488357175E-3</v>
      </c>
      <c r="K687" s="16">
        <f t="shared" ref="K687:K688" si="917">IF($C687="Erwerbstätige (Inlandskonzept)", SUM(K688:K689),
IF(TYPE($I687)=1,$I687,$H687)*((1+$J687)^(IF(TYPE($I687)=1,1,2))))</f>
        <v>598.20773682077493</v>
      </c>
      <c r="L687" s="16">
        <f t="shared" ref="L687:L688" si="918">IF($C687="Erwerbstätige (Inlandskonzept)", SUM(L688:L689),
IF(TYPE($I687)=1,$I687,$H687)*((1+$J687)^(IF(TYPE($I687)=1,2,3))))</f>
        <v>602.53525669801797</v>
      </c>
    </row>
    <row r="688" spans="1:12" x14ac:dyDescent="0.2">
      <c r="C688" s="2" t="s">
        <v>14</v>
      </c>
      <c r="D688" s="6" t="s">
        <v>13</v>
      </c>
      <c r="E688" s="3">
        <v>520.6</v>
      </c>
      <c r="F688" s="3">
        <v>522.29999999999995</v>
      </c>
      <c r="G688" s="3">
        <v>526.9</v>
      </c>
      <c r="H688" s="3">
        <v>532.29999999999995</v>
      </c>
      <c r="I688" s="3">
        <v>537.20000000000005</v>
      </c>
      <c r="J688" s="15">
        <f t="shared" si="862"/>
        <v>7.8779873450254279E-3</v>
      </c>
      <c r="K688" s="16">
        <f t="shared" si="917"/>
        <v>541.43205480174765</v>
      </c>
      <c r="L688" s="16">
        <f t="shared" si="918"/>
        <v>545.69744967766701</v>
      </c>
    </row>
    <row r="689" spans="1:12" x14ac:dyDescent="0.2">
      <c r="C689" s="2" t="s">
        <v>15</v>
      </c>
      <c r="D689" s="6" t="s">
        <v>13</v>
      </c>
      <c r="E689" s="3">
        <v>57.4</v>
      </c>
      <c r="F689" s="3">
        <v>58.2</v>
      </c>
      <c r="G689" s="3">
        <v>57.9</v>
      </c>
      <c r="H689" s="3">
        <v>58.3</v>
      </c>
      <c r="I689" s="3">
        <v>56.9</v>
      </c>
      <c r="J689" s="15">
        <f t="shared" si="862"/>
        <v>-2.1848502807151338E-3</v>
      </c>
      <c r="K689" s="16">
        <f t="shared" ref="K689" si="919">IF($C689="Erwerbstätige (Inlandskonzept)", SUM(K690:K691),
IF(TYPE($I689)=1,$I689,$H689)*(1+$J689))^(1/IF(TYPE($I689)=1,1,2))</f>
        <v>56.775682019027307</v>
      </c>
      <c r="L689" s="16">
        <f t="shared" ref="L689" si="920">IF($C689="Erwerbstätige (Inlandskonzept)", SUM(L690:L691),
IF(TYPE($I689)=1,$I689,$H689)*((1+$J689)^(1/IF(TYPE($I689)=1,2,3))))</f>
        <v>56.83780702035093</v>
      </c>
    </row>
    <row r="690" spans="1:12" x14ac:dyDescent="0.2">
      <c r="A690" s="2" t="s">
        <v>33</v>
      </c>
      <c r="B690" s="2" t="s">
        <v>34</v>
      </c>
      <c r="C690" s="2" t="s">
        <v>12</v>
      </c>
      <c r="D690" s="6" t="s">
        <v>13</v>
      </c>
      <c r="E690" s="3">
        <v>196.4</v>
      </c>
      <c r="F690" s="3">
        <v>195.5</v>
      </c>
      <c r="G690" s="3">
        <v>197.3</v>
      </c>
      <c r="H690" s="3">
        <v>198.4</v>
      </c>
      <c r="I690" s="3">
        <v>198.8</v>
      </c>
      <c r="J690" s="15">
        <f t="shared" si="862"/>
        <v>3.0410893341346057E-3</v>
      </c>
      <c r="K690" s="16">
        <f t="shared" ref="K690:K691" si="921">IF($C690="Erwerbstätige (Inlandskonzept)", SUM(K691:K692),
IF(TYPE($I690)=1,$I690,$H690)*((1+$J690)^(IF(TYPE($I690)=1,1,2))))</f>
        <v>199.32537105669235</v>
      </c>
      <c r="L690" s="16">
        <f t="shared" ref="L690:L691" si="922">IF($C690="Erwerbstätige (Inlandskonzept)", SUM(L691:L692),
IF(TYPE($I690)=1,$I690,$H690)*((1+$J690)^(IF(TYPE($I690)=1,2,3))))</f>
        <v>200.73339665562165</v>
      </c>
    </row>
    <row r="691" spans="1:12" x14ac:dyDescent="0.2">
      <c r="C691" s="2" t="s">
        <v>14</v>
      </c>
      <c r="D691" s="6" t="s">
        <v>13</v>
      </c>
      <c r="E691" s="3">
        <v>172.3</v>
      </c>
      <c r="F691" s="3">
        <v>172.5</v>
      </c>
      <c r="G691" s="3">
        <v>174</v>
      </c>
      <c r="H691" s="3">
        <v>175.6</v>
      </c>
      <c r="I691" s="3">
        <v>176.8</v>
      </c>
      <c r="J691" s="15">
        <f t="shared" si="862"/>
        <v>6.4663186144759965E-3</v>
      </c>
      <c r="K691" s="16">
        <f t="shared" si="921"/>
        <v>177.94324513103936</v>
      </c>
      <c r="L691" s="16">
        <f t="shared" si="922"/>
        <v>179.09388284935048</v>
      </c>
    </row>
    <row r="692" spans="1:12" x14ac:dyDescent="0.2">
      <c r="C692" s="2" t="s">
        <v>15</v>
      </c>
      <c r="D692" s="6" t="s">
        <v>13</v>
      </c>
      <c r="E692" s="3">
        <v>24.1</v>
      </c>
      <c r="F692" s="3">
        <v>23.1</v>
      </c>
      <c r="G692" s="3">
        <v>23.2</v>
      </c>
      <c r="H692" s="3">
        <v>22.8</v>
      </c>
      <c r="I692" s="3">
        <v>21.9</v>
      </c>
      <c r="J692" s="15">
        <f t="shared" si="862"/>
        <v>-2.3647218006712323E-2</v>
      </c>
      <c r="K692" s="16">
        <f t="shared" ref="K692" si="923">IF($C692="Erwerbstätige (Inlandskonzept)", SUM(K693:K694),
IF(TYPE($I692)=1,$I692,$H692)*(1+$J692))^(1/IF(TYPE($I692)=1,1,2))</f>
        <v>21.382125925653</v>
      </c>
      <c r="L692" s="16">
        <f t="shared" ref="L692" si="924">IF($C692="Erwerbstätige (Inlandskonzept)", SUM(L693:L694),
IF(TYPE($I692)=1,$I692,$H692)*((1+$J692)^(1/IF(TYPE($I692)=1,2,3))))</f>
        <v>21.639513806271172</v>
      </c>
    </row>
    <row r="693" spans="1:12" x14ac:dyDescent="0.2">
      <c r="A693" s="2" t="s">
        <v>35</v>
      </c>
      <c r="B693" s="2" t="s">
        <v>36</v>
      </c>
      <c r="C693" s="2" t="s">
        <v>12</v>
      </c>
      <c r="D693" s="6" t="s">
        <v>13</v>
      </c>
      <c r="E693" s="3">
        <v>187</v>
      </c>
      <c r="F693" s="3">
        <v>185.9</v>
      </c>
      <c r="G693" s="3">
        <v>187.6</v>
      </c>
      <c r="H693" s="3">
        <v>188.7</v>
      </c>
      <c r="I693" s="3" t="s">
        <v>22</v>
      </c>
      <c r="J693" s="15">
        <f t="shared" si="862"/>
        <v>3.0211663920896026E-3</v>
      </c>
      <c r="K693" s="16">
        <f t="shared" ref="K693:K694" si="925">IF($C693="Erwerbstätige (Inlandskonzept)", SUM(K694:K695),
IF(TYPE($I693)=1,$I693,$H693)*((1+$J693)^(IF(TYPE($I693)=1,1,2))))</f>
        <v>173.75674128286593</v>
      </c>
      <c r="L693" s="16">
        <f t="shared" ref="L693:L694" si="926">IF($C693="Erwerbstätige (Inlandskonzept)", SUM(L694:L695),
IF(TYPE($I693)=1,$I693,$H693)*((1+$J693)^(IF(TYPE($I693)=1,2,3))))</f>
        <v>191.52183224387548</v>
      </c>
    </row>
    <row r="694" spans="1:12" x14ac:dyDescent="0.2">
      <c r="C694" s="2" t="s">
        <v>14</v>
      </c>
      <c r="D694" s="6" t="s">
        <v>13</v>
      </c>
      <c r="E694" s="3">
        <v>164.3</v>
      </c>
      <c r="F694" s="3">
        <v>164.3</v>
      </c>
      <c r="G694" s="3">
        <v>165.7</v>
      </c>
      <c r="H694" s="3">
        <v>167.2</v>
      </c>
      <c r="I694" s="3" t="s">
        <v>22</v>
      </c>
      <c r="J694" s="15">
        <f t="shared" si="862"/>
        <v>5.8492657398423464E-3</v>
      </c>
      <c r="K694" s="16">
        <f t="shared" si="925"/>
        <v>169.16171502910433</v>
      </c>
      <c r="L694" s="16">
        <f t="shared" si="926"/>
        <v>170.15118685331703</v>
      </c>
    </row>
    <row r="695" spans="1:12" x14ac:dyDescent="0.2">
      <c r="C695" s="2" t="s">
        <v>15</v>
      </c>
      <c r="D695" s="6" t="s">
        <v>13</v>
      </c>
      <c r="E695" s="3">
        <v>22.7</v>
      </c>
      <c r="F695" s="3">
        <v>21.7</v>
      </c>
      <c r="G695" s="3">
        <v>21.9</v>
      </c>
      <c r="H695" s="3">
        <v>21.5</v>
      </c>
      <c r="I695" s="3" t="s">
        <v>22</v>
      </c>
      <c r="J695" s="15">
        <f t="shared" si="862"/>
        <v>-1.7941103592637009E-2</v>
      </c>
      <c r="K695" s="16">
        <f t="shared" ref="K695" si="927">IF($C695="Erwerbstätige (Inlandskonzept)", SUM(K696:K697),
IF(TYPE($I695)=1,$I695,$H695)*(1+$J695))^(1/IF(TYPE($I695)=1,1,2))</f>
        <v>4.5950262537615938</v>
      </c>
      <c r="L695" s="16">
        <f t="shared" ref="L695" si="928">IF($C695="Erwerbstätige (Inlandskonzept)", SUM(L696:L697),
IF(TYPE($I695)=1,$I695,$H695)*((1+$J695)^(1/IF(TYPE($I695)=1,2,3))))</f>
        <v>21.370645390558462</v>
      </c>
    </row>
    <row r="696" spans="1:12" x14ac:dyDescent="0.2">
      <c r="A696" s="2" t="s">
        <v>37</v>
      </c>
      <c r="B696" s="2" t="s">
        <v>38</v>
      </c>
      <c r="C696" s="2" t="s">
        <v>12</v>
      </c>
      <c r="D696" s="6" t="s">
        <v>13</v>
      </c>
      <c r="E696" s="3">
        <v>93.4</v>
      </c>
      <c r="F696" s="3">
        <v>92.3</v>
      </c>
      <c r="G696" s="3">
        <v>92.8</v>
      </c>
      <c r="H696" s="3">
        <v>93.5</v>
      </c>
      <c r="I696" s="3" t="s">
        <v>22</v>
      </c>
      <c r="J696" s="15">
        <f t="shared" si="862"/>
        <v>3.5676064389478235E-4</v>
      </c>
      <c r="K696" s="16">
        <f t="shared" ref="K696:K697" si="929">IF($C696="Erwerbstätige (Inlandskonzept)", SUM(K697:K698),
IF(TYPE($I696)=1,$I696,$H696)*((1+$J696)^(IF(TYPE($I696)=1,1,2))))</f>
        <v>87.337261790587021</v>
      </c>
      <c r="L696" s="16">
        <f t="shared" ref="L696:L697" si="930">IF($C696="Erwerbstätige (Inlandskonzept)", SUM(L697:L698),
IF(TYPE($I696)=1,$I696,$H696)*((1+$J696)^(IF(TYPE($I696)=1,2,3))))</f>
        <v>94.243227785453115</v>
      </c>
    </row>
    <row r="697" spans="1:12" x14ac:dyDescent="0.2">
      <c r="C697" s="2" t="s">
        <v>14</v>
      </c>
      <c r="D697" s="6" t="s">
        <v>13</v>
      </c>
      <c r="E697" s="3">
        <v>82.9</v>
      </c>
      <c r="F697" s="3">
        <v>82.4</v>
      </c>
      <c r="G697" s="3">
        <v>82.8</v>
      </c>
      <c r="H697" s="3">
        <v>83.7</v>
      </c>
      <c r="I697" s="3" t="s">
        <v>22</v>
      </c>
      <c r="J697" s="15">
        <f t="shared" si="862"/>
        <v>3.2064347676867833E-3</v>
      </c>
      <c r="K697" s="16">
        <f t="shared" si="929"/>
        <v>84.237617718552812</v>
      </c>
      <c r="L697" s="16">
        <f t="shared" si="930"/>
        <v>84.507720144752696</v>
      </c>
    </row>
    <row r="698" spans="1:12" x14ac:dyDescent="0.2">
      <c r="C698" s="2" t="s">
        <v>15</v>
      </c>
      <c r="D698" s="6" t="s">
        <v>13</v>
      </c>
      <c r="E698" s="3">
        <v>10.4</v>
      </c>
      <c r="F698" s="3">
        <v>9.9</v>
      </c>
      <c r="G698" s="3">
        <v>10</v>
      </c>
      <c r="H698" s="3">
        <v>9.8000000000000007</v>
      </c>
      <c r="I698" s="3" t="s">
        <v>22</v>
      </c>
      <c r="J698" s="15">
        <f t="shared" si="862"/>
        <v>-1.9612921092163504E-2</v>
      </c>
      <c r="K698" s="16">
        <f t="shared" ref="K698" si="931">IF($C698="Erwerbstätige (Inlandskonzept)", SUM(K699:K700),
IF(TYPE($I698)=1,$I698,$H698)*(1+$J698))^(1/IF(TYPE($I698)=1,1,2))</f>
        <v>3.0996440720342067</v>
      </c>
      <c r="L698" s="16">
        <f t="shared" ref="L698" si="932">IF($C698="Erwerbstätige (Inlandskonzept)", SUM(L699:L700),
IF(TYPE($I698)=1,$I698,$H698)*((1+$J698)^(1/IF(TYPE($I698)=1,2,3))))</f>
        <v>9.7355076407004137</v>
      </c>
    </row>
    <row r="699" spans="1:12" x14ac:dyDescent="0.2">
      <c r="A699" s="2" t="s">
        <v>39</v>
      </c>
      <c r="B699" s="2" t="s">
        <v>40</v>
      </c>
      <c r="C699" s="2" t="s">
        <v>12</v>
      </c>
      <c r="D699" s="6" t="s">
        <v>13</v>
      </c>
      <c r="E699" s="3">
        <v>39.9</v>
      </c>
      <c r="F699" s="3">
        <v>40.200000000000003</v>
      </c>
      <c r="G699" s="3">
        <v>40.4</v>
      </c>
      <c r="H699" s="3">
        <v>40.6</v>
      </c>
      <c r="I699" s="3" t="s">
        <v>22</v>
      </c>
      <c r="J699" s="15">
        <f t="shared" si="862"/>
        <v>5.8140841298306434E-3</v>
      </c>
      <c r="K699" s="16">
        <f t="shared" ref="K699:K700" si="933">IF($C699="Erwerbstätige (Inlandskonzept)", SUM(K700:K701),
IF(TYPE($I699)=1,$I699,$H699)*((1+$J699)^(IF(TYPE($I699)=1,1,2))))</f>
        <v>39.952712070521798</v>
      </c>
      <c r="L699" s="16">
        <f t="shared" ref="L699:L700" si="934">IF($C699="Erwerbstätige (Inlandskonzept)", SUM(L700:L701),
IF(TYPE($I699)=1,$I699,$H699)*((1+$J699)^(IF(TYPE($I699)=1,2,3))))</f>
        <v>41.705914275849175</v>
      </c>
    </row>
    <row r="700" spans="1:12" x14ac:dyDescent="0.2">
      <c r="C700" s="2" t="s">
        <v>14</v>
      </c>
      <c r="D700" s="6" t="s">
        <v>13</v>
      </c>
      <c r="E700" s="3">
        <v>36.5</v>
      </c>
      <c r="F700" s="3">
        <v>36.9</v>
      </c>
      <c r="G700" s="3">
        <v>37.299999999999997</v>
      </c>
      <c r="H700" s="3">
        <v>37.5</v>
      </c>
      <c r="I700" s="3" t="s">
        <v>22</v>
      </c>
      <c r="J700" s="15">
        <f t="shared" si="862"/>
        <v>9.0502656879980492E-3</v>
      </c>
      <c r="K700" s="16">
        <f t="shared" si="933"/>
        <v>38.181841450688232</v>
      </c>
      <c r="L700" s="16">
        <f t="shared" si="934"/>
        <v>38.527397260273979</v>
      </c>
    </row>
    <row r="701" spans="1:12" x14ac:dyDescent="0.2">
      <c r="C701" s="2" t="s">
        <v>15</v>
      </c>
      <c r="D701" s="6" t="s">
        <v>13</v>
      </c>
      <c r="E701" s="3">
        <v>3.4</v>
      </c>
      <c r="F701" s="3">
        <v>3.3</v>
      </c>
      <c r="G701" s="3">
        <v>3.1</v>
      </c>
      <c r="H701" s="3">
        <v>3.2</v>
      </c>
      <c r="I701" s="3" t="s">
        <v>22</v>
      </c>
      <c r="J701" s="15">
        <f t="shared" si="862"/>
        <v>-2.0005389940710772E-2</v>
      </c>
      <c r="K701" s="16">
        <f t="shared" ref="K701" si="935">IF($C701="Erwerbstätige (Inlandskonzept)", SUM(K702:K703),
IF(TYPE($I701)=1,$I701,$H701)*(1+$J701))^(1/IF(TYPE($I701)=1,1,2))</f>
        <v>1.7708706198335682</v>
      </c>
      <c r="L701" s="16">
        <f t="shared" ref="L701" si="936">IF($C701="Erwerbstätige (Inlandskonzept)", SUM(L702:L703),
IF(TYPE($I701)=1,$I701,$H701)*((1+$J701)^(1/IF(TYPE($I701)=1,2,3))))</f>
        <v>3.1785170155751974</v>
      </c>
    </row>
    <row r="702" spans="1:12" x14ac:dyDescent="0.2">
      <c r="A702" s="2" t="s">
        <v>41</v>
      </c>
      <c r="B702" s="2" t="s">
        <v>42</v>
      </c>
      <c r="C702" s="2" t="s">
        <v>12</v>
      </c>
      <c r="D702" s="6" t="s">
        <v>13</v>
      </c>
      <c r="E702" s="3">
        <v>53.6</v>
      </c>
      <c r="F702" s="3">
        <v>53.4</v>
      </c>
      <c r="G702" s="3">
        <v>54.4</v>
      </c>
      <c r="H702" s="3">
        <v>54.5</v>
      </c>
      <c r="I702" s="3" t="s">
        <v>22</v>
      </c>
      <c r="J702" s="15">
        <f t="shared" si="862"/>
        <v>5.5659773434006965E-3</v>
      </c>
      <c r="K702" s="16">
        <f t="shared" ref="K702:K703" si="937">IF($C702="Erwerbstätige (Inlandskonzept)", SUM(K703:K704),
IF(TYPE($I702)=1,$I702,$H702)*((1+$J702)^(IF(TYPE($I702)=1,1,2))))</f>
        <v>49.880773689657026</v>
      </c>
      <c r="L702" s="16">
        <f t="shared" ref="L702:L703" si="938">IF($C702="Erwerbstätige (Inlandskonzept)", SUM(L703:L704),
IF(TYPE($I702)=1,$I702,$H702)*((1+$J702)^(IF(TYPE($I702)=1,2,3))))</f>
        <v>55.894403593671079</v>
      </c>
    </row>
    <row r="703" spans="1:12" x14ac:dyDescent="0.2">
      <c r="C703" s="2" t="s">
        <v>14</v>
      </c>
      <c r="D703" s="6" t="s">
        <v>13</v>
      </c>
      <c r="E703" s="3">
        <v>44.8</v>
      </c>
      <c r="F703" s="3">
        <v>44.9</v>
      </c>
      <c r="G703" s="3">
        <v>45.6</v>
      </c>
      <c r="H703" s="3">
        <v>46.1</v>
      </c>
      <c r="I703" s="3" t="s">
        <v>22</v>
      </c>
      <c r="J703" s="15">
        <f t="shared" si="862"/>
        <v>9.5805391942411777E-3</v>
      </c>
      <c r="K703" s="16">
        <f t="shared" si="937"/>
        <v>46.987557082019777</v>
      </c>
      <c r="L703" s="16">
        <f t="shared" si="938"/>
        <v>47.437723214285711</v>
      </c>
    </row>
    <row r="704" spans="1:12" x14ac:dyDescent="0.2">
      <c r="C704" s="2" t="s">
        <v>15</v>
      </c>
      <c r="D704" s="6" t="s">
        <v>13</v>
      </c>
      <c r="E704" s="3">
        <v>8.9</v>
      </c>
      <c r="F704" s="3">
        <v>8.5</v>
      </c>
      <c r="G704" s="3">
        <v>8.8000000000000007</v>
      </c>
      <c r="H704" s="3">
        <v>8.5</v>
      </c>
      <c r="I704" s="3" t="s">
        <v>22</v>
      </c>
      <c r="J704" s="15">
        <f t="shared" si="862"/>
        <v>-1.5211489563765723E-2</v>
      </c>
      <c r="K704" s="16">
        <f t="shared" ref="K704" si="939">IF($C704="Erwerbstätige (Inlandskonzept)", SUM(K705:K706),
IF(TYPE($I704)=1,$I704,$H704)*(1+$J704))^(1/IF(TYPE($I704)=1,1,2))</f>
        <v>2.8932166076372492</v>
      </c>
      <c r="L704" s="16">
        <f t="shared" ref="L704" si="940">IF($C704="Erwerbstätige (Inlandskonzept)", SUM(L705:L706),
IF(TYPE($I704)=1,$I704,$H704)*((1+$J704)^(1/IF(TYPE($I704)=1,2,3))))</f>
        <v>8.4566803793853698</v>
      </c>
    </row>
    <row r="705" spans="1:12" x14ac:dyDescent="0.2">
      <c r="A705" s="2" t="s">
        <v>43</v>
      </c>
      <c r="B705" s="2" t="s">
        <v>44</v>
      </c>
      <c r="C705" s="2" t="s">
        <v>12</v>
      </c>
      <c r="D705" s="6" t="s">
        <v>13</v>
      </c>
      <c r="E705" s="3">
        <v>9.4</v>
      </c>
      <c r="F705" s="3">
        <v>9.6</v>
      </c>
      <c r="G705" s="3">
        <v>9.6999999999999993</v>
      </c>
      <c r="H705" s="3">
        <v>9.6999999999999993</v>
      </c>
      <c r="I705" s="3" t="s">
        <v>22</v>
      </c>
      <c r="J705" s="15">
        <f t="shared" si="862"/>
        <v>1.0527089391956901E-2</v>
      </c>
      <c r="K705" s="16">
        <f t="shared" ref="K705:K706" si="941">IF($C705="Erwerbstätige (Inlandskonzept)", SUM(K706:K707),
IF(TYPE($I705)=1,$I705,$H705)*((1+$J705)^(IF(TYPE($I705)=1,1,2))))</f>
        <v>9.7323271017845752</v>
      </c>
      <c r="L705" s="16">
        <f t="shared" ref="L705:L706" si="942">IF($C705="Erwerbstätige (Inlandskonzept)", SUM(L706:L707),
IF(TYPE($I705)=1,$I705,$H705)*((1+$J705)^(IF(TYPE($I705)=1,2,3))))</f>
        <v>10.000450577065195</v>
      </c>
    </row>
    <row r="706" spans="1:12" x14ac:dyDescent="0.2">
      <c r="C706" s="2" t="s">
        <v>14</v>
      </c>
      <c r="D706" s="6" t="s">
        <v>13</v>
      </c>
      <c r="E706" s="3">
        <v>8.1</v>
      </c>
      <c r="F706" s="3">
        <v>8.1999999999999993</v>
      </c>
      <c r="G706" s="3">
        <v>8.4</v>
      </c>
      <c r="H706" s="3">
        <v>8.4</v>
      </c>
      <c r="I706" s="3" t="s">
        <v>22</v>
      </c>
      <c r="J706" s="15">
        <f t="shared" si="862"/>
        <v>1.21963239585543E-2</v>
      </c>
      <c r="K706" s="16">
        <f t="shared" si="941"/>
        <v>8.6061477451757682</v>
      </c>
      <c r="L706" s="16">
        <f t="shared" si="942"/>
        <v>8.7111111111111139</v>
      </c>
    </row>
    <row r="707" spans="1:12" x14ac:dyDescent="0.2">
      <c r="C707" s="2" t="s">
        <v>15</v>
      </c>
      <c r="D707" s="6" t="s">
        <v>13</v>
      </c>
      <c r="E707" s="3">
        <v>1.4</v>
      </c>
      <c r="F707" s="3">
        <v>1.4</v>
      </c>
      <c r="G707" s="3">
        <v>1.3</v>
      </c>
      <c r="H707" s="3">
        <v>1.3</v>
      </c>
      <c r="I707" s="3" t="s">
        <v>22</v>
      </c>
      <c r="J707" s="15">
        <f t="shared" si="862"/>
        <v>-2.4400043652442527E-2</v>
      </c>
      <c r="K707" s="16">
        <f t="shared" ref="K707" si="943">IF($C707="Erwerbstätige (Inlandskonzept)", SUM(K708:K709),
IF(TYPE($I707)=1,$I707,$H707)*(1+$J707))^(1/IF(TYPE($I707)=1,1,2))</f>
        <v>1.1261793566088063</v>
      </c>
      <c r="L707" s="16">
        <f t="shared" ref="L707" si="944">IF($C707="Erwerbstätige (Inlandskonzept)", SUM(L708:L709),
IF(TYPE($I707)=1,$I707,$H707)*((1+$J707)^(1/IF(TYPE($I707)=1,2,3))))</f>
        <v>1.2893394659540802</v>
      </c>
    </row>
    <row r="708" spans="1:12" x14ac:dyDescent="0.2">
      <c r="A708" s="2" t="s">
        <v>45</v>
      </c>
      <c r="B708" s="2" t="s">
        <v>46</v>
      </c>
      <c r="C708" s="2" t="s">
        <v>12</v>
      </c>
      <c r="D708" s="6" t="s">
        <v>13</v>
      </c>
      <c r="E708" s="3">
        <v>114.8</v>
      </c>
      <c r="F708" s="3">
        <v>115.4</v>
      </c>
      <c r="G708" s="3">
        <v>115</v>
      </c>
      <c r="H708" s="3">
        <v>115.9</v>
      </c>
      <c r="I708" s="3">
        <v>115.6</v>
      </c>
      <c r="J708" s="15">
        <f t="shared" si="862"/>
        <v>1.7376260137300648E-3</v>
      </c>
      <c r="K708" s="16">
        <f t="shared" ref="K708:K709" si="945">IF($C708="Erwerbstätige (Inlandskonzept)", SUM(K709:K710),
IF(TYPE($I708)=1,$I708,$H708)*((1+$J708)^(IF(TYPE($I708)=1,1,2))))</f>
        <v>115.80101833310177</v>
      </c>
      <c r="L708" s="16">
        <f t="shared" ref="L708:L709" si="946">IF($C708="Erwerbstätige (Inlandskonzept)", SUM(L709:L710),
IF(TYPE($I708)=1,$I708,$H708)*((1+$J708)^(IF(TYPE($I708)=1,2,3))))</f>
        <v>116.00244565780518</v>
      </c>
    </row>
    <row r="709" spans="1:12" x14ac:dyDescent="0.2">
      <c r="C709" s="2" t="s">
        <v>14</v>
      </c>
      <c r="D709" s="6" t="s">
        <v>13</v>
      </c>
      <c r="E709" s="3">
        <v>98</v>
      </c>
      <c r="F709" s="3">
        <v>98.2</v>
      </c>
      <c r="G709" s="3">
        <v>98.2</v>
      </c>
      <c r="H709" s="3">
        <v>99</v>
      </c>
      <c r="I709" s="3">
        <v>98.8</v>
      </c>
      <c r="J709" s="15">
        <f t="shared" si="862"/>
        <v>2.0345985131757782E-3</v>
      </c>
      <c r="K709" s="16">
        <f t="shared" si="945"/>
        <v>99.001018333101769</v>
      </c>
      <c r="L709" s="16">
        <f t="shared" si="946"/>
        <v>99.202445657805185</v>
      </c>
    </row>
    <row r="710" spans="1:12" x14ac:dyDescent="0.2">
      <c r="C710" s="2" t="s">
        <v>15</v>
      </c>
      <c r="D710" s="6" t="s">
        <v>13</v>
      </c>
      <c r="E710" s="3">
        <v>16.8</v>
      </c>
      <c r="F710" s="3">
        <v>17.2</v>
      </c>
      <c r="G710" s="3">
        <v>16.7</v>
      </c>
      <c r="H710" s="3">
        <v>16.8</v>
      </c>
      <c r="I710" s="3">
        <v>16.8</v>
      </c>
      <c r="J710" s="15">
        <f t="shared" ref="J710:J773" si="947">IF(SUM(E710:I710)=0, 0,
(IF(TYPE(I710)=1,I710,H710)/E710)^(1/(COUNT(E710:I710)-1))-1)</f>
        <v>0</v>
      </c>
      <c r="K710" s="16">
        <f t="shared" ref="K710" si="948">IF($C710="Erwerbstätige (Inlandskonzept)", SUM(K711:K712),
IF(TYPE($I710)=1,$I710,$H710)*(1+$J710))^(1/IF(TYPE($I710)=1,1,2))</f>
        <v>16.8</v>
      </c>
      <c r="L710" s="16">
        <f t="shared" ref="L710" si="949">IF($C710="Erwerbstätige (Inlandskonzept)", SUM(L711:L712),
IF(TYPE($I710)=1,$I710,$H710)*((1+$J710)^(1/IF(TYPE($I710)=1,2,3))))</f>
        <v>16.8</v>
      </c>
    </row>
    <row r="711" spans="1:12" x14ac:dyDescent="0.2">
      <c r="A711" s="2" t="s">
        <v>47</v>
      </c>
      <c r="B711" s="2" t="s">
        <v>48</v>
      </c>
      <c r="C711" s="2" t="s">
        <v>12</v>
      </c>
      <c r="D711" s="6" t="s">
        <v>13</v>
      </c>
      <c r="E711" s="3">
        <v>10.9</v>
      </c>
      <c r="F711" s="3">
        <v>10.6</v>
      </c>
      <c r="G711" s="3">
        <v>10.4</v>
      </c>
      <c r="H711" s="3">
        <v>10.5</v>
      </c>
      <c r="I711" s="3" t="s">
        <v>22</v>
      </c>
      <c r="J711" s="15">
        <f t="shared" si="947"/>
        <v>-1.2385175202336729E-2</v>
      </c>
      <c r="K711" s="16">
        <f t="shared" ref="K711:K712" si="950">IF($C711="Erwerbstätige (Inlandskonzept)", SUM(K712:K713),
IF(TYPE($I711)=1,$I711,$H711)*((1+$J711)^(IF(TYPE($I711)=1,1,2))))</f>
        <v>9.2949921193045206</v>
      </c>
      <c r="L711" s="16">
        <f t="shared" ref="L711:L712" si="951">IF($C711="Erwerbstätige (Inlandskonzept)", SUM(L712:L713),
IF(TYPE($I711)=1,$I711,$H711)*((1+$J711)^(IF(TYPE($I711)=1,2,3))))</f>
        <v>9.964694869206955</v>
      </c>
    </row>
    <row r="712" spans="1:12" x14ac:dyDescent="0.2">
      <c r="C712" s="2" t="s">
        <v>14</v>
      </c>
      <c r="D712" s="6" t="s">
        <v>13</v>
      </c>
      <c r="E712" s="3">
        <v>8.6999999999999993</v>
      </c>
      <c r="F712" s="3">
        <v>8.6</v>
      </c>
      <c r="G712" s="3">
        <v>8.1999999999999993</v>
      </c>
      <c r="H712" s="3">
        <v>8.1</v>
      </c>
      <c r="I712" s="3" t="s">
        <v>22</v>
      </c>
      <c r="J712" s="15">
        <f t="shared" si="947"/>
        <v>-2.3538205786997057E-2</v>
      </c>
      <c r="K712" s="16">
        <f t="shared" si="950"/>
        <v>7.723168848017183</v>
      </c>
      <c r="L712" s="16">
        <f t="shared" si="951"/>
        <v>7.5413793103448299</v>
      </c>
    </row>
    <row r="713" spans="1:12" x14ac:dyDescent="0.2">
      <c r="C713" s="2" t="s">
        <v>15</v>
      </c>
      <c r="D713" s="6" t="s">
        <v>13</v>
      </c>
      <c r="E713" s="3">
        <v>2.2000000000000002</v>
      </c>
      <c r="F713" s="3">
        <v>2</v>
      </c>
      <c r="G713" s="3">
        <v>2.1</v>
      </c>
      <c r="H713" s="3">
        <v>2.4</v>
      </c>
      <c r="I713" s="3" t="s">
        <v>22</v>
      </c>
      <c r="J713" s="15">
        <f t="shared" si="947"/>
        <v>2.9428498400178693E-2</v>
      </c>
      <c r="K713" s="16">
        <f t="shared" ref="K713" si="952">IF($C713="Erwerbstätige (Inlandskonzept)", SUM(K714:K715),
IF(TYPE($I713)=1,$I713,$H713)*(1+$J713))^(1/IF(TYPE($I713)=1,1,2))</f>
        <v>1.5718232712873381</v>
      </c>
      <c r="L713" s="16">
        <f t="shared" ref="L713" si="953">IF($C713="Erwerbstätige (Inlandskonzept)", SUM(L714:L715),
IF(TYPE($I713)=1,$I713,$H713)*((1+$J713)^(1/IF(TYPE($I713)=1,2,3))))</f>
        <v>2.4233155588621242</v>
      </c>
    </row>
    <row r="714" spans="1:12" x14ac:dyDescent="0.2">
      <c r="A714" s="2" t="s">
        <v>49</v>
      </c>
      <c r="B714" s="2" t="s">
        <v>50</v>
      </c>
      <c r="C714" s="2" t="s">
        <v>12</v>
      </c>
      <c r="D714" s="6" t="s">
        <v>13</v>
      </c>
      <c r="E714" s="3">
        <v>10</v>
      </c>
      <c r="F714" s="3">
        <v>10.199999999999999</v>
      </c>
      <c r="G714" s="3">
        <v>10</v>
      </c>
      <c r="H714" s="3">
        <v>10</v>
      </c>
      <c r="I714" s="3" t="s">
        <v>22</v>
      </c>
      <c r="J714" s="15">
        <f t="shared" si="947"/>
        <v>0</v>
      </c>
      <c r="K714" s="16">
        <f t="shared" ref="K714:K715" si="954">IF($C714="Erwerbstätige (Inlandskonzept)", SUM(K715:K716),
IF(TYPE($I714)=1,$I714,$H714)*((1+$J714)^(IF(TYPE($I714)=1,1,2))))</f>
        <v>10.062742300699226</v>
      </c>
      <c r="L714" s="16">
        <f t="shared" ref="L714:L715" si="955">IF($C714="Erwerbstätige (Inlandskonzept)", SUM(L715:L716),
IF(TYPE($I714)=1,$I714,$H714)*((1+$J714)^(IF(TYPE($I714)=1,2,3))))</f>
        <v>10.201136363636362</v>
      </c>
    </row>
    <row r="715" spans="1:12" x14ac:dyDescent="0.2">
      <c r="C715" s="2" t="s">
        <v>14</v>
      </c>
      <c r="D715" s="6" t="s">
        <v>13</v>
      </c>
      <c r="E715" s="3">
        <v>8.8000000000000007</v>
      </c>
      <c r="F715" s="3">
        <v>8.9</v>
      </c>
      <c r="G715" s="3">
        <v>8.9</v>
      </c>
      <c r="H715" s="3">
        <v>8.9</v>
      </c>
      <c r="I715" s="3" t="s">
        <v>22</v>
      </c>
      <c r="J715" s="15">
        <f t="shared" si="947"/>
        <v>3.7736206625864632E-3</v>
      </c>
      <c r="K715" s="16">
        <f t="shared" si="954"/>
        <v>8.9672971856888939</v>
      </c>
      <c r="L715" s="16">
        <f t="shared" si="955"/>
        <v>9.0011363636363626</v>
      </c>
    </row>
    <row r="716" spans="1:12" x14ac:dyDescent="0.2">
      <c r="C716" s="2" t="s">
        <v>15</v>
      </c>
      <c r="D716" s="6" t="s">
        <v>13</v>
      </c>
      <c r="E716" s="3">
        <v>1.2</v>
      </c>
      <c r="F716" s="3">
        <v>1.2</v>
      </c>
      <c r="G716" s="3">
        <v>1.1000000000000001</v>
      </c>
      <c r="H716" s="3">
        <v>1.2</v>
      </c>
      <c r="I716" s="3" t="s">
        <v>22</v>
      </c>
      <c r="J716" s="15">
        <f t="shared" si="947"/>
        <v>0</v>
      </c>
      <c r="K716" s="16">
        <f t="shared" ref="K716" si="956">IF($C716="Erwerbstätige (Inlandskonzept)", SUM(K717:K718),
IF(TYPE($I716)=1,$I716,$H716)*(1+$J716))^(1/IF(TYPE($I716)=1,1,2))</f>
        <v>1.0954451150103321</v>
      </c>
      <c r="L716" s="16">
        <f t="shared" ref="L716" si="957">IF($C716="Erwerbstätige (Inlandskonzept)", SUM(L717:L718),
IF(TYPE($I716)=1,$I716,$H716)*((1+$J716)^(1/IF(TYPE($I716)=1,2,3))))</f>
        <v>1.2</v>
      </c>
    </row>
    <row r="717" spans="1:12" x14ac:dyDescent="0.2">
      <c r="A717" s="2" t="s">
        <v>51</v>
      </c>
      <c r="B717" s="2" t="s">
        <v>52</v>
      </c>
      <c r="C717" s="2" t="s">
        <v>12</v>
      </c>
      <c r="D717" s="6" t="s">
        <v>13</v>
      </c>
      <c r="E717" s="3">
        <v>93.9</v>
      </c>
      <c r="F717" s="3">
        <v>94.7</v>
      </c>
      <c r="G717" s="3">
        <v>94.6</v>
      </c>
      <c r="H717" s="3">
        <v>95.3</v>
      </c>
      <c r="I717" s="3" t="s">
        <v>22</v>
      </c>
      <c r="J717" s="15">
        <f t="shared" si="947"/>
        <v>4.9453294578483131E-3</v>
      </c>
      <c r="K717" s="16">
        <f t="shared" ref="K717:K718" si="958">IF($C717="Erwerbstätige (Inlandskonzept)", SUM(K718:K719),
IF(TYPE($I717)=1,$I717,$H717)*((1+$J717)^(IF(TYPE($I717)=1,1,2))))</f>
        <v>86.808381202198348</v>
      </c>
      <c r="L717" s="16">
        <f t="shared" ref="L717:L718" si="959">IF($C717="Erwerbstätige (Inlandskonzept)", SUM(L718:L719),
IF(TYPE($I717)=1,$I717,$H717)*((1+$J717)^(IF(TYPE($I717)=1,2,3))))</f>
        <v>96.90976410454914</v>
      </c>
    </row>
    <row r="718" spans="1:12" x14ac:dyDescent="0.2">
      <c r="C718" s="2" t="s">
        <v>14</v>
      </c>
      <c r="D718" s="6" t="s">
        <v>13</v>
      </c>
      <c r="E718" s="3">
        <v>80.5</v>
      </c>
      <c r="F718" s="3">
        <v>80.7</v>
      </c>
      <c r="G718" s="3">
        <v>81.099999999999994</v>
      </c>
      <c r="H718" s="3">
        <v>82.1</v>
      </c>
      <c r="I718" s="3" t="s">
        <v>22</v>
      </c>
      <c r="J718" s="15">
        <f t="shared" si="947"/>
        <v>6.581843097354545E-3</v>
      </c>
      <c r="K718" s="16">
        <f t="shared" si="958"/>
        <v>83.184295262653237</v>
      </c>
      <c r="L718" s="16">
        <f t="shared" si="959"/>
        <v>83.731801242236031</v>
      </c>
    </row>
    <row r="719" spans="1:12" x14ac:dyDescent="0.2">
      <c r="C719" s="2" t="s">
        <v>15</v>
      </c>
      <c r="D719" s="6" t="s">
        <v>13</v>
      </c>
      <c r="E719" s="3">
        <v>13.4</v>
      </c>
      <c r="F719" s="3">
        <v>14</v>
      </c>
      <c r="G719" s="3">
        <v>13.5</v>
      </c>
      <c r="H719" s="3">
        <v>13.2</v>
      </c>
      <c r="I719" s="3" t="s">
        <v>22</v>
      </c>
      <c r="J719" s="15">
        <f t="shared" si="947"/>
        <v>-5.0000835448091863E-3</v>
      </c>
      <c r="K719" s="16">
        <f t="shared" ref="K719" si="960">IF($C719="Erwerbstätige (Inlandskonzept)", SUM(K720:K721),
IF(TYPE($I719)=1,$I719,$H719)*(1+$J719))^(1/IF(TYPE($I719)=1,1,2))</f>
        <v>3.6240859395451039</v>
      </c>
      <c r="L719" s="16">
        <f t="shared" ref="L719" si="961">IF($C719="Erwerbstätige (Inlandskonzept)", SUM(L720:L721),
IF(TYPE($I719)=1,$I719,$H719)*((1+$J719)^(1/IF(TYPE($I719)=1,2,3))))</f>
        <v>13.177962862313102</v>
      </c>
    </row>
    <row r="720" spans="1:12" x14ac:dyDescent="0.2">
      <c r="A720" s="2" t="s">
        <v>53</v>
      </c>
      <c r="B720" s="2" t="s">
        <v>54</v>
      </c>
      <c r="C720" s="2" t="s">
        <v>12</v>
      </c>
      <c r="D720" s="6" t="s">
        <v>13</v>
      </c>
      <c r="E720" s="3">
        <v>30.1</v>
      </c>
      <c r="F720" s="3">
        <v>30.6</v>
      </c>
      <c r="G720" s="3">
        <v>30.9</v>
      </c>
      <c r="H720" s="3">
        <v>31.1</v>
      </c>
      <c r="I720" s="3" t="s">
        <v>22</v>
      </c>
      <c r="J720" s="15">
        <f t="shared" si="947"/>
        <v>1.0953773862109939E-2</v>
      </c>
      <c r="K720" s="16">
        <f t="shared" ref="K720:K721" si="962">IF($C720="Erwerbstätige (Inlandskonzept)", SUM(K721:K722),
IF(TYPE($I720)=1,$I720,$H720)*((1+$J720)^(IF(TYPE($I720)=1,1,2))))</f>
        <v>26.425279967908146</v>
      </c>
      <c r="L720" s="16">
        <f t="shared" ref="L720:L721" si="963">IF($C720="Erwerbstätige (Inlandskonzept)", SUM(L721:L722),
IF(TYPE($I720)=1,$I720,$H720)*((1+$J720)^(IF(TYPE($I720)=1,2,3))))</f>
        <v>31.855921654916848</v>
      </c>
    </row>
    <row r="721" spans="1:12" x14ac:dyDescent="0.2">
      <c r="C721" s="2" t="s">
        <v>14</v>
      </c>
      <c r="D721" s="6" t="s">
        <v>13</v>
      </c>
      <c r="E721" s="3">
        <v>22.4</v>
      </c>
      <c r="F721" s="3">
        <v>22.5</v>
      </c>
      <c r="G721" s="3">
        <v>22.8</v>
      </c>
      <c r="H721" s="3">
        <v>23.1</v>
      </c>
      <c r="I721" s="3" t="s">
        <v>22</v>
      </c>
      <c r="J721" s="15">
        <f t="shared" si="947"/>
        <v>1.0310005155547586E-2</v>
      </c>
      <c r="K721" s="16">
        <f t="shared" si="962"/>
        <v>23.578777680552001</v>
      </c>
      <c r="L721" s="16">
        <f t="shared" si="963"/>
        <v>23.821875000000002</v>
      </c>
    </row>
    <row r="722" spans="1:12" x14ac:dyDescent="0.2">
      <c r="C722" s="2" t="s">
        <v>15</v>
      </c>
      <c r="D722" s="6" t="s">
        <v>13</v>
      </c>
      <c r="E722" s="3">
        <v>7.7</v>
      </c>
      <c r="F722" s="3">
        <v>8.1</v>
      </c>
      <c r="G722" s="3">
        <v>8.1</v>
      </c>
      <c r="H722" s="3">
        <v>8</v>
      </c>
      <c r="I722" s="3" t="s">
        <v>22</v>
      </c>
      <c r="J722" s="15">
        <f t="shared" si="947"/>
        <v>1.2821908990469755E-2</v>
      </c>
      <c r="K722" s="16">
        <f t="shared" ref="K722" si="964">IF($C722="Erwerbstätige (Inlandskonzept)", SUM(K723:K724),
IF(TYPE($I722)=1,$I722,$H722)*(1+$J722))^(1/IF(TYPE($I722)=1,1,2))</f>
        <v>2.8465022873561439</v>
      </c>
      <c r="L722" s="16">
        <f t="shared" ref="L722" si="965">IF($C722="Erwerbstätige (Inlandskonzept)", SUM(L723:L724),
IF(TYPE($I722)=1,$I722,$H722)*((1+$J722)^(1/IF(TYPE($I722)=1,2,3))))</f>
        <v>8.0340466549168461</v>
      </c>
    </row>
    <row r="723" spans="1:12" x14ac:dyDescent="0.2">
      <c r="A723" s="2" t="s">
        <v>55</v>
      </c>
      <c r="B723" s="2" t="s">
        <v>56</v>
      </c>
      <c r="C723" s="2" t="s">
        <v>12</v>
      </c>
      <c r="D723" s="6" t="s">
        <v>13</v>
      </c>
      <c r="E723" s="3">
        <v>63.8</v>
      </c>
      <c r="F723" s="3">
        <v>64.099999999999994</v>
      </c>
      <c r="G723" s="3">
        <v>63.6</v>
      </c>
      <c r="H723" s="3">
        <v>64.3</v>
      </c>
      <c r="I723" s="3" t="s">
        <v>22</v>
      </c>
      <c r="J723" s="15">
        <f t="shared" si="947"/>
        <v>2.6055354871956649E-3</v>
      </c>
      <c r="K723" s="16">
        <f t="shared" ref="K723:K724" si="966">IF($C723="Erwerbstätige (Inlandskonzept)", SUM(K724:K725),
IF(TYPE($I723)=1,$I723,$H723)*((1+$J723)^(IF(TYPE($I723)=1,1,2))))</f>
        <v>61.882156044454554</v>
      </c>
      <c r="L723" s="16">
        <f t="shared" ref="L723:L724" si="967">IF($C723="Erwerbstätige (Inlandskonzept)", SUM(L724:L725),
IF(TYPE($I723)=1,$I723,$H723)*((1+$J723)^(IF(TYPE($I723)=1,2,3))))</f>
        <v>65.171267035388027</v>
      </c>
    </row>
    <row r="724" spans="1:12" x14ac:dyDescent="0.2">
      <c r="C724" s="2" t="s">
        <v>14</v>
      </c>
      <c r="D724" s="6" t="s">
        <v>13</v>
      </c>
      <c r="E724" s="3">
        <v>58.1</v>
      </c>
      <c r="F724" s="3">
        <v>58.2</v>
      </c>
      <c r="G724" s="3">
        <v>58.3</v>
      </c>
      <c r="H724" s="3">
        <v>59</v>
      </c>
      <c r="I724" s="3" t="s">
        <v>22</v>
      </c>
      <c r="J724" s="15">
        <f t="shared" si="947"/>
        <v>5.1370764448215311E-3</v>
      </c>
      <c r="K724" s="16">
        <f t="shared" si="966"/>
        <v>59.607732004198539</v>
      </c>
      <c r="L724" s="16">
        <f t="shared" si="967"/>
        <v>59.913941480206532</v>
      </c>
    </row>
    <row r="725" spans="1:12" x14ac:dyDescent="0.2">
      <c r="C725" s="2" t="s">
        <v>15</v>
      </c>
      <c r="D725" s="6" t="s">
        <v>13</v>
      </c>
      <c r="E725" s="3">
        <v>5.7</v>
      </c>
      <c r="F725" s="3">
        <v>5.9</v>
      </c>
      <c r="G725" s="3">
        <v>5.4</v>
      </c>
      <c r="H725" s="3">
        <v>5.3</v>
      </c>
      <c r="I725" s="3" t="s">
        <v>22</v>
      </c>
      <c r="J725" s="15">
        <f t="shared" si="947"/>
        <v>-2.3961374548209902E-2</v>
      </c>
      <c r="K725" s="16">
        <f t="shared" ref="K725" si="968">IF($C725="Erwerbstätige (Inlandskonzept)", SUM(K726:K727),
IF(TYPE($I725)=1,$I725,$H725)*(1+$J725))^(1/IF(TYPE($I725)=1,1,2))</f>
        <v>2.2744240402560134</v>
      </c>
      <c r="L725" s="16">
        <f t="shared" ref="L725" si="969">IF($C725="Erwerbstätige (Inlandskonzept)", SUM(L726:L727),
IF(TYPE($I725)=1,$I725,$H725)*((1+$J725)^(1/IF(TYPE($I725)=1,2,3))))</f>
        <v>5.2573255551814908</v>
      </c>
    </row>
    <row r="726" spans="1:12" x14ac:dyDescent="0.2">
      <c r="A726" s="2" t="s">
        <v>57</v>
      </c>
      <c r="B726" s="2" t="s">
        <v>58</v>
      </c>
      <c r="C726" s="2" t="s">
        <v>12</v>
      </c>
      <c r="D726" s="6" t="s">
        <v>13</v>
      </c>
      <c r="E726" s="3">
        <v>266.8</v>
      </c>
      <c r="F726" s="3">
        <v>269.5</v>
      </c>
      <c r="G726" s="3">
        <v>272.5</v>
      </c>
      <c r="H726" s="3">
        <v>276.3</v>
      </c>
      <c r="I726" s="3">
        <v>279.7</v>
      </c>
      <c r="J726" s="15">
        <f t="shared" si="947"/>
        <v>1.1874520464303151E-2</v>
      </c>
      <c r="K726" s="16">
        <f t="shared" ref="K726:K727" si="970">IF($C726="Erwerbstätige (Inlandskonzept)", SUM(K727:K728),
IF(TYPE($I726)=1,$I726,$H726)*((1+$J726)^(IF(TYPE($I726)=1,1,2))))</f>
        <v>283.12736729705381</v>
      </c>
      <c r="L726" s="16">
        <f t="shared" ref="L726:L727" si="971">IF($C726="Erwerbstätige (Inlandskonzept)", SUM(L727:L728),
IF(TYPE($I726)=1,$I726,$H726)*((1+$J726)^(IF(TYPE($I726)=1,2,3))))</f>
        <v>285.85044142001851</v>
      </c>
    </row>
    <row r="727" spans="1:12" x14ac:dyDescent="0.2">
      <c r="C727" s="2" t="s">
        <v>14</v>
      </c>
      <c r="D727" s="6" t="s">
        <v>13</v>
      </c>
      <c r="E727" s="3">
        <v>250.3</v>
      </c>
      <c r="F727" s="3">
        <v>251.6</v>
      </c>
      <c r="G727" s="3">
        <v>254.6</v>
      </c>
      <c r="H727" s="3">
        <v>257.7</v>
      </c>
      <c r="I727" s="3">
        <v>261.60000000000002</v>
      </c>
      <c r="J727" s="15">
        <f t="shared" si="947"/>
        <v>1.1100261036845582E-2</v>
      </c>
      <c r="K727" s="16">
        <f t="shared" si="970"/>
        <v>264.50382828723883</v>
      </c>
      <c r="L727" s="16">
        <f t="shared" si="971"/>
        <v>267.43988982647215</v>
      </c>
    </row>
    <row r="728" spans="1:12" x14ac:dyDescent="0.2">
      <c r="C728" s="2" t="s">
        <v>15</v>
      </c>
      <c r="D728" s="6" t="s">
        <v>13</v>
      </c>
      <c r="E728" s="3">
        <v>16.600000000000001</v>
      </c>
      <c r="F728" s="3">
        <v>17.899999999999999</v>
      </c>
      <c r="G728" s="3">
        <v>17.899999999999999</v>
      </c>
      <c r="H728" s="3">
        <v>18.600000000000001</v>
      </c>
      <c r="I728" s="3">
        <v>18.2</v>
      </c>
      <c r="J728" s="15">
        <f t="shared" si="947"/>
        <v>2.3271374165656944E-2</v>
      </c>
      <c r="K728" s="16">
        <f t="shared" ref="K728" si="972">IF($C728="Erwerbstätige (Inlandskonzept)", SUM(K729:K730),
IF(TYPE($I728)=1,$I728,$H728)*(1+$J728))^(1/IF(TYPE($I728)=1,1,2))</f>
        <v>18.623539009814955</v>
      </c>
      <c r="L728" s="16">
        <f t="shared" ref="L728" si="973">IF($C728="Erwerbstätige (Inlandskonzept)", SUM(L729:L730),
IF(TYPE($I728)=1,$I728,$H728)*((1+$J728)^(1/IF(TYPE($I728)=1,2,3))))</f>
        <v>18.410551593546355</v>
      </c>
    </row>
    <row r="729" spans="1:12" x14ac:dyDescent="0.2">
      <c r="A729" s="2" t="s">
        <v>59</v>
      </c>
      <c r="B729" s="2" t="s">
        <v>60</v>
      </c>
      <c r="C729" s="2" t="s">
        <v>12</v>
      </c>
      <c r="D729" s="6" t="s">
        <v>13</v>
      </c>
      <c r="E729" s="3">
        <v>221.1</v>
      </c>
      <c r="F729" s="3">
        <v>224.5</v>
      </c>
      <c r="G729" s="3">
        <v>228.2</v>
      </c>
      <c r="H729" s="3">
        <v>231</v>
      </c>
      <c r="I729" s="3" t="s">
        <v>22</v>
      </c>
      <c r="J729" s="15">
        <f t="shared" si="947"/>
        <v>1.470798766517678E-2</v>
      </c>
      <c r="K729" s="16">
        <f t="shared" ref="K729:K730" si="974">IF($C729="Erwerbstätige (Inlandskonzept)", SUM(K730:K731),
IF(TYPE($I729)=1,$I729,$H729)*((1+$J729)^(IF(TYPE($I729)=1,1,2))))</f>
        <v>228.30955335862473</v>
      </c>
      <c r="L729" s="16">
        <f t="shared" ref="L729:L730" si="975">IF($C729="Erwerbstätige (Inlandskonzept)", SUM(L730:L731),
IF(TYPE($I729)=1,$I729,$H729)*((1+$J729)^(IF(TYPE($I729)=1,2,3))))</f>
        <v>238.89936833783085</v>
      </c>
    </row>
    <row r="730" spans="1:12" x14ac:dyDescent="0.2">
      <c r="C730" s="2" t="s">
        <v>14</v>
      </c>
      <c r="D730" s="6" t="s">
        <v>13</v>
      </c>
      <c r="E730" s="3">
        <v>212.5</v>
      </c>
      <c r="F730" s="3">
        <v>214.7</v>
      </c>
      <c r="G730" s="3">
        <v>217.6</v>
      </c>
      <c r="H730" s="3">
        <v>219.8</v>
      </c>
      <c r="I730" s="3" t="s">
        <v>22</v>
      </c>
      <c r="J730" s="15">
        <f t="shared" si="947"/>
        <v>1.1322302049419086E-2</v>
      </c>
      <c r="K730" s="16">
        <f t="shared" si="974"/>
        <v>224.80546113723355</v>
      </c>
      <c r="L730" s="16">
        <f t="shared" si="975"/>
        <v>227.35077647058827</v>
      </c>
    </row>
    <row r="731" spans="1:12" x14ac:dyDescent="0.2">
      <c r="C731" s="2" t="s">
        <v>15</v>
      </c>
      <c r="D731" s="6" t="s">
        <v>13</v>
      </c>
      <c r="E731" s="3">
        <v>8.5</v>
      </c>
      <c r="F731" s="3">
        <v>9.8000000000000007</v>
      </c>
      <c r="G731" s="3">
        <v>10.6</v>
      </c>
      <c r="H731" s="3">
        <v>11.2</v>
      </c>
      <c r="I731" s="3" t="s">
        <v>22</v>
      </c>
      <c r="J731" s="15">
        <f t="shared" si="947"/>
        <v>9.6309133572697325E-2</v>
      </c>
      <c r="K731" s="16">
        <f t="shared" ref="K731" si="976">IF($C731="Erwerbstätige (Inlandskonzept)", SUM(K732:K733),
IF(TYPE($I731)=1,$I731,$H731)*(1+$J731))^(1/IF(TYPE($I731)=1,1,2))</f>
        <v>3.5040922213911849</v>
      </c>
      <c r="L731" s="16">
        <f t="shared" ref="L731" si="977">IF($C731="Erwerbstätige (Inlandskonzept)", SUM(L732:L733),
IF(TYPE($I731)=1,$I731,$H731)*((1+$J731)^(1/IF(TYPE($I731)=1,2,3))))</f>
        <v>11.548591867242573</v>
      </c>
    </row>
    <row r="732" spans="1:12" x14ac:dyDescent="0.2">
      <c r="A732" s="2" t="s">
        <v>61</v>
      </c>
      <c r="B732" s="2" t="s">
        <v>62</v>
      </c>
      <c r="C732" s="2" t="s">
        <v>12</v>
      </c>
      <c r="D732" s="6" t="s">
        <v>13</v>
      </c>
      <c r="E732" s="3">
        <v>67.8</v>
      </c>
      <c r="F732" s="3">
        <v>66.099999999999994</v>
      </c>
      <c r="G732" s="3">
        <v>65.5</v>
      </c>
      <c r="H732" s="3">
        <v>64.900000000000006</v>
      </c>
      <c r="I732" s="3" t="s">
        <v>22</v>
      </c>
      <c r="J732" s="15">
        <f t="shared" si="947"/>
        <v>-1.4465872880525366E-2</v>
      </c>
      <c r="K732" s="16">
        <f t="shared" ref="K732:K733" si="978">IF($C732="Erwerbstätige (Inlandskonzept)", SUM(K733:K734),
IF(TYPE($I732)=1,$I732,$H732)*((1+$J732)^(IF(TYPE($I732)=1,1,2))))</f>
        <v>63.035910770042705</v>
      </c>
      <c r="L732" s="16">
        <f t="shared" ref="L732:L733" si="979">IF($C732="Erwerbstätige (Inlandskonzept)", SUM(L733:L734),
IF(TYPE($I732)=1,$I732,$H732)*((1+$J732)^(IF(TYPE($I732)=1,2,3))))</f>
        <v>62.124041297935122</v>
      </c>
    </row>
    <row r="733" spans="1:12" x14ac:dyDescent="0.2">
      <c r="C733" s="2" t="s">
        <v>14</v>
      </c>
      <c r="D733" s="6" t="s">
        <v>13</v>
      </c>
      <c r="E733" s="3">
        <v>67.8</v>
      </c>
      <c r="F733" s="3">
        <v>66.099999999999994</v>
      </c>
      <c r="G733" s="3">
        <v>65.5</v>
      </c>
      <c r="H733" s="3">
        <v>64.900000000000006</v>
      </c>
      <c r="I733" s="3" t="s">
        <v>22</v>
      </c>
      <c r="J733" s="15">
        <f t="shared" si="947"/>
        <v>-1.4465872880525366E-2</v>
      </c>
      <c r="K733" s="16">
        <f t="shared" si="978"/>
        <v>63.035910770042705</v>
      </c>
      <c r="L733" s="16">
        <f t="shared" si="979"/>
        <v>62.124041297935122</v>
      </c>
    </row>
    <row r="734" spans="1:12" x14ac:dyDescent="0.2">
      <c r="C734" s="2" t="s">
        <v>15</v>
      </c>
      <c r="D734" s="6" t="s">
        <v>13</v>
      </c>
      <c r="E734" s="3">
        <v>0</v>
      </c>
      <c r="F734" s="3">
        <v>0</v>
      </c>
      <c r="G734" s="3">
        <v>0</v>
      </c>
      <c r="H734" s="3">
        <v>0</v>
      </c>
      <c r="I734" s="3" t="s">
        <v>22</v>
      </c>
      <c r="J734" s="15">
        <f t="shared" si="947"/>
        <v>0</v>
      </c>
      <c r="K734" s="16">
        <f t="shared" ref="K734" si="980">IF($C734="Erwerbstätige (Inlandskonzept)", SUM(K735:K736),
IF(TYPE($I734)=1,$I734,$H734)*(1+$J734))^(1/IF(TYPE($I734)=1,1,2))</f>
        <v>0</v>
      </c>
      <c r="L734" s="16">
        <f t="shared" ref="L734" si="981">IF($C734="Erwerbstätige (Inlandskonzept)", SUM(L735:L736),
IF(TYPE($I734)=1,$I734,$H734)*((1+$J734)^(1/IF(TYPE($I734)=1,2,3))))</f>
        <v>0</v>
      </c>
    </row>
    <row r="735" spans="1:12" x14ac:dyDescent="0.2">
      <c r="A735" s="2" t="s">
        <v>63</v>
      </c>
      <c r="B735" s="2" t="s">
        <v>64</v>
      </c>
      <c r="C735" s="2" t="s">
        <v>12</v>
      </c>
      <c r="D735" s="6" t="s">
        <v>13</v>
      </c>
      <c r="E735" s="3">
        <v>39.6</v>
      </c>
      <c r="F735" s="3">
        <v>39.700000000000003</v>
      </c>
      <c r="G735" s="3">
        <v>39.1</v>
      </c>
      <c r="H735" s="3">
        <v>38.5</v>
      </c>
      <c r="I735" s="3" t="s">
        <v>22</v>
      </c>
      <c r="J735" s="15">
        <f t="shared" si="947"/>
        <v>-9.3463412061450812E-3</v>
      </c>
      <c r="K735" s="16">
        <f t="shared" ref="K735:K736" si="982">IF($C735="Erwerbstätige (Inlandskonzept)", SUM(K736:K737),
IF(TYPE($I735)=1,$I735,$H735)*((1+$J735)^(IF(TYPE($I735)=1,1,2))))</f>
        <v>37.022645312809395</v>
      </c>
      <c r="L735" s="16">
        <f t="shared" ref="L735:L736" si="983">IF($C735="Erwerbstätige (Inlandskonzept)", SUM(L736:L737),
IF(TYPE($I735)=1,$I735,$H735)*((1+$J735)^(IF(TYPE($I735)=1,2,3))))</f>
        <v>37.321526275891053</v>
      </c>
    </row>
    <row r="736" spans="1:12" x14ac:dyDescent="0.2">
      <c r="C736" s="2" t="s">
        <v>14</v>
      </c>
      <c r="D736" s="6" t="s">
        <v>13</v>
      </c>
      <c r="E736" s="3">
        <v>37.4</v>
      </c>
      <c r="F736" s="3">
        <v>37.4</v>
      </c>
      <c r="G736" s="3">
        <v>37</v>
      </c>
      <c r="H736" s="3">
        <v>36.299999999999997</v>
      </c>
      <c r="I736" s="3" t="s">
        <v>22</v>
      </c>
      <c r="J736" s="15">
        <f t="shared" si="947"/>
        <v>-9.9016404585906548E-3</v>
      </c>
      <c r="K736" s="16">
        <f t="shared" si="982"/>
        <v>35.58469984486721</v>
      </c>
      <c r="L736" s="16">
        <f t="shared" si="983"/>
        <v>35.232352941176465</v>
      </c>
    </row>
    <row r="737" spans="1:12" x14ac:dyDescent="0.2">
      <c r="C737" s="2" t="s">
        <v>15</v>
      </c>
      <c r="D737" s="6" t="s">
        <v>13</v>
      </c>
      <c r="E737" s="3">
        <v>2.2000000000000002</v>
      </c>
      <c r="F737" s="3">
        <v>2.2999999999999998</v>
      </c>
      <c r="G737" s="3">
        <v>2.1</v>
      </c>
      <c r="H737" s="3">
        <v>2.1</v>
      </c>
      <c r="I737" s="3" t="s">
        <v>22</v>
      </c>
      <c r="J737" s="15">
        <f t="shared" si="947"/>
        <v>-1.5387062487870917E-2</v>
      </c>
      <c r="K737" s="16">
        <f t="shared" ref="K737" si="984">IF($C737="Erwerbstätige (Inlandskonzept)", SUM(K738:K739),
IF(TYPE($I737)=1,$I737,$H737)*(1+$J737))^(1/IF(TYPE($I737)=1,1,2))</f>
        <v>1.4379454679421857</v>
      </c>
      <c r="L737" s="16">
        <f t="shared" ref="L737" si="985">IF($C737="Erwerbstätige (Inlandskonzept)", SUM(L738:L739),
IF(TYPE($I737)=1,$I737,$H737)*((1+$J737)^(1/IF(TYPE($I737)=1,2,3))))</f>
        <v>2.08917333471459</v>
      </c>
    </row>
    <row r="738" spans="1:12" x14ac:dyDescent="0.2">
      <c r="A738" s="2" t="s">
        <v>65</v>
      </c>
      <c r="B738" s="2" t="s">
        <v>66</v>
      </c>
      <c r="C738" s="2" t="s">
        <v>12</v>
      </c>
      <c r="D738" s="6" t="s">
        <v>13</v>
      </c>
      <c r="E738" s="3">
        <v>113.7</v>
      </c>
      <c r="F738" s="3">
        <v>118.7</v>
      </c>
      <c r="G738" s="3">
        <v>123.6</v>
      </c>
      <c r="H738" s="3">
        <v>127.6</v>
      </c>
      <c r="I738" s="3" t="s">
        <v>22</v>
      </c>
      <c r="J738" s="15">
        <f t="shared" si="947"/>
        <v>3.9194253597178985E-2</v>
      </c>
      <c r="K738" s="16">
        <f t="shared" ref="K738:K739" si="986">IF($C738="Erwerbstätige (Inlandskonzept)", SUM(K739:K740),
IF(TYPE($I738)=1,$I738,$H738)*((1+$J738)^(IF(TYPE($I738)=1,1,2))))</f>
        <v>129.8920146346488</v>
      </c>
      <c r="L738" s="16">
        <f t="shared" ref="L738:L739" si="987">IF($C738="Erwerbstätige (Inlandskonzept)", SUM(L739:L740),
IF(TYPE($I738)=1,$I738,$H738)*((1+$J738)^(IF(TYPE($I738)=1,2,3))))</f>
        <v>140.33180705761012</v>
      </c>
    </row>
    <row r="739" spans="1:12" x14ac:dyDescent="0.2">
      <c r="C739" s="2" t="s">
        <v>14</v>
      </c>
      <c r="D739" s="6" t="s">
        <v>13</v>
      </c>
      <c r="E739" s="3">
        <v>107.4</v>
      </c>
      <c r="F739" s="3">
        <v>111.3</v>
      </c>
      <c r="G739" s="3">
        <v>115.2</v>
      </c>
      <c r="H739" s="3">
        <v>118.6</v>
      </c>
      <c r="I739" s="3" t="s">
        <v>22</v>
      </c>
      <c r="J739" s="15">
        <f t="shared" si="947"/>
        <v>3.361817165747838E-2</v>
      </c>
      <c r="K739" s="16">
        <f t="shared" si="986"/>
        <v>126.70826983897305</v>
      </c>
      <c r="L739" s="16">
        <f t="shared" si="987"/>
        <v>130.96797020484172</v>
      </c>
    </row>
    <row r="740" spans="1:12" x14ac:dyDescent="0.2">
      <c r="C740" s="2" t="s">
        <v>15</v>
      </c>
      <c r="D740" s="6" t="s">
        <v>13</v>
      </c>
      <c r="E740" s="3">
        <v>6.3</v>
      </c>
      <c r="F740" s="3">
        <v>7.5</v>
      </c>
      <c r="G740" s="3">
        <v>8.5</v>
      </c>
      <c r="H740" s="3">
        <v>9</v>
      </c>
      <c r="I740" s="3" t="s">
        <v>22</v>
      </c>
      <c r="J740" s="15">
        <f t="shared" si="947"/>
        <v>0.12624788044360602</v>
      </c>
      <c r="K740" s="16">
        <f t="shared" ref="K740" si="988">IF($C740="Erwerbstätige (Inlandskonzept)", SUM(K741:K742),
IF(TYPE($I740)=1,$I740,$H740)*(1+$J740))^(1/IF(TYPE($I740)=1,1,2))</f>
        <v>3.183744795675755</v>
      </c>
      <c r="L740" s="16">
        <f t="shared" ref="L740" si="989">IF($C740="Erwerbstätige (Inlandskonzept)", SUM(L741:L742),
IF(TYPE($I740)=1,$I740,$H740)*((1+$J740)^(1/IF(TYPE($I740)=1,2,3))))</f>
        <v>9.3638368527683919</v>
      </c>
    </row>
    <row r="741" spans="1:12" x14ac:dyDescent="0.2">
      <c r="A741" s="2" t="s">
        <v>67</v>
      </c>
      <c r="B741" s="2" t="s">
        <v>68</v>
      </c>
      <c r="C741" s="2" t="s">
        <v>12</v>
      </c>
      <c r="D741" s="6" t="s">
        <v>13</v>
      </c>
      <c r="E741" s="3">
        <v>45.8</v>
      </c>
      <c r="F741" s="3">
        <v>45</v>
      </c>
      <c r="G741" s="3">
        <v>44.3</v>
      </c>
      <c r="H741" s="3">
        <v>45.3</v>
      </c>
      <c r="I741" s="3" t="s">
        <v>22</v>
      </c>
      <c r="J741" s="15">
        <f t="shared" si="947"/>
        <v>-3.652333488993853E-3</v>
      </c>
      <c r="K741" s="16">
        <f t="shared" ref="K741:K742" si="990">IF($C741="Erwerbstätige (Inlandskonzept)", SUM(K742:K743),
IF(TYPE($I741)=1,$I741,$H741)*((1+$J741)^(IF(TYPE($I741)=1,1,2))))</f>
        <v>40.743235416025051</v>
      </c>
      <c r="L741" s="16">
        <f t="shared" ref="L741:L742" si="991">IF($C741="Erwerbstätige (Inlandskonzept)", SUM(L742:L743),
IF(TYPE($I741)=1,$I741,$H741)*((1+$J741)^(IF(TYPE($I741)=1,2,3))))</f>
        <v>45.547471281192074</v>
      </c>
    </row>
    <row r="742" spans="1:12" x14ac:dyDescent="0.2">
      <c r="C742" s="2" t="s">
        <v>14</v>
      </c>
      <c r="D742" s="6" t="s">
        <v>13</v>
      </c>
      <c r="E742" s="3">
        <v>37.700000000000003</v>
      </c>
      <c r="F742" s="3">
        <v>36.9</v>
      </c>
      <c r="G742" s="3">
        <v>37</v>
      </c>
      <c r="H742" s="3">
        <v>37.9</v>
      </c>
      <c r="I742" s="3" t="s">
        <v>22</v>
      </c>
      <c r="J742" s="15">
        <f t="shared" si="947"/>
        <v>1.765228729960322E-3</v>
      </c>
      <c r="K742" s="16">
        <f t="shared" si="990"/>
        <v>38.033922435361575</v>
      </c>
      <c r="L742" s="16">
        <f t="shared" si="991"/>
        <v>38.101061007957554</v>
      </c>
    </row>
    <row r="743" spans="1:12" x14ac:dyDescent="0.2">
      <c r="C743" s="2" t="s">
        <v>15</v>
      </c>
      <c r="D743" s="6" t="s">
        <v>13</v>
      </c>
      <c r="E743" s="3">
        <v>8</v>
      </c>
      <c r="F743" s="3">
        <v>8.1</v>
      </c>
      <c r="G743" s="3">
        <v>7.3</v>
      </c>
      <c r="H743" s="3">
        <v>7.5</v>
      </c>
      <c r="I743" s="3" t="s">
        <v>22</v>
      </c>
      <c r="J743" s="15">
        <f t="shared" si="947"/>
        <v>-2.1283089707784142E-2</v>
      </c>
      <c r="K743" s="16">
        <f t="shared" ref="K743" si="992">IF($C743="Erwerbstätige (Inlandskonzept)", SUM(K744:K745),
IF(TYPE($I743)=1,$I743,$H743)*(1+$J743))^(1/IF(TYPE($I743)=1,1,2))</f>
        <v>2.7093129806634781</v>
      </c>
      <c r="L743" s="16">
        <f t="shared" ref="L743" si="993">IF($C743="Erwerbstätige (Inlandskonzept)", SUM(L744:L745),
IF(TYPE($I743)=1,$I743,$H743)*((1+$J743)^(1/IF(TYPE($I743)=1,2,3))))</f>
        <v>7.4464102732345179</v>
      </c>
    </row>
    <row r="744" spans="1:12" x14ac:dyDescent="0.2">
      <c r="A744" s="2" t="s">
        <v>69</v>
      </c>
      <c r="B744" s="2" t="s">
        <v>70</v>
      </c>
      <c r="C744" s="2" t="s">
        <v>12</v>
      </c>
      <c r="D744" s="6" t="s">
        <v>13</v>
      </c>
      <c r="E744" s="3">
        <v>12.1</v>
      </c>
      <c r="F744" s="3">
        <v>11.6</v>
      </c>
      <c r="G744" s="3">
        <v>11</v>
      </c>
      <c r="H744" s="3">
        <v>11.5</v>
      </c>
      <c r="I744" s="3" t="s">
        <v>22</v>
      </c>
      <c r="J744" s="15">
        <f t="shared" si="947"/>
        <v>-1.6809915535947462E-2</v>
      </c>
      <c r="K744" s="16">
        <f t="shared" ref="K744:K745" si="994">IF($C744="Erwerbstätige (Inlandskonzept)", SUM(K745:K746),
IF(TYPE($I744)=1,$I744,$H744)*((1+$J744)^(IF(TYPE($I744)=1,1,2))))</f>
        <v>10.873965028572474</v>
      </c>
      <c r="L744" s="16">
        <f t="shared" ref="L744:L745" si="995">IF($C744="Erwerbstätige (Inlandskonzept)", SUM(L745:L746),
IF(TYPE($I744)=1,$I744,$H744)*((1+$J744)^(IF(TYPE($I744)=1,2,3))))</f>
        <v>11.178488377433272</v>
      </c>
    </row>
    <row r="745" spans="1:12" x14ac:dyDescent="0.2">
      <c r="C745" s="2" t="s">
        <v>14</v>
      </c>
      <c r="D745" s="6" t="s">
        <v>13</v>
      </c>
      <c r="E745" s="3">
        <v>10.1</v>
      </c>
      <c r="F745" s="3">
        <v>9.9</v>
      </c>
      <c r="G745" s="3">
        <v>9.6</v>
      </c>
      <c r="H745" s="3">
        <v>9.8000000000000007</v>
      </c>
      <c r="I745" s="3" t="s">
        <v>22</v>
      </c>
      <c r="J745" s="15">
        <f t="shared" si="947"/>
        <v>-1.0000670101133591E-2</v>
      </c>
      <c r="K745" s="16">
        <f t="shared" si="994"/>
        <v>9.6049669973620055</v>
      </c>
      <c r="L745" s="16">
        <f t="shared" si="995"/>
        <v>9.508910891089112</v>
      </c>
    </row>
    <row r="746" spans="1:12" x14ac:dyDescent="0.2">
      <c r="C746" s="2" t="s">
        <v>15</v>
      </c>
      <c r="D746" s="6" t="s">
        <v>13</v>
      </c>
      <c r="E746" s="3">
        <v>2</v>
      </c>
      <c r="F746" s="3">
        <v>1.8</v>
      </c>
      <c r="G746" s="3">
        <v>1.4</v>
      </c>
      <c r="H746" s="3">
        <v>1.7</v>
      </c>
      <c r="I746" s="3" t="s">
        <v>22</v>
      </c>
      <c r="J746" s="15">
        <f t="shared" si="947"/>
        <v>-5.2731762814090422E-2</v>
      </c>
      <c r="K746" s="16">
        <f t="shared" ref="K746" si="996">IF($C746="Erwerbstätige (Inlandskonzept)", SUM(K747:K748),
IF(TYPE($I746)=1,$I746,$H746)*(1+$J746))^(1/IF(TYPE($I746)=1,1,2))</f>
        <v>1.2689980312104689</v>
      </c>
      <c r="L746" s="16">
        <f t="shared" ref="L746" si="997">IF($C746="Erwerbstätige (Inlandskonzept)", SUM(L747:L748),
IF(TYPE($I746)=1,$I746,$H746)*((1+$J746)^(1/IF(TYPE($I746)=1,2,3))))</f>
        <v>1.669577486344159</v>
      </c>
    </row>
    <row r="747" spans="1:12" x14ac:dyDescent="0.2">
      <c r="A747" s="2" t="s">
        <v>71</v>
      </c>
      <c r="B747" s="2" t="s">
        <v>72</v>
      </c>
      <c r="C747" s="2" t="s">
        <v>12</v>
      </c>
      <c r="D747" s="6" t="s">
        <v>13</v>
      </c>
      <c r="E747" s="3">
        <v>27.4</v>
      </c>
      <c r="F747" s="3">
        <v>26.5</v>
      </c>
      <c r="G747" s="3">
        <v>26.3</v>
      </c>
      <c r="H747" s="3">
        <v>26.8</v>
      </c>
      <c r="I747" s="3" t="s">
        <v>22</v>
      </c>
      <c r="J747" s="15">
        <f t="shared" si="947"/>
        <v>-7.3532072006670113E-3</v>
      </c>
      <c r="K747" s="16">
        <f t="shared" ref="K747:K748" si="998">IF($C747="Erwerbstätige (Inlandskonzept)", SUM(K748:K749),
IF(TYPE($I747)=1,$I747,$H747)*((1+$J747)^(IF(TYPE($I747)=1,1,2))))</f>
        <v>23.328342917436359</v>
      </c>
      <c r="L747" s="16">
        <f t="shared" ref="L747:L748" si="999">IF($C747="Erwerbstätige (Inlandskonzept)", SUM(L748:L749),
IF(TYPE($I747)=1,$I747,$H747)*((1+$J747)^(IF(TYPE($I747)=1,2,3))))</f>
        <v>26.55908506596181</v>
      </c>
    </row>
    <row r="748" spans="1:12" x14ac:dyDescent="0.2">
      <c r="C748" s="2" t="s">
        <v>14</v>
      </c>
      <c r="D748" s="6" t="s">
        <v>13</v>
      </c>
      <c r="E748" s="3">
        <v>21.3</v>
      </c>
      <c r="F748" s="3">
        <v>20.2</v>
      </c>
      <c r="G748" s="3">
        <v>20.399999999999999</v>
      </c>
      <c r="H748" s="3">
        <v>21.1</v>
      </c>
      <c r="I748" s="3" t="s">
        <v>22</v>
      </c>
      <c r="J748" s="15">
        <f t="shared" si="947"/>
        <v>-3.1397380919877538E-3</v>
      </c>
      <c r="K748" s="16">
        <f t="shared" si="998"/>
        <v>20.967711055374657</v>
      </c>
      <c r="L748" s="16">
        <f t="shared" si="999"/>
        <v>20.901877934272306</v>
      </c>
    </row>
    <row r="749" spans="1:12" x14ac:dyDescent="0.2">
      <c r="C749" s="2" t="s">
        <v>15</v>
      </c>
      <c r="D749" s="6" t="s">
        <v>13</v>
      </c>
      <c r="E749" s="3">
        <v>6.1</v>
      </c>
      <c r="F749" s="3">
        <v>6.3</v>
      </c>
      <c r="G749" s="3">
        <v>5.9</v>
      </c>
      <c r="H749" s="3">
        <v>5.7</v>
      </c>
      <c r="I749" s="3" t="s">
        <v>22</v>
      </c>
      <c r="J749" s="15">
        <f t="shared" si="947"/>
        <v>-2.235389681036748E-2</v>
      </c>
      <c r="K749" s="16">
        <f t="shared" ref="K749" si="1000">IF($C749="Erwerbstätige (Inlandskonzept)", SUM(K750:K751),
IF(TYPE($I749)=1,$I749,$H749)*(1+$J749))^(1/IF(TYPE($I749)=1,1,2))</f>
        <v>2.3606318620617035</v>
      </c>
      <c r="L749" s="16">
        <f t="shared" ref="L749" si="1001">IF($C749="Erwerbstätige (Inlandskonzept)", SUM(L750:L751),
IF(TYPE($I749)=1,$I749,$H749)*((1+$J749)^(1/IF(TYPE($I749)=1,2,3))))</f>
        <v>5.6572071316895043</v>
      </c>
    </row>
    <row r="750" spans="1:12" x14ac:dyDescent="0.2">
      <c r="A750" s="2" t="s">
        <v>73</v>
      </c>
      <c r="B750" s="2" t="s">
        <v>74</v>
      </c>
      <c r="C750" s="2" t="s">
        <v>12</v>
      </c>
      <c r="D750" s="6" t="s">
        <v>13</v>
      </c>
      <c r="E750" s="3">
        <v>6.3</v>
      </c>
      <c r="F750" s="3">
        <v>6.8</v>
      </c>
      <c r="G750" s="3">
        <v>7</v>
      </c>
      <c r="H750" s="3">
        <v>7.1</v>
      </c>
      <c r="I750" s="3" t="s">
        <v>22</v>
      </c>
      <c r="J750" s="15">
        <f t="shared" si="947"/>
        <v>4.0652982119847358E-2</v>
      </c>
      <c r="K750" s="16">
        <f t="shared" ref="K750:K751" si="1002">IF($C750="Erwerbstätige (Inlandskonzept)", SUM(K751:K752),
IF(TYPE($I750)=1,$I750,$H750)*((1+$J750)^(IF(TYPE($I750)=1,1,2))))</f>
        <v>7.6890062672840118</v>
      </c>
      <c r="L750" s="16">
        <f t="shared" ref="L750:L751" si="1003">IF($C750="Erwerbstätige (Inlandskonzept)", SUM(L751:L752),
IF(TYPE($I750)=1,$I750,$H750)*((1+$J750)^(IF(TYPE($I750)=1,2,3))))</f>
        <v>8.0015873015873034</v>
      </c>
    </row>
    <row r="751" spans="1:12" x14ac:dyDescent="0.2">
      <c r="C751" s="2" t="s">
        <v>14</v>
      </c>
      <c r="D751" s="6" t="s">
        <v>13</v>
      </c>
      <c r="E751" s="3">
        <v>6.3</v>
      </c>
      <c r="F751" s="3">
        <v>6.8</v>
      </c>
      <c r="G751" s="3">
        <v>7</v>
      </c>
      <c r="H751" s="3">
        <v>7.1</v>
      </c>
      <c r="I751" s="3" t="s">
        <v>22</v>
      </c>
      <c r="J751" s="15">
        <f t="shared" si="947"/>
        <v>4.0652982119847358E-2</v>
      </c>
      <c r="K751" s="16">
        <f t="shared" si="1002"/>
        <v>7.6890062672840118</v>
      </c>
      <c r="L751" s="16">
        <f t="shared" si="1003"/>
        <v>8.0015873015873034</v>
      </c>
    </row>
    <row r="752" spans="1:12" x14ac:dyDescent="0.2">
      <c r="C752" s="2" t="s">
        <v>15</v>
      </c>
      <c r="D752" s="6" t="s">
        <v>13</v>
      </c>
      <c r="E752" s="3">
        <v>0</v>
      </c>
      <c r="F752" s="3">
        <v>0</v>
      </c>
      <c r="G752" s="3">
        <v>0</v>
      </c>
      <c r="H752" s="3">
        <v>0</v>
      </c>
      <c r="I752" s="3" t="s">
        <v>22</v>
      </c>
      <c r="J752" s="15">
        <f t="shared" si="947"/>
        <v>0</v>
      </c>
      <c r="K752" s="16">
        <f t="shared" ref="K752" si="1004">IF($C752="Erwerbstätige (Inlandskonzept)", SUM(K753:K754),
IF(TYPE($I752)=1,$I752,$H752)*(1+$J752))^(1/IF(TYPE($I752)=1,1,2))</f>
        <v>0</v>
      </c>
      <c r="L752" s="16">
        <f t="shared" ref="L752" si="1005">IF($C752="Erwerbstätige (Inlandskonzept)", SUM(L753:L754),
IF(TYPE($I752)=1,$I752,$H752)*((1+$J752)^(1/IF(TYPE($I752)=1,2,3))))</f>
        <v>0</v>
      </c>
    </row>
    <row r="753" spans="1:12" x14ac:dyDescent="0.2">
      <c r="B753" s="2" t="s">
        <v>75</v>
      </c>
      <c r="C753" s="2" t="s">
        <v>12</v>
      </c>
      <c r="D753" s="6" t="s">
        <v>13</v>
      </c>
      <c r="E753" s="3">
        <v>740.3</v>
      </c>
      <c r="F753" s="3">
        <v>744</v>
      </c>
      <c r="G753" s="3">
        <v>746.3</v>
      </c>
      <c r="H753" s="3">
        <v>753.4</v>
      </c>
      <c r="I753" s="3">
        <v>759.5</v>
      </c>
      <c r="J753" s="15">
        <f t="shared" si="947"/>
        <v>6.421734632915399E-3</v>
      </c>
      <c r="K753" s="16">
        <f t="shared" ref="K753:K754" si="1006">IF($C753="Erwerbstätige (Inlandskonzept)", SUM(K754:K755),
IF(TYPE($I753)=1,$I753,$H753)*((1+$J753)^(IF(TYPE($I753)=1,1,2))))</f>
        <v>764.30316181517969</v>
      </c>
      <c r="L753" s="16">
        <f t="shared" ref="L753:L754" si="1007">IF($C753="Erwerbstätige (Inlandskonzept)", SUM(L754:L755),
IF(TYPE($I753)=1,$I753,$H753)*((1+$J753)^(IF(TYPE($I753)=1,2,3))))</f>
        <v>770.27660486504772</v>
      </c>
    </row>
    <row r="754" spans="1:12" x14ac:dyDescent="0.2">
      <c r="C754" s="2" t="s">
        <v>14</v>
      </c>
      <c r="D754" s="6" t="s">
        <v>13</v>
      </c>
      <c r="E754" s="3">
        <v>664.3</v>
      </c>
      <c r="F754" s="3">
        <v>668</v>
      </c>
      <c r="G754" s="3">
        <v>671.4</v>
      </c>
      <c r="H754" s="3">
        <v>678.7</v>
      </c>
      <c r="I754" s="3">
        <v>686.2</v>
      </c>
      <c r="J754" s="15">
        <f t="shared" si="947"/>
        <v>8.1417844541320505E-3</v>
      </c>
      <c r="K754" s="16">
        <f t="shared" si="1006"/>
        <v>691.78689249242541</v>
      </c>
      <c r="L754" s="16">
        <f t="shared" si="1007"/>
        <v>697.41927225929271</v>
      </c>
    </row>
    <row r="755" spans="1:12" x14ac:dyDescent="0.2">
      <c r="C755" s="2" t="s">
        <v>15</v>
      </c>
      <c r="D755" s="6" t="s">
        <v>13</v>
      </c>
      <c r="E755" s="3">
        <v>76</v>
      </c>
      <c r="F755" s="3">
        <v>75.900000000000006</v>
      </c>
      <c r="G755" s="3">
        <v>74.900000000000006</v>
      </c>
      <c r="H755" s="3">
        <v>74.7</v>
      </c>
      <c r="I755" s="3">
        <v>73.2</v>
      </c>
      <c r="J755" s="15">
        <f t="shared" si="947"/>
        <v>-9.3405830224824182E-3</v>
      </c>
      <c r="K755" s="16">
        <f t="shared" ref="K755" si="1008">IF($C755="Erwerbstätige (Inlandskonzept)", SUM(K756:K757),
IF(TYPE($I755)=1,$I755,$H755)*(1+$J755))^(1/IF(TYPE($I755)=1,1,2))</f>
        <v>72.516269322754283</v>
      </c>
      <c r="L755" s="16">
        <f t="shared" ref="L755" si="1009">IF($C755="Erwerbstätige (Inlandskonzept)", SUM(L756:L757),
IF(TYPE($I755)=1,$I755,$H755)*((1+$J755)^(1/IF(TYPE($I755)=1,2,3))))</f>
        <v>72.857332605755019</v>
      </c>
    </row>
    <row r="756" spans="1:12" ht="75.95" customHeight="1" x14ac:dyDescent="0.2">
      <c r="A756" s="19" t="s">
        <v>83</v>
      </c>
      <c r="B756" s="20"/>
      <c r="C756" s="20"/>
      <c r="D756" s="20"/>
      <c r="E756" s="20"/>
      <c r="F756" s="20"/>
      <c r="G756" s="20"/>
      <c r="H756" s="20"/>
      <c r="I756" s="20"/>
      <c r="J756" s="15">
        <f t="shared" si="947"/>
        <v>0</v>
      </c>
      <c r="K756" s="16">
        <f t="shared" ref="K756:K757" si="1010">IF($C756="Erwerbstätige (Inlandskonzept)", SUM(K757:K758),
IF(TYPE($I756)=1,$I756,$H756)*((1+$J756)^(IF(TYPE($I756)=1,1,2))))</f>
        <v>0</v>
      </c>
      <c r="L756" s="16">
        <f t="shared" ref="L756:L757" si="1011">IF($C756="Erwerbstätige (Inlandskonzept)", SUM(L757:L758),
IF(TYPE($I756)=1,$I756,$H756)*((1+$J756)^(IF(TYPE($I756)=1,2,3))))</f>
        <v>0</v>
      </c>
    </row>
    <row r="757" spans="1:12" x14ac:dyDescent="0.2">
      <c r="A757" s="2" t="s">
        <v>10</v>
      </c>
      <c r="B757" s="2" t="s">
        <v>11</v>
      </c>
      <c r="C757" s="2" t="s">
        <v>12</v>
      </c>
      <c r="D757" s="6" t="s">
        <v>13</v>
      </c>
      <c r="E757" s="3">
        <v>110.3</v>
      </c>
      <c r="F757" s="3">
        <v>106.8</v>
      </c>
      <c r="G757" s="3">
        <v>100.1</v>
      </c>
      <c r="H757" s="3">
        <v>99.1</v>
      </c>
      <c r="I757" s="3">
        <v>102</v>
      </c>
      <c r="J757" s="15">
        <f t="shared" si="947"/>
        <v>-1.936776565651066E-2</v>
      </c>
      <c r="K757" s="16">
        <f t="shared" si="1010"/>
        <v>100.44336950597729</v>
      </c>
      <c r="L757" s="16">
        <f t="shared" si="1011"/>
        <v>97.443580651357536</v>
      </c>
    </row>
    <row r="758" spans="1:12" x14ac:dyDescent="0.2">
      <c r="C758" s="2" t="s">
        <v>14</v>
      </c>
      <c r="D758" s="6" t="s">
        <v>13</v>
      </c>
      <c r="E758" s="3">
        <v>56.2</v>
      </c>
      <c r="F758" s="3">
        <v>57.8</v>
      </c>
      <c r="G758" s="3">
        <v>57.3</v>
      </c>
      <c r="H758" s="3">
        <v>58.4</v>
      </c>
      <c r="I758" s="3">
        <v>60.3</v>
      </c>
      <c r="J758" s="15">
        <f t="shared" si="947"/>
        <v>1.7759697481079417E-2</v>
      </c>
      <c r="K758" s="16">
        <f t="shared" ref="K758" si="1012">IF($C758="Erwerbstätige (Inlandskonzept)", SUM(K759:K760),
IF(TYPE($I758)=1,$I758,$H758)*(1+$J758))^(1/IF(TYPE($I758)=1,1,2))</f>
        <v>61.370909758109086</v>
      </c>
      <c r="L758" s="16">
        <f t="shared" ref="L758" si="1013">IF($C758="Erwerbstätige (Inlandskonzept)", SUM(L759:L760),
IF(TYPE($I758)=1,$I758,$H758)*((1+$J758)^(1/IF(TYPE($I758)=1,2,3))))</f>
        <v>60.833098379204529</v>
      </c>
    </row>
    <row r="759" spans="1:12" x14ac:dyDescent="0.2">
      <c r="C759" s="2" t="s">
        <v>15</v>
      </c>
      <c r="D759" s="6" t="s">
        <v>13</v>
      </c>
      <c r="E759" s="3">
        <v>54.1</v>
      </c>
      <c r="F759" s="3">
        <v>49.1</v>
      </c>
      <c r="G759" s="3">
        <v>42.7</v>
      </c>
      <c r="H759" s="3">
        <v>40.700000000000003</v>
      </c>
      <c r="I759" s="3">
        <v>41.7</v>
      </c>
      <c r="J759" s="15">
        <f t="shared" si="947"/>
        <v>-6.3010557605079121E-2</v>
      </c>
      <c r="K759" s="16">
        <f t="shared" ref="K759:K760" si="1014">IF($C759="Erwerbstätige (Inlandskonzept)", SUM(K760:K761),
IF(TYPE($I759)=1,$I759,$H759)*((1+$J759)^(IF(TYPE($I759)=1,1,2))))</f>
        <v>39.072459747868201</v>
      </c>
      <c r="L759" s="16">
        <f t="shared" ref="L759:L760" si="1015">IF($C759="Erwerbstätige (Inlandskonzept)", SUM(L760:L761),
IF(TYPE($I759)=1,$I759,$H759)*((1+$J759)^(IF(TYPE($I759)=1,2,3))))</f>
        <v>36.610482272153014</v>
      </c>
    </row>
    <row r="760" spans="1:12" x14ac:dyDescent="0.2">
      <c r="A760" s="2" t="s">
        <v>16</v>
      </c>
      <c r="B760" s="2" t="s">
        <v>17</v>
      </c>
      <c r="C760" s="2" t="s">
        <v>12</v>
      </c>
      <c r="D760" s="6" t="s">
        <v>13</v>
      </c>
      <c r="E760" s="3">
        <v>933.2</v>
      </c>
      <c r="F760" s="3">
        <v>936.3</v>
      </c>
      <c r="G760" s="3">
        <v>945.3</v>
      </c>
      <c r="H760" s="3">
        <v>959.5</v>
      </c>
      <c r="I760" s="3">
        <v>982.4</v>
      </c>
      <c r="J760" s="15">
        <f t="shared" si="947"/>
        <v>1.2927602509627212E-2</v>
      </c>
      <c r="K760" s="16">
        <f t="shared" si="1014"/>
        <v>995.22586391751349</v>
      </c>
      <c r="L760" s="16">
        <f t="shared" si="1015"/>
        <v>987.50469656227995</v>
      </c>
    </row>
    <row r="761" spans="1:12" x14ac:dyDescent="0.2">
      <c r="C761" s="2" t="s">
        <v>14</v>
      </c>
      <c r="D761" s="6" t="s">
        <v>13</v>
      </c>
      <c r="E761" s="3">
        <v>875.1</v>
      </c>
      <c r="F761" s="3">
        <v>880.3</v>
      </c>
      <c r="G761" s="3">
        <v>890.7</v>
      </c>
      <c r="H761" s="3">
        <v>905</v>
      </c>
      <c r="I761" s="3">
        <v>927.9</v>
      </c>
      <c r="J761" s="15">
        <f t="shared" si="947"/>
        <v>1.4754235542326688E-2</v>
      </c>
      <c r="K761" s="16">
        <f t="shared" ref="K761" si="1016">IF($C761="Erwerbstätige (Inlandskonzept)", SUM(K762:K763),
IF(TYPE($I761)=1,$I761,$H761)*(1+$J761))^(1/IF(TYPE($I761)=1,1,2))</f>
        <v>941.59045515972491</v>
      </c>
      <c r="L761" s="16">
        <f t="shared" ref="L761" si="1017">IF($C761="Erwerbstätige (Inlandskonzept)", SUM(L762:L763),
IF(TYPE($I761)=1,$I761,$H761)*((1+$J761)^(1/IF(TYPE($I761)=1,2,3))))</f>
        <v>934.72016311980167</v>
      </c>
    </row>
    <row r="762" spans="1:12" x14ac:dyDescent="0.2">
      <c r="C762" s="2" t="s">
        <v>15</v>
      </c>
      <c r="D762" s="6" t="s">
        <v>13</v>
      </c>
      <c r="E762" s="3">
        <v>58.1</v>
      </c>
      <c r="F762" s="3">
        <v>56.1</v>
      </c>
      <c r="G762" s="3">
        <v>54.6</v>
      </c>
      <c r="H762" s="3">
        <v>54.5</v>
      </c>
      <c r="I762" s="3">
        <v>54.5</v>
      </c>
      <c r="J762" s="15">
        <f t="shared" si="947"/>
        <v>-1.5864059490117821E-2</v>
      </c>
      <c r="K762" s="16">
        <f t="shared" ref="K762:K763" si="1018">IF($C762="Erwerbstätige (Inlandskonzept)", SUM(K763:K764),
IF(TYPE($I762)=1,$I762,$H762)*((1+$J762)^(IF(TYPE($I762)=1,1,2))))</f>
        <v>53.635408757788582</v>
      </c>
      <c r="L762" s="16">
        <f t="shared" ref="L762:L763" si="1019">IF($C762="Erwerbstätige (Inlandskonzept)", SUM(L763:L764),
IF(TYPE($I762)=1,$I762,$H762)*((1+$J762)^(IF(TYPE($I762)=1,2,3))))</f>
        <v>52.784533442478235</v>
      </c>
    </row>
    <row r="763" spans="1:12" x14ac:dyDescent="0.2">
      <c r="A763" s="2" t="s">
        <v>18</v>
      </c>
      <c r="B763" s="2" t="s">
        <v>19</v>
      </c>
      <c r="C763" s="2" t="s">
        <v>12</v>
      </c>
      <c r="D763" s="6" t="s">
        <v>13</v>
      </c>
      <c r="E763" s="3">
        <v>692.1</v>
      </c>
      <c r="F763" s="3">
        <v>696.5</v>
      </c>
      <c r="G763" s="3">
        <v>705.6</v>
      </c>
      <c r="H763" s="3">
        <v>716.1</v>
      </c>
      <c r="I763" s="3">
        <v>734.1</v>
      </c>
      <c r="J763" s="15">
        <f t="shared" si="947"/>
        <v>1.4837703132718261E-2</v>
      </c>
      <c r="K763" s="16">
        <f t="shared" si="1018"/>
        <v>745.03480126418651</v>
      </c>
      <c r="L763" s="16">
        <f t="shared" si="1019"/>
        <v>739.1570273019812</v>
      </c>
    </row>
    <row r="764" spans="1:12" x14ac:dyDescent="0.2">
      <c r="C764" s="2" t="s">
        <v>14</v>
      </c>
      <c r="D764" s="6" t="s">
        <v>13</v>
      </c>
      <c r="E764" s="3">
        <v>676.8</v>
      </c>
      <c r="F764" s="3">
        <v>681.7</v>
      </c>
      <c r="G764" s="3">
        <v>690.5</v>
      </c>
      <c r="H764" s="3">
        <v>701.4</v>
      </c>
      <c r="I764" s="3">
        <v>719.9</v>
      </c>
      <c r="J764" s="15">
        <f t="shared" si="947"/>
        <v>1.5553847561100786E-2</v>
      </c>
      <c r="K764" s="16">
        <f t="shared" ref="K764" si="1020">IF($C764="Erwerbstätige (Inlandskonzept)", SUM(K765:K766),
IF(TYPE($I764)=1,$I764,$H764)*(1+$J764))^(1/IF(TYPE($I764)=1,1,2))</f>
        <v>731.09721485923649</v>
      </c>
      <c r="L764" s="16">
        <f t="shared" ref="L764" si="1021">IF($C764="Erwerbstätige (Inlandskonzept)", SUM(L765:L766),
IF(TYPE($I764)=1,$I764,$H764)*((1+$J764)^(1/IF(TYPE($I764)=1,2,3))))</f>
        <v>725.47700513328766</v>
      </c>
    </row>
    <row r="765" spans="1:12" x14ac:dyDescent="0.2">
      <c r="C765" s="2" t="s">
        <v>15</v>
      </c>
      <c r="D765" s="6" t="s">
        <v>13</v>
      </c>
      <c r="E765" s="3">
        <v>15.3</v>
      </c>
      <c r="F765" s="3">
        <v>14.9</v>
      </c>
      <c r="G765" s="3">
        <v>15.1</v>
      </c>
      <c r="H765" s="3">
        <v>14.6</v>
      </c>
      <c r="I765" s="3">
        <v>14.2</v>
      </c>
      <c r="J765" s="15">
        <f t="shared" si="947"/>
        <v>-1.8479830637319616E-2</v>
      </c>
      <c r="K765" s="16">
        <f t="shared" ref="K765:K766" si="1022">IF($C765="Erwerbstätige (Inlandskonzept)", SUM(K766:K767),
IF(TYPE($I765)=1,$I765,$H765)*((1+$J765)^(IF(TYPE($I765)=1,1,2))))</f>
        <v>13.937586404950061</v>
      </c>
      <c r="L765" s="16">
        <f t="shared" ref="L765:L766" si="1023">IF($C765="Erwerbstätige (Inlandskonzept)", SUM(L766:L767),
IF(TYPE($I765)=1,$I765,$H765)*((1+$J765)^(IF(TYPE($I765)=1,2,3))))</f>
        <v>13.680022168693576</v>
      </c>
    </row>
    <row r="766" spans="1:12" x14ac:dyDescent="0.2">
      <c r="A766" s="2" t="s">
        <v>20</v>
      </c>
      <c r="B766" s="2" t="s">
        <v>21</v>
      </c>
      <c r="C766" s="2" t="s">
        <v>12</v>
      </c>
      <c r="D766" s="6" t="s">
        <v>13</v>
      </c>
      <c r="E766" s="3">
        <v>8.1999999999999993</v>
      </c>
      <c r="F766" s="3">
        <v>7.8</v>
      </c>
      <c r="G766" s="3">
        <v>7.1</v>
      </c>
      <c r="H766" s="3">
        <v>6.8</v>
      </c>
      <c r="I766" s="3" t="s">
        <v>22</v>
      </c>
      <c r="J766" s="15">
        <f t="shared" si="947"/>
        <v>-6.0496605800304248E-2</v>
      </c>
      <c r="K766" s="16">
        <f t="shared" si="1022"/>
        <v>2.5813224620054411</v>
      </c>
      <c r="L766" s="16">
        <f t="shared" si="1023"/>
        <v>6.6284646970001964</v>
      </c>
    </row>
    <row r="767" spans="1:12" x14ac:dyDescent="0.2">
      <c r="C767" s="2" t="s">
        <v>14</v>
      </c>
      <c r="D767" s="6" t="s">
        <v>13</v>
      </c>
      <c r="E767" s="3">
        <v>7.9</v>
      </c>
      <c r="F767" s="3">
        <v>7.7</v>
      </c>
      <c r="G767" s="3">
        <v>6.9</v>
      </c>
      <c r="H767" s="3">
        <v>6.7</v>
      </c>
      <c r="I767" s="3" t="s">
        <v>22</v>
      </c>
      <c r="J767" s="15">
        <f t="shared" si="947"/>
        <v>-5.343762614342662E-2</v>
      </c>
      <c r="K767" s="16">
        <f t="shared" ref="K767" si="1024">IF($C767="Erwerbstätige (Inlandskonzept)", SUM(K768:K769),
IF(TYPE($I767)=1,$I767,$H767)*(1+$J767))^(1/IF(TYPE($I767)=1,1,2))</f>
        <v>2.5183264095106974</v>
      </c>
      <c r="L767" s="16">
        <f t="shared" ref="L767" si="1025">IF($C767="Erwerbstätige (Inlandskonzept)", SUM(L768:L769),
IF(TYPE($I767)=1,$I767,$H767)*((1+$J767)^(1/IF(TYPE($I767)=1,2,3))))</f>
        <v>6.5784646970001965</v>
      </c>
    </row>
    <row r="768" spans="1:12" x14ac:dyDescent="0.2">
      <c r="C768" s="2" t="s">
        <v>15</v>
      </c>
      <c r="D768" s="6" t="s">
        <v>13</v>
      </c>
      <c r="E768" s="3">
        <v>0.2</v>
      </c>
      <c r="F768" s="3">
        <v>0.1</v>
      </c>
      <c r="G768" s="3">
        <v>0.2</v>
      </c>
      <c r="H768" s="3">
        <v>0.1</v>
      </c>
      <c r="I768" s="3" t="s">
        <v>22</v>
      </c>
      <c r="J768" s="15">
        <f t="shared" si="947"/>
        <v>-0.20629947401590021</v>
      </c>
      <c r="K768" s="16">
        <f t="shared" ref="K768:K769" si="1026">IF($C768="Erwerbstätige (Inlandskonzept)", SUM(K769:K770),
IF(TYPE($I768)=1,$I768,$H768)*((1+$J768)^(IF(TYPE($I768)=1,1,2))))</f>
        <v>6.2996052494743673E-2</v>
      </c>
      <c r="L768" s="16">
        <f t="shared" ref="L768:L769" si="1027">IF($C768="Erwerbstätige (Inlandskonzept)", SUM(L769:L770),
IF(TYPE($I768)=1,$I768,$H768)*((1+$J768)^(IF(TYPE($I768)=1,2,3))))</f>
        <v>5.0000000000000017E-2</v>
      </c>
    </row>
    <row r="769" spans="1:12" x14ac:dyDescent="0.2">
      <c r="A769" s="2" t="s">
        <v>23</v>
      </c>
      <c r="B769" s="2" t="s">
        <v>24</v>
      </c>
      <c r="C769" s="2" t="s">
        <v>12</v>
      </c>
      <c r="D769" s="6" t="s">
        <v>13</v>
      </c>
      <c r="E769" s="3">
        <v>635.4</v>
      </c>
      <c r="F769" s="3">
        <v>641.20000000000005</v>
      </c>
      <c r="G769" s="3">
        <v>650.6</v>
      </c>
      <c r="H769" s="3">
        <v>660.7</v>
      </c>
      <c r="I769" s="3">
        <v>678.4</v>
      </c>
      <c r="J769" s="15">
        <f t="shared" si="947"/>
        <v>1.6505322991718252E-2</v>
      </c>
      <c r="K769" s="16">
        <f t="shared" si="1026"/>
        <v>689.63148410449401</v>
      </c>
      <c r="L769" s="16">
        <f t="shared" si="1027"/>
        <v>683.70471250610501</v>
      </c>
    </row>
    <row r="770" spans="1:12" x14ac:dyDescent="0.2">
      <c r="C770" s="2" t="s">
        <v>14</v>
      </c>
      <c r="D770" s="6" t="s">
        <v>13</v>
      </c>
      <c r="E770" s="3">
        <v>621</v>
      </c>
      <c r="F770" s="3">
        <v>627.1</v>
      </c>
      <c r="G770" s="3">
        <v>636.29999999999995</v>
      </c>
      <c r="H770" s="3">
        <v>646.70000000000005</v>
      </c>
      <c r="I770" s="3">
        <v>664.8</v>
      </c>
      <c r="J770" s="15">
        <f t="shared" si="947"/>
        <v>1.7184778566381897E-2</v>
      </c>
      <c r="K770" s="16">
        <f t="shared" ref="K770" si="1028">IF($C770="Erwerbstätige (Inlandskonzept)", SUM(K771:K772),
IF(TYPE($I770)=1,$I770,$H770)*(1+$J770))^(1/IF(TYPE($I770)=1,1,2))</f>
        <v>676.22444079093066</v>
      </c>
      <c r="L770" s="16">
        <f t="shared" ref="L770" si="1029">IF($C770="Erwerbstätige (Inlandskonzept)", SUM(L771:L772),
IF(TYPE($I770)=1,$I770,$H770)*((1+$J770)^(1/IF(TYPE($I770)=1,2,3))))</f>
        <v>670.48788821112237</v>
      </c>
    </row>
    <row r="771" spans="1:12" x14ac:dyDescent="0.2">
      <c r="C771" s="2" t="s">
        <v>15</v>
      </c>
      <c r="D771" s="6" t="s">
        <v>13</v>
      </c>
      <c r="E771" s="3">
        <v>14.4</v>
      </c>
      <c r="F771" s="3">
        <v>14.1</v>
      </c>
      <c r="G771" s="3">
        <v>14.3</v>
      </c>
      <c r="H771" s="3">
        <v>14</v>
      </c>
      <c r="I771" s="3">
        <v>13.6</v>
      </c>
      <c r="J771" s="15">
        <f t="shared" si="947"/>
        <v>-1.4187991649751708E-2</v>
      </c>
      <c r="K771" s="16">
        <f t="shared" ref="K771:K772" si="1030">IF($C771="Erwerbstätige (Inlandskonzept)", SUM(K772:K773),
IF(TYPE($I771)=1,$I771,$H771)*((1+$J771)^(IF(TYPE($I771)=1,1,2))))</f>
        <v>13.407043313563376</v>
      </c>
      <c r="L771" s="16">
        <f t="shared" ref="L771:L772" si="1031">IF($C771="Erwerbstätige (Inlandskonzept)", SUM(L772:L773),
IF(TYPE($I771)=1,$I771,$H771)*((1+$J771)^(IF(TYPE($I771)=1,2,3))))</f>
        <v>13.216824294982681</v>
      </c>
    </row>
    <row r="772" spans="1:12" x14ac:dyDescent="0.2">
      <c r="A772" s="2" t="s">
        <v>25</v>
      </c>
      <c r="B772" s="2" t="s">
        <v>26</v>
      </c>
      <c r="C772" s="2" t="s">
        <v>12</v>
      </c>
      <c r="D772" s="6" t="s">
        <v>13</v>
      </c>
      <c r="E772" s="3">
        <v>23.2</v>
      </c>
      <c r="F772" s="3">
        <v>22.3</v>
      </c>
      <c r="G772" s="3">
        <v>22.4</v>
      </c>
      <c r="H772" s="3">
        <v>22.4</v>
      </c>
      <c r="I772" s="3" t="s">
        <v>22</v>
      </c>
      <c r="J772" s="15">
        <f t="shared" si="947"/>
        <v>-1.1628961411624283E-2</v>
      </c>
      <c r="K772" s="16">
        <f t="shared" si="1030"/>
        <v>4.7052642077124229</v>
      </c>
      <c r="L772" s="16">
        <f t="shared" si="1031"/>
        <v>22.312831650702197</v>
      </c>
    </row>
    <row r="773" spans="1:12" x14ac:dyDescent="0.2">
      <c r="C773" s="2" t="s">
        <v>14</v>
      </c>
      <c r="D773" s="6" t="s">
        <v>13</v>
      </c>
      <c r="E773" s="3">
        <v>23.2</v>
      </c>
      <c r="F773" s="3">
        <v>22.3</v>
      </c>
      <c r="G773" s="3">
        <v>22.4</v>
      </c>
      <c r="H773" s="3">
        <v>22.4</v>
      </c>
      <c r="I773" s="3" t="s">
        <v>22</v>
      </c>
      <c r="J773" s="15">
        <f t="shared" si="947"/>
        <v>-1.1628961411624283E-2</v>
      </c>
      <c r="K773" s="16">
        <f t="shared" ref="K773" si="1032">IF($C773="Erwerbstätige (Inlandskonzept)", SUM(K774:K775),
IF(TYPE($I773)=1,$I773,$H773)*(1+$J773))^(1/IF(TYPE($I773)=1,1,2))</f>
        <v>4.7052642077124229</v>
      </c>
      <c r="L773" s="16">
        <f t="shared" ref="L773" si="1033">IF($C773="Erwerbstätige (Inlandskonzept)", SUM(L774:L775),
IF(TYPE($I773)=1,$I773,$H773)*((1+$J773)^(1/IF(TYPE($I773)=1,2,3))))</f>
        <v>22.312831650702197</v>
      </c>
    </row>
    <row r="774" spans="1:12" x14ac:dyDescent="0.2">
      <c r="C774" s="2" t="s">
        <v>15</v>
      </c>
      <c r="D774" s="6" t="s">
        <v>13</v>
      </c>
      <c r="E774" s="3">
        <v>0</v>
      </c>
      <c r="F774" s="3">
        <v>0</v>
      </c>
      <c r="G774" s="3">
        <v>0</v>
      </c>
      <c r="H774" s="3">
        <v>0</v>
      </c>
      <c r="I774" s="3" t="s">
        <v>22</v>
      </c>
      <c r="J774" s="15">
        <f t="shared" ref="J774:J837" si="1034">IF(SUM(E774:I774)=0, 0,
(IF(TYPE(I774)=1,I774,H774)/E774)^(1/(COUNT(E774:I774)-1))-1)</f>
        <v>0</v>
      </c>
      <c r="K774" s="16">
        <f t="shared" ref="K774:K775" si="1035">IF($C774="Erwerbstätige (Inlandskonzept)", SUM(K775:K776),
IF(TYPE($I774)=1,$I774,$H774)*((1+$J774)^(IF(TYPE($I774)=1,1,2))))</f>
        <v>0</v>
      </c>
      <c r="L774" s="16">
        <f t="shared" ref="L774:L775" si="1036">IF($C774="Erwerbstätige (Inlandskonzept)", SUM(L775:L776),
IF(TYPE($I774)=1,$I774,$H774)*((1+$J774)^(IF(TYPE($I774)=1,2,3))))</f>
        <v>0</v>
      </c>
    </row>
    <row r="775" spans="1:12" x14ac:dyDescent="0.2">
      <c r="A775" s="2" t="s">
        <v>27</v>
      </c>
      <c r="B775" s="2" t="s">
        <v>28</v>
      </c>
      <c r="C775" s="2" t="s">
        <v>12</v>
      </c>
      <c r="D775" s="6" t="s">
        <v>13</v>
      </c>
      <c r="E775" s="3">
        <v>25.3</v>
      </c>
      <c r="F775" s="3">
        <v>25.2</v>
      </c>
      <c r="G775" s="3">
        <v>25.4</v>
      </c>
      <c r="H775" s="3">
        <v>26.2</v>
      </c>
      <c r="I775" s="3" t="s">
        <v>22</v>
      </c>
      <c r="J775" s="15">
        <f t="shared" si="1034"/>
        <v>1.1719816815374484E-2</v>
      </c>
      <c r="K775" s="16">
        <f t="shared" si="1035"/>
        <v>5.6899144708472233</v>
      </c>
      <c r="L775" s="16">
        <f t="shared" si="1036"/>
        <v>26.302002805106987</v>
      </c>
    </row>
    <row r="776" spans="1:12" x14ac:dyDescent="0.2">
      <c r="C776" s="2" t="s">
        <v>14</v>
      </c>
      <c r="D776" s="6" t="s">
        <v>13</v>
      </c>
      <c r="E776" s="3">
        <v>24.7</v>
      </c>
      <c r="F776" s="3">
        <v>24.6</v>
      </c>
      <c r="G776" s="3">
        <v>24.9</v>
      </c>
      <c r="H776" s="3">
        <v>25.6</v>
      </c>
      <c r="I776" s="3" t="s">
        <v>22</v>
      </c>
      <c r="J776" s="15">
        <f t="shared" si="1034"/>
        <v>1.2001145333592422E-2</v>
      </c>
      <c r="K776" s="16">
        <f t="shared" ref="K776" si="1037">IF($C776="Erwerbstätige (Inlandskonzept)", SUM(K777:K778),
IF(TYPE($I776)=1,$I776,$H776)*(1+$J776))^(1/IF(TYPE($I776)=1,1,2))</f>
        <v>5.0899144708472237</v>
      </c>
      <c r="L776" s="16">
        <f t="shared" ref="L776" si="1038">IF($C776="Erwerbstätige (Inlandskonzept)", SUM(L777:L778),
IF(TYPE($I776)=1,$I776,$H776)*((1+$J776)^(1/IF(TYPE($I776)=1,2,3))))</f>
        <v>25.702002805106986</v>
      </c>
    </row>
    <row r="777" spans="1:12" x14ac:dyDescent="0.2">
      <c r="C777" s="2" t="s">
        <v>15</v>
      </c>
      <c r="D777" s="6" t="s">
        <v>13</v>
      </c>
      <c r="E777" s="3">
        <v>0.6</v>
      </c>
      <c r="F777" s="3">
        <v>0.6</v>
      </c>
      <c r="G777" s="3">
        <v>0.6</v>
      </c>
      <c r="H777" s="3">
        <v>0.6</v>
      </c>
      <c r="I777" s="3" t="s">
        <v>22</v>
      </c>
      <c r="J777" s="15">
        <f t="shared" si="1034"/>
        <v>0</v>
      </c>
      <c r="K777" s="16">
        <f t="shared" ref="K777:K778" si="1039">IF($C777="Erwerbstätige (Inlandskonzept)", SUM(K778:K779),
IF(TYPE($I777)=1,$I777,$H777)*((1+$J777)^(IF(TYPE($I777)=1,1,2))))</f>
        <v>0.6</v>
      </c>
      <c r="L777" s="16">
        <f t="shared" ref="L777:L778" si="1040">IF($C777="Erwerbstätige (Inlandskonzept)", SUM(L778:L779),
IF(TYPE($I777)=1,$I777,$H777)*((1+$J777)^(IF(TYPE($I777)=1,2,3))))</f>
        <v>0.6</v>
      </c>
    </row>
    <row r="778" spans="1:12" x14ac:dyDescent="0.2">
      <c r="A778" s="2" t="s">
        <v>29</v>
      </c>
      <c r="B778" s="2" t="s">
        <v>30</v>
      </c>
      <c r="C778" s="2" t="s">
        <v>12</v>
      </c>
      <c r="D778" s="6" t="s">
        <v>13</v>
      </c>
      <c r="E778" s="3">
        <v>241.1</v>
      </c>
      <c r="F778" s="3">
        <v>239.8</v>
      </c>
      <c r="G778" s="3">
        <v>239.7</v>
      </c>
      <c r="H778" s="3">
        <v>243.4</v>
      </c>
      <c r="I778" s="3">
        <v>248.4</v>
      </c>
      <c r="J778" s="15">
        <f t="shared" si="1034"/>
        <v>7.4850149386349596E-3</v>
      </c>
      <c r="K778" s="16">
        <f t="shared" si="1039"/>
        <v>250.19640912173304</v>
      </c>
      <c r="L778" s="16">
        <f t="shared" si="1040"/>
        <v>248.35070237832832</v>
      </c>
    </row>
    <row r="779" spans="1:12" x14ac:dyDescent="0.2">
      <c r="C779" s="2" t="s">
        <v>14</v>
      </c>
      <c r="D779" s="6" t="s">
        <v>13</v>
      </c>
      <c r="E779" s="3">
        <v>198.3</v>
      </c>
      <c r="F779" s="3">
        <v>198.6</v>
      </c>
      <c r="G779" s="3">
        <v>200.2</v>
      </c>
      <c r="H779" s="3">
        <v>203.6</v>
      </c>
      <c r="I779" s="3">
        <v>208</v>
      </c>
      <c r="J779" s="15">
        <f t="shared" si="1034"/>
        <v>1.2010818518587429E-2</v>
      </c>
      <c r="K779" s="16">
        <f t="shared" ref="K779" si="1041">IF($C779="Erwerbstätige (Inlandskonzept)", SUM(K780:K781),
IF(TYPE($I779)=1,$I779,$H779)*(1+$J779))^(1/IF(TYPE($I779)=1,1,2))</f>
        <v>210.49825025186618</v>
      </c>
      <c r="L779" s="16">
        <f t="shared" ref="L779" si="1042">IF($C779="Erwerbstätige (Inlandskonzept)", SUM(L780:L781),
IF(TYPE($I779)=1,$I779,$H779)*((1+$J779)^(1/IF(TYPE($I779)=1,2,3))))</f>
        <v>209.24539672926656</v>
      </c>
    </row>
    <row r="780" spans="1:12" x14ac:dyDescent="0.2">
      <c r="C780" s="2" t="s">
        <v>15</v>
      </c>
      <c r="D780" s="6" t="s">
        <v>13</v>
      </c>
      <c r="E780" s="3">
        <v>42.8</v>
      </c>
      <c r="F780" s="3">
        <v>41.2</v>
      </c>
      <c r="G780" s="3">
        <v>39.6</v>
      </c>
      <c r="H780" s="3">
        <v>39.799999999999997</v>
      </c>
      <c r="I780" s="3">
        <v>40.299999999999997</v>
      </c>
      <c r="J780" s="15">
        <f t="shared" si="1034"/>
        <v>-1.4934023080226733E-2</v>
      </c>
      <c r="K780" s="16">
        <f t="shared" ref="K780:K781" si="1043">IF($C780="Erwerbstätige (Inlandskonzept)", SUM(K781:K782),
IF(TYPE($I780)=1,$I780,$H780)*((1+$J780)^(IF(TYPE($I780)=1,1,2))))</f>
        <v>39.698158869866859</v>
      </c>
      <c r="L780" s="16">
        <f t="shared" ref="L780:L781" si="1044">IF($C780="Erwerbstätige (Inlandskonzept)", SUM(L781:L782),
IF(TYPE($I780)=1,$I780,$H780)*((1+$J780)^(IF(TYPE($I780)=1,2,3))))</f>
        <v>39.105305649061762</v>
      </c>
    </row>
    <row r="781" spans="1:12" x14ac:dyDescent="0.2">
      <c r="A781" s="2" t="s">
        <v>31</v>
      </c>
      <c r="B781" s="2" t="s">
        <v>32</v>
      </c>
      <c r="C781" s="2" t="s">
        <v>12</v>
      </c>
      <c r="D781" s="6" t="s">
        <v>13</v>
      </c>
      <c r="E781" s="3">
        <v>2876.3</v>
      </c>
      <c r="F781" s="3">
        <v>2913</v>
      </c>
      <c r="G781" s="3">
        <v>2964.4</v>
      </c>
      <c r="H781" s="3">
        <v>3002.4</v>
      </c>
      <c r="I781" s="3">
        <v>3034.1</v>
      </c>
      <c r="J781" s="15">
        <f t="shared" si="1034"/>
        <v>1.3442066593029933E-2</v>
      </c>
      <c r="K781" s="16">
        <f t="shared" si="1043"/>
        <v>3075.2027942464902</v>
      </c>
      <c r="L781" s="16">
        <f t="shared" si="1044"/>
        <v>3051.7802277454921</v>
      </c>
    </row>
    <row r="782" spans="1:12" x14ac:dyDescent="0.2">
      <c r="C782" s="2" t="s">
        <v>14</v>
      </c>
      <c r="D782" s="6" t="s">
        <v>13</v>
      </c>
      <c r="E782" s="3">
        <v>2597.4</v>
      </c>
      <c r="F782" s="3">
        <v>2639.1</v>
      </c>
      <c r="G782" s="3">
        <v>2688</v>
      </c>
      <c r="H782" s="3">
        <v>2727.5</v>
      </c>
      <c r="I782" s="3">
        <v>2762.8</v>
      </c>
      <c r="J782" s="15">
        <f t="shared" si="1034"/>
        <v>1.5553138795041388E-2</v>
      </c>
      <c r="K782" s="16">
        <f t="shared" ref="K782" si="1045">IF($C782="Erwerbstätige (Inlandskonzept)", SUM(K783:K784),
IF(TYPE($I782)=1,$I782,$H782)*(1+$J782))^(1/IF(TYPE($I782)=1,1,2))</f>
        <v>2805.7702118629404</v>
      </c>
      <c r="L782" s="16">
        <f t="shared" ref="L782" si="1046">IF($C782="Erwerbstätige (Inlandskonzept)", SUM(L783:L784),
IF(TYPE($I782)=1,$I782,$H782)*((1+$J782)^(1/IF(TYPE($I782)=1,2,3))))</f>
        <v>2784.2022091318968</v>
      </c>
    </row>
    <row r="783" spans="1:12" x14ac:dyDescent="0.2">
      <c r="C783" s="2" t="s">
        <v>15</v>
      </c>
      <c r="D783" s="6" t="s">
        <v>13</v>
      </c>
      <c r="E783" s="3">
        <v>278.89999999999998</v>
      </c>
      <c r="F783" s="3">
        <v>273.89999999999998</v>
      </c>
      <c r="G783" s="3">
        <v>276.39999999999998</v>
      </c>
      <c r="H783" s="3">
        <v>274.89999999999998</v>
      </c>
      <c r="I783" s="3">
        <v>271.3</v>
      </c>
      <c r="J783" s="15">
        <f t="shared" si="1034"/>
        <v>-6.8832201122379644E-3</v>
      </c>
      <c r="K783" s="16">
        <f t="shared" ref="K783:K784" si="1047">IF($C783="Erwerbstätige (Inlandskonzept)", SUM(K784:K785),
IF(TYPE($I783)=1,$I783,$H783)*((1+$J783)^(IF(TYPE($I783)=1,1,2))))</f>
        <v>269.43258238354986</v>
      </c>
      <c r="L783" s="16">
        <f t="shared" ref="L783:L784" si="1048">IF($C783="Erwerbstätige (Inlandskonzept)", SUM(L784:L785),
IF(TYPE($I783)=1,$I783,$H783)*((1+$J783)^(IF(TYPE($I783)=1,2,3))))</f>
        <v>267.57801861359519</v>
      </c>
    </row>
    <row r="784" spans="1:12" x14ac:dyDescent="0.2">
      <c r="A784" s="2" t="s">
        <v>33</v>
      </c>
      <c r="B784" s="2" t="s">
        <v>34</v>
      </c>
      <c r="C784" s="2" t="s">
        <v>12</v>
      </c>
      <c r="D784" s="6" t="s">
        <v>13</v>
      </c>
      <c r="E784" s="3">
        <v>1005.9</v>
      </c>
      <c r="F784" s="3">
        <v>1009.2</v>
      </c>
      <c r="G784" s="3">
        <v>1018.4</v>
      </c>
      <c r="H784" s="3">
        <v>1028.3</v>
      </c>
      <c r="I784" s="3">
        <v>1037.5</v>
      </c>
      <c r="J784" s="15">
        <f t="shared" si="1034"/>
        <v>7.7628030170187046E-3</v>
      </c>
      <c r="K784" s="16">
        <f t="shared" si="1047"/>
        <v>1045.7952583905787</v>
      </c>
      <c r="L784" s="16">
        <f t="shared" si="1048"/>
        <v>1038.7809019036181</v>
      </c>
    </row>
    <row r="785" spans="1:12" x14ac:dyDescent="0.2">
      <c r="C785" s="2" t="s">
        <v>14</v>
      </c>
      <c r="D785" s="6" t="s">
        <v>13</v>
      </c>
      <c r="E785" s="3">
        <v>899.1</v>
      </c>
      <c r="F785" s="3">
        <v>906.2</v>
      </c>
      <c r="G785" s="3">
        <v>915.7</v>
      </c>
      <c r="H785" s="3">
        <v>926.5</v>
      </c>
      <c r="I785" s="3">
        <v>938.9</v>
      </c>
      <c r="J785" s="15">
        <f t="shared" si="1034"/>
        <v>1.0887520911350812E-2</v>
      </c>
      <c r="K785" s="16">
        <f t="shared" ref="K785" si="1049">IF($C785="Erwerbstätige (Inlandskonzept)", SUM(K786:K787),
IF(TYPE($I785)=1,$I785,$H785)*(1+$J785))^(1/IF(TYPE($I785)=1,1,2))</f>
        <v>949.12229338366728</v>
      </c>
      <c r="L785" s="16">
        <f t="shared" ref="L785" si="1050">IF($C785="Erwerbstätige (Inlandskonzept)", SUM(L786:L787),
IF(TYPE($I785)=1,$I785,$H785)*((1+$J785)^(1/IF(TYPE($I785)=1,2,3))))</f>
        <v>943.99730998447501</v>
      </c>
    </row>
    <row r="786" spans="1:12" x14ac:dyDescent="0.2">
      <c r="C786" s="2" t="s">
        <v>15</v>
      </c>
      <c r="D786" s="6" t="s">
        <v>13</v>
      </c>
      <c r="E786" s="3">
        <v>106.7</v>
      </c>
      <c r="F786" s="3">
        <v>103.1</v>
      </c>
      <c r="G786" s="3">
        <v>102.7</v>
      </c>
      <c r="H786" s="3">
        <v>101.8</v>
      </c>
      <c r="I786" s="3">
        <v>98.6</v>
      </c>
      <c r="J786" s="15">
        <f t="shared" si="1034"/>
        <v>-1.9543965447146094E-2</v>
      </c>
      <c r="K786" s="16">
        <f t="shared" ref="K786:K787" si="1051">IF($C786="Erwerbstätige (Inlandskonzept)", SUM(K787:K788),
IF(TYPE($I786)=1,$I786,$H786)*((1+$J786)^(IF(TYPE($I786)=1,1,2))))</f>
        <v>96.672965006911383</v>
      </c>
      <c r="L786" s="16">
        <f t="shared" ref="L786:L787" si="1052">IF($C786="Erwerbstätige (Inlandskonzept)", SUM(L787:L788),
IF(TYPE($I786)=1,$I786,$H786)*((1+$J786)^(IF(TYPE($I786)=1,2,3))))</f>
        <v>94.783591919143149</v>
      </c>
    </row>
    <row r="787" spans="1:12" x14ac:dyDescent="0.2">
      <c r="A787" s="2" t="s">
        <v>35</v>
      </c>
      <c r="B787" s="2" t="s">
        <v>36</v>
      </c>
      <c r="C787" s="2" t="s">
        <v>12</v>
      </c>
      <c r="D787" s="6" t="s">
        <v>13</v>
      </c>
      <c r="E787" s="3">
        <v>930.6</v>
      </c>
      <c r="F787" s="3">
        <v>936.1</v>
      </c>
      <c r="G787" s="3">
        <v>944.4</v>
      </c>
      <c r="H787" s="3">
        <v>954</v>
      </c>
      <c r="I787" s="3" t="s">
        <v>22</v>
      </c>
      <c r="J787" s="15">
        <f t="shared" si="1034"/>
        <v>8.3124017584579324E-3</v>
      </c>
      <c r="K787" s="16">
        <f t="shared" si="1051"/>
        <v>120.25810589183455</v>
      </c>
      <c r="L787" s="16">
        <f t="shared" si="1052"/>
        <v>953.18346035979221</v>
      </c>
    </row>
    <row r="788" spans="1:12" x14ac:dyDescent="0.2">
      <c r="C788" s="2" t="s">
        <v>14</v>
      </c>
      <c r="D788" s="6" t="s">
        <v>13</v>
      </c>
      <c r="E788" s="3">
        <v>833.1</v>
      </c>
      <c r="F788" s="3">
        <v>841.5</v>
      </c>
      <c r="G788" s="3">
        <v>850.1</v>
      </c>
      <c r="H788" s="3">
        <v>860.6</v>
      </c>
      <c r="I788" s="3" t="s">
        <v>22</v>
      </c>
      <c r="J788" s="15">
        <f t="shared" si="1034"/>
        <v>1.0884185567038518E-2</v>
      </c>
      <c r="K788" s="16">
        <f t="shared" ref="K788" si="1053">IF($C788="Erwerbstätige (Inlandskonzept)", SUM(K789:K790),
IF(TYPE($I788)=1,$I788,$H788)*(1+$J788))^(1/IF(TYPE($I788)=1,1,2))</f>
        <v>29.49520181485445</v>
      </c>
      <c r="L788" s="16">
        <f t="shared" ref="L788" si="1054">IF($C788="Erwerbstätige (Inlandskonzept)", SUM(L789:L790),
IF(TYPE($I788)=1,$I788,$H788)*((1+$J788)^(1/IF(TYPE($I788)=1,2,3))))</f>
        <v>863.71105010338192</v>
      </c>
    </row>
    <row r="789" spans="1:12" x14ac:dyDescent="0.2">
      <c r="C789" s="2" t="s">
        <v>15</v>
      </c>
      <c r="D789" s="6" t="s">
        <v>13</v>
      </c>
      <c r="E789" s="3">
        <v>97.5</v>
      </c>
      <c r="F789" s="3">
        <v>94.6</v>
      </c>
      <c r="G789" s="3">
        <v>94.3</v>
      </c>
      <c r="H789" s="3">
        <v>93.4</v>
      </c>
      <c r="I789" s="3" t="s">
        <v>22</v>
      </c>
      <c r="J789" s="15">
        <f t="shared" si="1034"/>
        <v>-1.4218295830147776E-2</v>
      </c>
      <c r="K789" s="16">
        <f t="shared" ref="K789:K790" si="1055">IF($C789="Erwerbstätige (Inlandskonzept)", SUM(K790:K791),
IF(TYPE($I789)=1,$I789,$H789)*((1+$J789)^(IF(TYPE($I789)=1,1,2))))</f>
        <v>90.762904076980092</v>
      </c>
      <c r="L789" s="16">
        <f t="shared" ref="L789:L790" si="1056">IF($C789="Erwerbstätige (Inlandskonzept)", SUM(L790:L791),
IF(TYPE($I789)=1,$I789,$H789)*((1+$J789)^(IF(TYPE($I789)=1,2,3))))</f>
        <v>89.472410256410257</v>
      </c>
    </row>
    <row r="790" spans="1:12" x14ac:dyDescent="0.2">
      <c r="A790" s="2" t="s">
        <v>37</v>
      </c>
      <c r="B790" s="2" t="s">
        <v>38</v>
      </c>
      <c r="C790" s="2" t="s">
        <v>12</v>
      </c>
      <c r="D790" s="6" t="s">
        <v>13</v>
      </c>
      <c r="E790" s="3">
        <v>568.6</v>
      </c>
      <c r="F790" s="3">
        <v>566.4</v>
      </c>
      <c r="G790" s="3">
        <v>569.5</v>
      </c>
      <c r="H790" s="3">
        <v>573.9</v>
      </c>
      <c r="I790" s="3" t="s">
        <v>22</v>
      </c>
      <c r="J790" s="15">
        <f t="shared" si="1034"/>
        <v>3.0974424913117193E-3</v>
      </c>
      <c r="K790" s="16">
        <f t="shared" si="1055"/>
        <v>76.978911105190775</v>
      </c>
      <c r="L790" s="16">
        <f t="shared" si="1056"/>
        <v>571.82555062972449</v>
      </c>
    </row>
    <row r="791" spans="1:12" x14ac:dyDescent="0.2">
      <c r="C791" s="2" t="s">
        <v>14</v>
      </c>
      <c r="D791" s="6" t="s">
        <v>13</v>
      </c>
      <c r="E791" s="3">
        <v>509.2</v>
      </c>
      <c r="F791" s="3">
        <v>509.4</v>
      </c>
      <c r="G791" s="3">
        <v>512.4</v>
      </c>
      <c r="H791" s="3">
        <v>517.70000000000005</v>
      </c>
      <c r="I791" s="3" t="s">
        <v>22</v>
      </c>
      <c r="J791" s="15">
        <f t="shared" si="1034"/>
        <v>5.5336065612079377E-3</v>
      </c>
      <c r="K791" s="16">
        <f t="shared" ref="K791" si="1057">IF($C791="Erwerbstätige (Inlandskonzept)", SUM(K792:K793),
IF(TYPE($I791)=1,$I791,$H791)*(1+$J791))^(1/IF(TYPE($I791)=1,1,2))</f>
        <v>22.815888063293468</v>
      </c>
      <c r="L791" s="16">
        <f t="shared" ref="L791" si="1058">IF($C791="Erwerbstätige (Inlandskonzept)", SUM(L792:L793),
IF(TYPE($I791)=1,$I791,$H791)*((1+$J791)^(1/IF(TYPE($I791)=1,2,3))))</f>
        <v>518.65316005733393</v>
      </c>
    </row>
    <row r="792" spans="1:12" x14ac:dyDescent="0.2">
      <c r="C792" s="2" t="s">
        <v>15</v>
      </c>
      <c r="D792" s="6" t="s">
        <v>13</v>
      </c>
      <c r="E792" s="3">
        <v>59.4</v>
      </c>
      <c r="F792" s="3">
        <v>57</v>
      </c>
      <c r="G792" s="3">
        <v>57.1</v>
      </c>
      <c r="H792" s="3">
        <v>56.2</v>
      </c>
      <c r="I792" s="3" t="s">
        <v>22</v>
      </c>
      <c r="J792" s="15">
        <f t="shared" si="1034"/>
        <v>-1.8289829737539454E-2</v>
      </c>
      <c r="K792" s="16">
        <f t="shared" ref="K792:K793" si="1059">IF($C792="Erwerbstätige (Inlandskonzept)", SUM(K793:K794),
IF(TYPE($I792)=1,$I792,$H792)*((1+$J792)^(IF(TYPE($I792)=1,1,2))))</f>
        <v>54.163023041897311</v>
      </c>
      <c r="L792" s="16">
        <f t="shared" ref="L792:L793" si="1060">IF($C792="Erwerbstätige (Inlandskonzept)", SUM(L793:L794),
IF(TYPE($I792)=1,$I792,$H792)*((1+$J792)^(IF(TYPE($I792)=1,2,3))))</f>
        <v>53.172390572390583</v>
      </c>
    </row>
    <row r="793" spans="1:12" x14ac:dyDescent="0.2">
      <c r="A793" s="2" t="s">
        <v>39</v>
      </c>
      <c r="B793" s="2" t="s">
        <v>40</v>
      </c>
      <c r="C793" s="2" t="s">
        <v>12</v>
      </c>
      <c r="D793" s="6" t="s">
        <v>13</v>
      </c>
      <c r="E793" s="3">
        <v>196.3</v>
      </c>
      <c r="F793" s="3">
        <v>201.5</v>
      </c>
      <c r="G793" s="3">
        <v>204.6</v>
      </c>
      <c r="H793" s="3">
        <v>207.4</v>
      </c>
      <c r="I793" s="3" t="s">
        <v>22</v>
      </c>
      <c r="J793" s="15">
        <f t="shared" si="1034"/>
        <v>1.8504184162371207E-2</v>
      </c>
      <c r="K793" s="16">
        <f t="shared" si="1059"/>
        <v>26.560362167503932</v>
      </c>
      <c r="L793" s="16">
        <f t="shared" si="1060"/>
        <v>208.38902490160007</v>
      </c>
    </row>
    <row r="794" spans="1:12" x14ac:dyDescent="0.2">
      <c r="C794" s="2" t="s">
        <v>14</v>
      </c>
      <c r="D794" s="6" t="s">
        <v>13</v>
      </c>
      <c r="E794" s="3">
        <v>183.5</v>
      </c>
      <c r="F794" s="3">
        <v>188.8</v>
      </c>
      <c r="G794" s="3">
        <v>192.4</v>
      </c>
      <c r="H794" s="3">
        <v>194.7</v>
      </c>
      <c r="I794" s="3" t="s">
        <v>22</v>
      </c>
      <c r="J794" s="15">
        <f t="shared" si="1034"/>
        <v>1.9944704917147948E-2</v>
      </c>
      <c r="K794" s="16">
        <f t="shared" ref="K794" si="1061">IF($C794="Erwerbstätige (Inlandskonzept)", SUM(K795:K796),
IF(TYPE($I794)=1,$I794,$H794)*(1+$J794))^(1/IF(TYPE($I794)=1,1,2))</f>
        <v>14.091956359830551</v>
      </c>
      <c r="L794" s="16">
        <f t="shared" ref="L794" si="1062">IF($C794="Erwerbstätige (Inlandskonzept)", SUM(L795:L796),
IF(TYPE($I794)=1,$I794,$H794)*((1+$J794)^(1/IF(TYPE($I794)=1,2,3))))</f>
        <v>195.98589990160008</v>
      </c>
    </row>
    <row r="795" spans="1:12" x14ac:dyDescent="0.2">
      <c r="C795" s="2" t="s">
        <v>15</v>
      </c>
      <c r="D795" s="6" t="s">
        <v>13</v>
      </c>
      <c r="E795" s="3">
        <v>12.8</v>
      </c>
      <c r="F795" s="3">
        <v>12.7</v>
      </c>
      <c r="G795" s="3">
        <v>12.2</v>
      </c>
      <c r="H795" s="3">
        <v>12.6</v>
      </c>
      <c r="I795" s="3" t="s">
        <v>22</v>
      </c>
      <c r="J795" s="15">
        <f t="shared" si="1034"/>
        <v>-5.2356980259020691E-3</v>
      </c>
      <c r="K795" s="16">
        <f t="shared" ref="K795:K796" si="1063">IF($C795="Erwerbstätige (Inlandskonzept)", SUM(K796:K797),
IF(TYPE($I795)=1,$I795,$H795)*((1+$J795)^(IF(TYPE($I795)=1,1,2))))</f>
        <v>12.468405807673379</v>
      </c>
      <c r="L795" s="16">
        <f t="shared" ref="L795:L796" si="1064">IF($C795="Erwerbstätige (Inlandskonzept)", SUM(L796:L797),
IF(TYPE($I795)=1,$I795,$H795)*((1+$J795)^(IF(TYPE($I795)=1,2,3))))</f>
        <v>12.403124999999998</v>
      </c>
    </row>
    <row r="796" spans="1:12" x14ac:dyDescent="0.2">
      <c r="A796" s="2" t="s">
        <v>41</v>
      </c>
      <c r="B796" s="2" t="s">
        <v>42</v>
      </c>
      <c r="C796" s="2" t="s">
        <v>12</v>
      </c>
      <c r="D796" s="6" t="s">
        <v>13</v>
      </c>
      <c r="E796" s="3">
        <v>165.7</v>
      </c>
      <c r="F796" s="3">
        <v>168.1</v>
      </c>
      <c r="G796" s="3">
        <v>170.2</v>
      </c>
      <c r="H796" s="3">
        <v>172.7</v>
      </c>
      <c r="I796" s="3" t="s">
        <v>22</v>
      </c>
      <c r="J796" s="15">
        <f t="shared" si="1034"/>
        <v>1.3887906878192746E-2</v>
      </c>
      <c r="K796" s="16">
        <f t="shared" si="1063"/>
        <v>36.197656877536872</v>
      </c>
      <c r="L796" s="16">
        <f t="shared" si="1064"/>
        <v>172.62489474418891</v>
      </c>
    </row>
    <row r="797" spans="1:12" x14ac:dyDescent="0.2">
      <c r="C797" s="2" t="s">
        <v>14</v>
      </c>
      <c r="D797" s="6" t="s">
        <v>13</v>
      </c>
      <c r="E797" s="3">
        <v>140.30000000000001</v>
      </c>
      <c r="F797" s="3">
        <v>143.30000000000001</v>
      </c>
      <c r="G797" s="3">
        <v>145.30000000000001</v>
      </c>
      <c r="H797" s="3">
        <v>148.1</v>
      </c>
      <c r="I797" s="3" t="s">
        <v>22</v>
      </c>
      <c r="J797" s="15">
        <f t="shared" si="1034"/>
        <v>1.8198522493442004E-2</v>
      </c>
      <c r="K797" s="16">
        <f t="shared" ref="K797" si="1065">IF($C797="Erwerbstätige (Inlandskonzept)", SUM(K798:K799),
IF(TYPE($I797)=1,$I797,$H797)*(1+$J797))^(1/IF(TYPE($I797)=1,1,2))</f>
        <v>12.279869754247345</v>
      </c>
      <c r="L797" s="16">
        <f t="shared" ref="L797" si="1066">IF($C797="Erwerbstätige (Inlandskonzept)", SUM(L798:L799),
IF(TYPE($I797)=1,$I797,$H797)*((1+$J797)^(1/IF(TYPE($I797)=1,2,3))))</f>
        <v>148.99300498040938</v>
      </c>
    </row>
    <row r="798" spans="1:12" x14ac:dyDescent="0.2">
      <c r="C798" s="2" t="s">
        <v>15</v>
      </c>
      <c r="D798" s="6" t="s">
        <v>13</v>
      </c>
      <c r="E798" s="3">
        <v>25.4</v>
      </c>
      <c r="F798" s="3">
        <v>24.9</v>
      </c>
      <c r="G798" s="3">
        <v>24.9</v>
      </c>
      <c r="H798" s="3">
        <v>24.5</v>
      </c>
      <c r="I798" s="3" t="s">
        <v>22</v>
      </c>
      <c r="J798" s="15">
        <f t="shared" si="1034"/>
        <v>-1.1953336570656559E-2</v>
      </c>
      <c r="K798" s="16">
        <f t="shared" ref="K798:K799" si="1067">IF($C798="Erwerbstätige (Inlandskonzept)", SUM(K799:K800),
IF(TYPE($I798)=1,$I798,$H798)*((1+$J798)^(IF(TYPE($I798)=1,1,2))))</f>
        <v>23.917787123289528</v>
      </c>
      <c r="L798" s="16">
        <f t="shared" ref="L798:L799" si="1068">IF($C798="Erwerbstätige (Inlandskonzept)", SUM(L799:L800),
IF(TYPE($I798)=1,$I798,$H798)*((1+$J798)^(IF(TYPE($I798)=1,2,3))))</f>
        <v>23.631889763779533</v>
      </c>
    </row>
    <row r="799" spans="1:12" x14ac:dyDescent="0.2">
      <c r="A799" s="2" t="s">
        <v>43</v>
      </c>
      <c r="B799" s="2" t="s">
        <v>44</v>
      </c>
      <c r="C799" s="2" t="s">
        <v>12</v>
      </c>
      <c r="D799" s="6" t="s">
        <v>13</v>
      </c>
      <c r="E799" s="3">
        <v>75.3</v>
      </c>
      <c r="F799" s="3">
        <v>73.2</v>
      </c>
      <c r="G799" s="3">
        <v>74</v>
      </c>
      <c r="H799" s="3">
        <v>74.400000000000006</v>
      </c>
      <c r="I799" s="3" t="s">
        <v>22</v>
      </c>
      <c r="J799" s="15">
        <f t="shared" si="1034"/>
        <v>-4.0000427530285654E-3</v>
      </c>
      <c r="K799" s="16">
        <f t="shared" si="1067"/>
        <v>16.179009668297997</v>
      </c>
      <c r="L799" s="16">
        <f t="shared" si="1068"/>
        <v>73.74215911544303</v>
      </c>
    </row>
    <row r="800" spans="1:12" x14ac:dyDescent="0.2">
      <c r="C800" s="2" t="s">
        <v>14</v>
      </c>
      <c r="D800" s="6" t="s">
        <v>13</v>
      </c>
      <c r="E800" s="3">
        <v>66</v>
      </c>
      <c r="F800" s="3">
        <v>64.7</v>
      </c>
      <c r="G800" s="3">
        <v>65.599999999999994</v>
      </c>
      <c r="H800" s="3">
        <v>65.900000000000006</v>
      </c>
      <c r="I800" s="3" t="s">
        <v>22</v>
      </c>
      <c r="J800" s="15">
        <f t="shared" si="1034"/>
        <v>-5.0530579599072922E-4</v>
      </c>
      <c r="K800" s="16">
        <f t="shared" ref="K800" si="1069">IF($C800="Erwerbstätige (Inlandskonzept)", SUM(K801:K802),
IF(TYPE($I800)=1,$I800,$H800)*(1+$J800))^(1/IF(TYPE($I800)=1,1,2))</f>
        <v>8.1158302315933284</v>
      </c>
      <c r="L800" s="16">
        <f t="shared" ref="L800" si="1070">IF($C800="Erwerbstätige (Inlandskonzept)", SUM(L801:L802),
IF(TYPE($I800)=1,$I800,$H800)*((1+$J800)^(1/IF(TYPE($I800)=1,2,3))))</f>
        <v>65.888898245877812</v>
      </c>
    </row>
    <row r="801" spans="1:12" x14ac:dyDescent="0.2">
      <c r="C801" s="2" t="s">
        <v>15</v>
      </c>
      <c r="D801" s="6" t="s">
        <v>13</v>
      </c>
      <c r="E801" s="3">
        <v>9.1999999999999993</v>
      </c>
      <c r="F801" s="3">
        <v>8.5</v>
      </c>
      <c r="G801" s="3">
        <v>8.4</v>
      </c>
      <c r="H801" s="3">
        <v>8.5</v>
      </c>
      <c r="I801" s="3" t="s">
        <v>22</v>
      </c>
      <c r="J801" s="15">
        <f t="shared" si="1034"/>
        <v>-2.6034217492900358E-2</v>
      </c>
      <c r="K801" s="16">
        <f t="shared" ref="K801:K802" si="1071">IF($C801="Erwerbstätige (Inlandskonzept)", SUM(K802:K803),
IF(TYPE($I801)=1,$I801,$H801)*((1+$J801)^(IF(TYPE($I801)=1,1,2))))</f>
        <v>8.0631794367046687</v>
      </c>
      <c r="L801" s="16">
        <f t="shared" ref="L801:L802" si="1072">IF($C801="Erwerbstätige (Inlandskonzept)", SUM(L802:L803),
IF(TYPE($I801)=1,$I801,$H801)*((1+$J801)^(IF(TYPE($I801)=1,2,3))))</f>
        <v>7.8532608695652177</v>
      </c>
    </row>
    <row r="802" spans="1:12" x14ac:dyDescent="0.2">
      <c r="A802" s="2" t="s">
        <v>45</v>
      </c>
      <c r="B802" s="2" t="s">
        <v>46</v>
      </c>
      <c r="C802" s="2" t="s">
        <v>12</v>
      </c>
      <c r="D802" s="6" t="s">
        <v>13</v>
      </c>
      <c r="E802" s="3">
        <v>598.70000000000005</v>
      </c>
      <c r="F802" s="3">
        <v>608.5</v>
      </c>
      <c r="G802" s="3">
        <v>620</v>
      </c>
      <c r="H802" s="3">
        <v>623.6</v>
      </c>
      <c r="I802" s="3">
        <v>623.9</v>
      </c>
      <c r="J802" s="15">
        <f t="shared" si="1034"/>
        <v>1.036066916944911E-2</v>
      </c>
      <c r="K802" s="16">
        <f t="shared" si="1071"/>
        <v>630.48240795008439</v>
      </c>
      <c r="L802" s="16">
        <f t="shared" si="1072"/>
        <v>625.49443851791614</v>
      </c>
    </row>
    <row r="803" spans="1:12" x14ac:dyDescent="0.2">
      <c r="C803" s="2" t="s">
        <v>14</v>
      </c>
      <c r="D803" s="6" t="s">
        <v>13</v>
      </c>
      <c r="E803" s="3">
        <v>515.4</v>
      </c>
      <c r="F803" s="3">
        <v>526.6</v>
      </c>
      <c r="G803" s="3">
        <v>537.6</v>
      </c>
      <c r="H803" s="3">
        <v>542.4</v>
      </c>
      <c r="I803" s="3">
        <v>545.20000000000005</v>
      </c>
      <c r="J803" s="15">
        <f t="shared" si="1034"/>
        <v>1.4151548789125279E-2</v>
      </c>
      <c r="K803" s="16">
        <f t="shared" ref="K803" si="1073">IF($C803="Erwerbstätige (Inlandskonzept)", SUM(K804:K805),
IF(TYPE($I803)=1,$I803,$H803)*(1+$J803))^(1/IF(TYPE($I803)=1,1,2))</f>
        <v>552.91542439983118</v>
      </c>
      <c r="L803" s="16">
        <f t="shared" ref="L803" si="1074">IF($C803="Erwerbstätige (Inlandskonzept)", SUM(L804:L805),
IF(TYPE($I803)=1,$I803,$H803)*((1+$J803)^(1/IF(TYPE($I803)=1,2,3))))</f>
        <v>549.04415977477436</v>
      </c>
    </row>
    <row r="804" spans="1:12" x14ac:dyDescent="0.2">
      <c r="C804" s="2" t="s">
        <v>15</v>
      </c>
      <c r="D804" s="6" t="s">
        <v>13</v>
      </c>
      <c r="E804" s="3">
        <v>83.4</v>
      </c>
      <c r="F804" s="3">
        <v>81.900000000000006</v>
      </c>
      <c r="G804" s="3">
        <v>82.4</v>
      </c>
      <c r="H804" s="3">
        <v>81.2</v>
      </c>
      <c r="I804" s="3">
        <v>78.7</v>
      </c>
      <c r="J804" s="15">
        <f t="shared" si="1034"/>
        <v>-1.4396651203897659E-2</v>
      </c>
      <c r="K804" s="16">
        <f t="shared" ref="K804:K805" si="1075">IF($C804="Erwerbstätige (Inlandskonzept)", SUM(K805:K806),
IF(TYPE($I804)=1,$I804,$H804)*((1+$J804)^(IF(TYPE($I804)=1,1,2))))</f>
        <v>77.566983550253255</v>
      </c>
      <c r="L804" s="16">
        <f t="shared" ref="L804:L805" si="1076">IF($C804="Erwerbstätige (Inlandskonzept)", SUM(L805:L806),
IF(TYPE($I804)=1,$I804,$H804)*((1+$J804)^(IF(TYPE($I804)=1,2,3))))</f>
        <v>76.450278743141794</v>
      </c>
    </row>
    <row r="805" spans="1:12" x14ac:dyDescent="0.2">
      <c r="A805" s="2" t="s">
        <v>47</v>
      </c>
      <c r="B805" s="2" t="s">
        <v>48</v>
      </c>
      <c r="C805" s="2" t="s">
        <v>12</v>
      </c>
      <c r="D805" s="6" t="s">
        <v>13</v>
      </c>
      <c r="E805" s="3">
        <v>97.3</v>
      </c>
      <c r="F805" s="3">
        <v>97</v>
      </c>
      <c r="G805" s="3">
        <v>96.9</v>
      </c>
      <c r="H805" s="3">
        <v>95.1</v>
      </c>
      <c r="I805" s="3" t="s">
        <v>22</v>
      </c>
      <c r="J805" s="15">
        <f t="shared" si="1034"/>
        <v>-7.5943559230247093E-3</v>
      </c>
      <c r="K805" s="16">
        <f t="shared" si="1075"/>
        <v>23.899927058121147</v>
      </c>
      <c r="L805" s="16">
        <f t="shared" si="1076"/>
        <v>96.042407753806202</v>
      </c>
    </row>
    <row r="806" spans="1:12" x14ac:dyDescent="0.2">
      <c r="C806" s="2" t="s">
        <v>14</v>
      </c>
      <c r="D806" s="6" t="s">
        <v>13</v>
      </c>
      <c r="E806" s="3">
        <v>84.4</v>
      </c>
      <c r="F806" s="3">
        <v>83.8</v>
      </c>
      <c r="G806" s="3">
        <v>82.4</v>
      </c>
      <c r="H806" s="3">
        <v>81</v>
      </c>
      <c r="I806" s="3" t="s">
        <v>22</v>
      </c>
      <c r="J806" s="15">
        <f t="shared" si="1034"/>
        <v>-1.3612581627162723E-2</v>
      </c>
      <c r="K806" s="16">
        <f t="shared" ref="K806" si="1077">IF($C806="Erwerbstätige (Inlandskonzept)", SUM(K807:K808),
IF(TYPE($I806)=1,$I806,$H806)*(1+$J806))^(1/IF(TYPE($I806)=1,1,2))</f>
        <v>8.9385334864394732</v>
      </c>
      <c r="L806" s="16">
        <f t="shared" ref="L806" si="1078">IF($C806="Erwerbstätige (Inlandskonzept)", SUM(L807:L808),
IF(TYPE($I806)=1,$I806,$H806)*((1+$J806)^(1/IF(TYPE($I806)=1,2,3))))</f>
        <v>80.630779846829455</v>
      </c>
    </row>
    <row r="807" spans="1:12" x14ac:dyDescent="0.2">
      <c r="C807" s="2" t="s">
        <v>15</v>
      </c>
      <c r="D807" s="6" t="s">
        <v>13</v>
      </c>
      <c r="E807" s="3">
        <v>12.9</v>
      </c>
      <c r="F807" s="3">
        <v>13.2</v>
      </c>
      <c r="G807" s="3">
        <v>14.4</v>
      </c>
      <c r="H807" s="3">
        <v>14.1</v>
      </c>
      <c r="I807" s="3" t="s">
        <v>22</v>
      </c>
      <c r="J807" s="15">
        <f t="shared" si="1034"/>
        <v>3.0093074761916361E-2</v>
      </c>
      <c r="K807" s="16">
        <f t="shared" ref="K807:K808" si="1079">IF($C807="Erwerbstätige (Inlandskonzept)", SUM(K808:K809),
IF(TYPE($I807)=1,$I807,$H807)*((1+$J807)^(IF(TYPE($I807)=1,1,2))))</f>
        <v>14.961393571681674</v>
      </c>
      <c r="L807" s="16">
        <f t="shared" ref="L807:L808" si="1080">IF($C807="Erwerbstätige (Inlandskonzept)", SUM(L808:L809),
IF(TYPE($I807)=1,$I807,$H807)*((1+$J807)^(IF(TYPE($I807)=1,2,3))))</f>
        <v>15.411627906976744</v>
      </c>
    </row>
    <row r="808" spans="1:12" x14ac:dyDescent="0.2">
      <c r="A808" s="2" t="s">
        <v>49</v>
      </c>
      <c r="B808" s="2" t="s">
        <v>50</v>
      </c>
      <c r="C808" s="2" t="s">
        <v>12</v>
      </c>
      <c r="D808" s="6" t="s">
        <v>13</v>
      </c>
      <c r="E808" s="3">
        <v>33.299999999999997</v>
      </c>
      <c r="F808" s="3">
        <v>33.9</v>
      </c>
      <c r="G808" s="3">
        <v>34</v>
      </c>
      <c r="H808" s="3">
        <v>34.200000000000003</v>
      </c>
      <c r="I808" s="3" t="s">
        <v>22</v>
      </c>
      <c r="J808" s="15">
        <f t="shared" si="1034"/>
        <v>8.929043886532817E-3</v>
      </c>
      <c r="K808" s="16">
        <f t="shared" si="1079"/>
        <v>10.109952685883936</v>
      </c>
      <c r="L808" s="16">
        <f t="shared" si="1080"/>
        <v>34.488115724745029</v>
      </c>
    </row>
    <row r="809" spans="1:12" x14ac:dyDescent="0.2">
      <c r="C809" s="2" t="s">
        <v>14</v>
      </c>
      <c r="D809" s="6" t="s">
        <v>13</v>
      </c>
      <c r="E809" s="3">
        <v>29</v>
      </c>
      <c r="F809" s="3">
        <v>29.4</v>
      </c>
      <c r="G809" s="3">
        <v>29.8</v>
      </c>
      <c r="H809" s="3">
        <v>29.7</v>
      </c>
      <c r="I809" s="3" t="s">
        <v>22</v>
      </c>
      <c r="J809" s="15">
        <f t="shared" si="1034"/>
        <v>7.9820936689301014E-3</v>
      </c>
      <c r="K809" s="16">
        <f t="shared" ref="K809" si="1081">IF($C809="Erwerbstätige (Inlandskonzept)", SUM(K810:K811),
IF(TYPE($I809)=1,$I809,$H809)*(1+$J809))^(1/IF(TYPE($I809)=1,1,2))</f>
        <v>5.4714776963784857</v>
      </c>
      <c r="L809" s="16">
        <f t="shared" ref="L809" si="1082">IF($C809="Erwerbstätige (Inlandskonzept)", SUM(L810:L811),
IF(TYPE($I809)=1,$I809,$H809)*((1+$J809)^(1/IF(TYPE($I809)=1,2,3))))</f>
        <v>29.778813399163635</v>
      </c>
    </row>
    <row r="810" spans="1:12" x14ac:dyDescent="0.2">
      <c r="C810" s="2" t="s">
        <v>15</v>
      </c>
      <c r="D810" s="6" t="s">
        <v>13</v>
      </c>
      <c r="E810" s="3">
        <v>4.3</v>
      </c>
      <c r="F810" s="3">
        <v>4.5</v>
      </c>
      <c r="G810" s="3">
        <v>4.3</v>
      </c>
      <c r="H810" s="3">
        <v>4.5</v>
      </c>
      <c r="I810" s="3" t="s">
        <v>22</v>
      </c>
      <c r="J810" s="15">
        <f t="shared" si="1034"/>
        <v>1.5269530661735198E-2</v>
      </c>
      <c r="K810" s="16">
        <f t="shared" ref="K810:K811" si="1083">IF($C810="Erwerbstätige (Inlandskonzept)", SUM(K811:K812),
IF(TYPE($I810)=1,$I810,$H810)*((1+$J810)^(IF(TYPE($I810)=1,1,2))))</f>
        <v>4.6384749895054505</v>
      </c>
      <c r="L810" s="16">
        <f t="shared" ref="L810:L811" si="1084">IF($C810="Erwerbstätige (Inlandskonzept)", SUM(L811:L812),
IF(TYPE($I810)=1,$I810,$H810)*((1+$J810)^(IF(TYPE($I810)=1,2,3))))</f>
        <v>4.7093023255813957</v>
      </c>
    </row>
    <row r="811" spans="1:12" x14ac:dyDescent="0.2">
      <c r="A811" s="2" t="s">
        <v>51</v>
      </c>
      <c r="B811" s="2" t="s">
        <v>52</v>
      </c>
      <c r="C811" s="2" t="s">
        <v>12</v>
      </c>
      <c r="D811" s="6" t="s">
        <v>13</v>
      </c>
      <c r="E811" s="3">
        <v>468.1</v>
      </c>
      <c r="F811" s="3">
        <v>477.5</v>
      </c>
      <c r="G811" s="3">
        <v>489.1</v>
      </c>
      <c r="H811" s="3">
        <v>494.4</v>
      </c>
      <c r="I811" s="3" t="s">
        <v>22</v>
      </c>
      <c r="J811" s="15">
        <f t="shared" si="1034"/>
        <v>1.8388000960846806E-2</v>
      </c>
      <c r="K811" s="16">
        <f t="shared" si="1083"/>
        <v>81.553505318680138</v>
      </c>
      <c r="L811" s="16">
        <f t="shared" si="1084"/>
        <v>494.49547535153738</v>
      </c>
    </row>
    <row r="812" spans="1:12" x14ac:dyDescent="0.2">
      <c r="C812" s="2" t="s">
        <v>14</v>
      </c>
      <c r="D812" s="6" t="s">
        <v>13</v>
      </c>
      <c r="E812" s="3">
        <v>402</v>
      </c>
      <c r="F812" s="3">
        <v>413.4</v>
      </c>
      <c r="G812" s="3">
        <v>425.4</v>
      </c>
      <c r="H812" s="3">
        <v>431.6</v>
      </c>
      <c r="I812" s="3" t="s">
        <v>22</v>
      </c>
      <c r="J812" s="15">
        <f t="shared" si="1034"/>
        <v>2.3965036087232772E-2</v>
      </c>
      <c r="K812" s="16">
        <f t="shared" ref="K812" si="1085">IF($C812="Erwerbstätige (Inlandskonzept)", SUM(K813:K814),
IF(TYPE($I812)=1,$I812,$H812)*(1+$J812))^(1/IF(TYPE($I812)=1,1,2))</f>
        <v>21.022447754132955</v>
      </c>
      <c r="L812" s="16">
        <f t="shared" ref="L812" si="1086">IF($C812="Erwerbstätige (Inlandskonzept)", SUM(L813:L814),
IF(TYPE($I812)=1,$I812,$H812)*((1+$J812)^(1/IF(TYPE($I812)=1,2,3))))</f>
        <v>435.02058881598515</v>
      </c>
    </row>
    <row r="813" spans="1:12" x14ac:dyDescent="0.2">
      <c r="C813" s="2" t="s">
        <v>15</v>
      </c>
      <c r="D813" s="6" t="s">
        <v>13</v>
      </c>
      <c r="E813" s="3">
        <v>66.099999999999994</v>
      </c>
      <c r="F813" s="3">
        <v>64.099999999999994</v>
      </c>
      <c r="G813" s="3">
        <v>63.7</v>
      </c>
      <c r="H813" s="3">
        <v>62.7</v>
      </c>
      <c r="I813" s="3" t="s">
        <v>22</v>
      </c>
      <c r="J813" s="15">
        <f t="shared" si="1034"/>
        <v>-1.7448415267959261E-2</v>
      </c>
      <c r="K813" s="16">
        <f t="shared" ref="K813:K814" si="1087">IF($C813="Erwerbstätige (Inlandskonzept)", SUM(K814:K815),
IF(TYPE($I813)=1,$I813,$H813)*((1+$J813)^(IF(TYPE($I813)=1,1,2))))</f>
        <v>60.531057564547183</v>
      </c>
      <c r="L813" s="16">
        <f t="shared" ref="L813:L814" si="1088">IF($C813="Erwerbstätige (Inlandskonzept)", SUM(L814:L815),
IF(TYPE($I813)=1,$I813,$H813)*((1+$J813)^(IF(TYPE($I813)=1,2,3))))</f>
        <v>59.474886535552216</v>
      </c>
    </row>
    <row r="814" spans="1:12" x14ac:dyDescent="0.2">
      <c r="A814" s="2" t="s">
        <v>53</v>
      </c>
      <c r="B814" s="2" t="s">
        <v>54</v>
      </c>
      <c r="C814" s="2" t="s">
        <v>12</v>
      </c>
      <c r="D814" s="6" t="s">
        <v>13</v>
      </c>
      <c r="E814" s="3">
        <v>205.8</v>
      </c>
      <c r="F814" s="3">
        <v>208.4</v>
      </c>
      <c r="G814" s="3">
        <v>212.5</v>
      </c>
      <c r="H814" s="3">
        <v>214.7</v>
      </c>
      <c r="I814" s="3" t="s">
        <v>22</v>
      </c>
      <c r="J814" s="15">
        <f t="shared" si="1034"/>
        <v>1.4212342330762517E-2</v>
      </c>
      <c r="K814" s="16">
        <f t="shared" si="1087"/>
        <v>54.953785836028999</v>
      </c>
      <c r="L814" s="16">
        <f t="shared" si="1088"/>
        <v>214.28490876984949</v>
      </c>
    </row>
    <row r="815" spans="1:12" x14ac:dyDescent="0.2">
      <c r="C815" s="2" t="s">
        <v>14</v>
      </c>
      <c r="D815" s="6" t="s">
        <v>13</v>
      </c>
      <c r="E815" s="3">
        <v>161.30000000000001</v>
      </c>
      <c r="F815" s="3">
        <v>165.5</v>
      </c>
      <c r="G815" s="3">
        <v>169.1</v>
      </c>
      <c r="H815" s="3">
        <v>171.9</v>
      </c>
      <c r="I815" s="3" t="s">
        <v>22</v>
      </c>
      <c r="J815" s="15">
        <f t="shared" si="1034"/>
        <v>2.1442294177261401E-2</v>
      </c>
      <c r="K815" s="16">
        <f t="shared" ref="K815" si="1089">IF($C815="Erwerbstätige (Inlandskonzept)", SUM(K816:K817),
IF(TYPE($I815)=1,$I815,$H815)*(1+$J815))^(1/IF(TYPE($I815)=1,1,2))</f>
        <v>13.250884135372674</v>
      </c>
      <c r="L815" s="16">
        <f t="shared" ref="L815" si="1090">IF($C815="Erwerbstätige (Inlandskonzept)", SUM(L816:L817),
IF(TYPE($I815)=1,$I815,$H815)*((1+$J815)^(1/IF(TYPE($I815)=1,2,3))))</f>
        <v>173.1199649496248</v>
      </c>
    </row>
    <row r="816" spans="1:12" x14ac:dyDescent="0.2">
      <c r="C816" s="2" t="s">
        <v>15</v>
      </c>
      <c r="D816" s="6" t="s">
        <v>13</v>
      </c>
      <c r="E816" s="3">
        <v>44.5</v>
      </c>
      <c r="F816" s="3">
        <v>42.9</v>
      </c>
      <c r="G816" s="3">
        <v>43.3</v>
      </c>
      <c r="H816" s="3">
        <v>42.8</v>
      </c>
      <c r="I816" s="3" t="s">
        <v>22</v>
      </c>
      <c r="J816" s="15">
        <f t="shared" si="1034"/>
        <v>-1.2899770963015422E-2</v>
      </c>
      <c r="K816" s="16">
        <f t="shared" ref="K816:K817" si="1091">IF($C816="Erwerbstätige (Inlandskonzept)", SUM(K817:K818),
IF(TYPE($I816)=1,$I816,$H816)*((1+$J816)^(IF(TYPE($I816)=1,1,2))))</f>
        <v>41.702901700656327</v>
      </c>
      <c r="L816" s="16">
        <f t="shared" ref="L816:L817" si="1092">IF($C816="Erwerbstätige (Inlandskonzept)", SUM(L817:L818),
IF(TYPE($I816)=1,$I816,$H816)*((1+$J816)^(IF(TYPE($I816)=1,2,3))))</f>
        <v>41.164943820224707</v>
      </c>
    </row>
    <row r="817" spans="1:12" x14ac:dyDescent="0.2">
      <c r="A817" s="2" t="s">
        <v>55</v>
      </c>
      <c r="B817" s="2" t="s">
        <v>56</v>
      </c>
      <c r="C817" s="2" t="s">
        <v>12</v>
      </c>
      <c r="D817" s="6" t="s">
        <v>13</v>
      </c>
      <c r="E817" s="3">
        <v>262.3</v>
      </c>
      <c r="F817" s="3">
        <v>269.10000000000002</v>
      </c>
      <c r="G817" s="3">
        <v>276.60000000000002</v>
      </c>
      <c r="H817" s="3">
        <v>279.60000000000002</v>
      </c>
      <c r="I817" s="3" t="s">
        <v>22</v>
      </c>
      <c r="J817" s="15">
        <f t="shared" si="1034"/>
        <v>2.1518631533212762E-2</v>
      </c>
      <c r="K817" s="16">
        <f t="shared" si="1091"/>
        <v>35.162234245469847</v>
      </c>
      <c r="L817" s="16">
        <f t="shared" si="1092"/>
        <v>280.23539907900329</v>
      </c>
    </row>
    <row r="818" spans="1:12" x14ac:dyDescent="0.2">
      <c r="C818" s="2" t="s">
        <v>14</v>
      </c>
      <c r="D818" s="6" t="s">
        <v>13</v>
      </c>
      <c r="E818" s="3">
        <v>240.7</v>
      </c>
      <c r="F818" s="3">
        <v>247.9</v>
      </c>
      <c r="G818" s="3">
        <v>256.3</v>
      </c>
      <c r="H818" s="3">
        <v>259.7</v>
      </c>
      <c r="I818" s="3" t="s">
        <v>22</v>
      </c>
      <c r="J818" s="15">
        <f t="shared" si="1034"/>
        <v>2.5648666670106124E-2</v>
      </c>
      <c r="K818" s="16">
        <f t="shared" ref="K818" si="1093">IF($C818="Erwerbstätige (Inlandskonzept)", SUM(K819:K820),
IF(TYPE($I818)=1,$I818,$H818)*(1+$J818))^(1/IF(TYPE($I818)=1,1,2))</f>
        <v>16.320568578766689</v>
      </c>
      <c r="L818" s="16">
        <f t="shared" ref="L818" si="1094">IF($C818="Erwerbstätige (Inlandskonzept)", SUM(L819:L820),
IF(TYPE($I818)=1,$I818,$H818)*((1+$J818)^(1/IF(TYPE($I818)=1,2,3))))</f>
        <v>261.90160278270702</v>
      </c>
    </row>
    <row r="819" spans="1:12" x14ac:dyDescent="0.2">
      <c r="C819" s="2" t="s">
        <v>15</v>
      </c>
      <c r="D819" s="6" t="s">
        <v>13</v>
      </c>
      <c r="E819" s="3">
        <v>21.6</v>
      </c>
      <c r="F819" s="3">
        <v>21.2</v>
      </c>
      <c r="G819" s="3">
        <v>20.399999999999999</v>
      </c>
      <c r="H819" s="3">
        <v>19.899999999999999</v>
      </c>
      <c r="I819" s="3" t="s">
        <v>22</v>
      </c>
      <c r="J819" s="15">
        <f t="shared" si="1034"/>
        <v>-2.6954589864332967E-2</v>
      </c>
      <c r="K819" s="16">
        <f t="shared" ref="K819:K820" si="1095">IF($C819="Erwerbstätige (Inlandskonzept)", SUM(K820:K821),
IF(TYPE($I819)=1,$I819,$H819)*((1+$J819)^(IF(TYPE($I819)=1,1,2))))</f>
        <v>18.841665666703157</v>
      </c>
      <c r="L819" s="16">
        <f t="shared" ref="L819:L820" si="1096">IF($C819="Erwerbstätige (Inlandskonzept)", SUM(L820:L821),
IF(TYPE($I819)=1,$I819,$H819)*((1+$J819)^(IF(TYPE($I819)=1,2,3))))</f>
        <v>18.333796296296292</v>
      </c>
    </row>
    <row r="820" spans="1:12" x14ac:dyDescent="0.2">
      <c r="A820" s="2" t="s">
        <v>57</v>
      </c>
      <c r="B820" s="2" t="s">
        <v>58</v>
      </c>
      <c r="C820" s="2" t="s">
        <v>12</v>
      </c>
      <c r="D820" s="6" t="s">
        <v>13</v>
      </c>
      <c r="E820" s="3">
        <v>1271.7</v>
      </c>
      <c r="F820" s="3">
        <v>1295.3</v>
      </c>
      <c r="G820" s="3">
        <v>1326</v>
      </c>
      <c r="H820" s="3">
        <v>1350.4</v>
      </c>
      <c r="I820" s="3">
        <v>1372.7</v>
      </c>
      <c r="J820" s="15">
        <f t="shared" si="1034"/>
        <v>1.9289946301759064E-2</v>
      </c>
      <c r="K820" s="16">
        <f t="shared" si="1095"/>
        <v>1399.1862008716319</v>
      </c>
      <c r="L820" s="16">
        <f t="shared" si="1096"/>
        <v>1387.880441633605</v>
      </c>
    </row>
    <row r="821" spans="1:12" x14ac:dyDescent="0.2">
      <c r="C821" s="2" t="s">
        <v>14</v>
      </c>
      <c r="D821" s="6" t="s">
        <v>13</v>
      </c>
      <c r="E821" s="3">
        <v>1182.8</v>
      </c>
      <c r="F821" s="3">
        <v>1206.4000000000001</v>
      </c>
      <c r="G821" s="3">
        <v>1234.7</v>
      </c>
      <c r="H821" s="3">
        <v>1258.5999999999999</v>
      </c>
      <c r="I821" s="3">
        <v>1278.7</v>
      </c>
      <c r="J821" s="15">
        <f t="shared" si="1034"/>
        <v>1.9681024142484294E-2</v>
      </c>
      <c r="K821" s="16">
        <f t="shared" ref="K821" si="1097">IF($C821="Erwerbstätige (Inlandskonzept)", SUM(K822:K823),
IF(TYPE($I821)=1,$I821,$H821)*(1+$J821))^(1/IF(TYPE($I821)=1,1,2))</f>
        <v>1303.8661255709947</v>
      </c>
      <c r="L821" s="16">
        <f t="shared" ref="L821" si="1098">IF($C821="Erwerbstätige (Inlandskonzept)", SUM(L822:L823),
IF(TYPE($I821)=1,$I821,$H821)*((1+$J821)^(1/IF(TYPE($I821)=1,2,3))))</f>
        <v>1291.221752747231</v>
      </c>
    </row>
    <row r="822" spans="1:12" x14ac:dyDescent="0.2">
      <c r="C822" s="2" t="s">
        <v>15</v>
      </c>
      <c r="D822" s="6" t="s">
        <v>13</v>
      </c>
      <c r="E822" s="3">
        <v>88.9</v>
      </c>
      <c r="F822" s="3">
        <v>88.9</v>
      </c>
      <c r="G822" s="3">
        <v>91.3</v>
      </c>
      <c r="H822" s="3">
        <v>91.8</v>
      </c>
      <c r="I822" s="3">
        <v>94</v>
      </c>
      <c r="J822" s="15">
        <f t="shared" si="1034"/>
        <v>1.4043354262098573E-2</v>
      </c>
      <c r="K822" s="16">
        <f t="shared" ref="K822:K823" si="1099">IF($C822="Erwerbstätige (Inlandskonzept)", SUM(K823:K824),
IF(TYPE($I822)=1,$I822,$H822)*((1+$J822)^(IF(TYPE($I822)=1,1,2))))</f>
        <v>95.320075300637271</v>
      </c>
      <c r="L822" s="16">
        <f t="shared" ref="L822:L823" si="1100">IF($C822="Erwerbstätige (Inlandskonzept)", SUM(L823:L824),
IF(TYPE($I822)=1,$I822,$H822)*((1+$J822)^(IF(TYPE($I822)=1,2,3))))</f>
        <v>96.658688886374023</v>
      </c>
    </row>
    <row r="823" spans="1:12" x14ac:dyDescent="0.2">
      <c r="A823" s="2" t="s">
        <v>59</v>
      </c>
      <c r="B823" s="2" t="s">
        <v>60</v>
      </c>
      <c r="C823" s="2" t="s">
        <v>12</v>
      </c>
      <c r="D823" s="6" t="s">
        <v>13</v>
      </c>
      <c r="E823" s="3">
        <v>1001.4</v>
      </c>
      <c r="F823" s="3">
        <v>1023.2</v>
      </c>
      <c r="G823" s="3">
        <v>1051</v>
      </c>
      <c r="H823" s="3">
        <v>1068.7</v>
      </c>
      <c r="I823" s="3" t="s">
        <v>22</v>
      </c>
      <c r="J823" s="15">
        <f t="shared" si="1034"/>
        <v>2.1918059423990499E-2</v>
      </c>
      <c r="K823" s="16">
        <f t="shared" si="1099"/>
        <v>91.086802211823468</v>
      </c>
      <c r="L823" s="16">
        <f t="shared" si="1100"/>
        <v>1078.7826726655449</v>
      </c>
    </row>
    <row r="824" spans="1:12" x14ac:dyDescent="0.2">
      <c r="C824" s="2" t="s">
        <v>14</v>
      </c>
      <c r="D824" s="6" t="s">
        <v>13</v>
      </c>
      <c r="E824" s="3">
        <v>946.7</v>
      </c>
      <c r="F824" s="3">
        <v>966.6</v>
      </c>
      <c r="G824" s="3">
        <v>992.8</v>
      </c>
      <c r="H824" s="3">
        <v>1011.5</v>
      </c>
      <c r="I824" s="3" t="s">
        <v>22</v>
      </c>
      <c r="J824" s="15">
        <f t="shared" si="1034"/>
        <v>2.2314459217143146E-2</v>
      </c>
      <c r="K824" s="16">
        <f t="shared" ref="K824" si="1101">IF($C824="Erwerbstätige (Inlandskonzept)", SUM(K825:K826),
IF(TYPE($I824)=1,$I824,$H824)*(1+$J824))^(1/IF(TYPE($I824)=1,1,2))</f>
        <v>32.156975534060109</v>
      </c>
      <c r="L824" s="16">
        <f t="shared" ref="L824" si="1102">IF($C824="Erwerbstätige (Inlandskonzept)", SUM(L825:L826),
IF(TYPE($I824)=1,$I824,$H824)*((1+$J824)^(1/IF(TYPE($I824)=1,2,3))))</f>
        <v>1018.9684130677385</v>
      </c>
    </row>
    <row r="825" spans="1:12" x14ac:dyDescent="0.2">
      <c r="C825" s="2" t="s">
        <v>15</v>
      </c>
      <c r="D825" s="6" t="s">
        <v>13</v>
      </c>
      <c r="E825" s="3">
        <v>54.7</v>
      </c>
      <c r="F825" s="3">
        <v>56.6</v>
      </c>
      <c r="G825" s="3">
        <v>58.2</v>
      </c>
      <c r="H825" s="3">
        <v>57.2</v>
      </c>
      <c r="I825" s="3" t="s">
        <v>22</v>
      </c>
      <c r="J825" s="15">
        <f t="shared" si="1034"/>
        <v>1.5008238949676178E-2</v>
      </c>
      <c r="K825" s="16">
        <f t="shared" ref="K825:K826" si="1103">IF($C825="Erwerbstätige (Inlandskonzept)", SUM(K826:K827),
IF(TYPE($I825)=1,$I825,$H825)*((1+$J825)^(IF(TYPE($I825)=1,1,2))))</f>
        <v>58.929826677763359</v>
      </c>
      <c r="L825" s="16">
        <f t="shared" ref="L825:L826" si="1104">IF($C825="Erwerbstätige (Inlandskonzept)", SUM(L826:L827),
IF(TYPE($I825)=1,$I825,$H825)*((1+$J825)^(IF(TYPE($I825)=1,2,3))))</f>
        <v>59.814259597806227</v>
      </c>
    </row>
    <row r="826" spans="1:12" x14ac:dyDescent="0.2">
      <c r="A826" s="2" t="s">
        <v>61</v>
      </c>
      <c r="B826" s="2" t="s">
        <v>62</v>
      </c>
      <c r="C826" s="2" t="s">
        <v>12</v>
      </c>
      <c r="D826" s="6" t="s">
        <v>13</v>
      </c>
      <c r="E826" s="3">
        <v>254.2</v>
      </c>
      <c r="F826" s="3">
        <v>254.6</v>
      </c>
      <c r="G826" s="3">
        <v>259.60000000000002</v>
      </c>
      <c r="H826" s="3">
        <v>261.5</v>
      </c>
      <c r="I826" s="3" t="s">
        <v>22</v>
      </c>
      <c r="J826" s="15">
        <f t="shared" si="1034"/>
        <v>9.482316554053849E-3</v>
      </c>
      <c r="K826" s="16">
        <f t="shared" si="1103"/>
        <v>16.247449823861132</v>
      </c>
      <c r="L826" s="16">
        <f t="shared" si="1104"/>
        <v>262.32394309175004</v>
      </c>
    </row>
    <row r="827" spans="1:12" x14ac:dyDescent="0.2">
      <c r="C827" s="2" t="s">
        <v>14</v>
      </c>
      <c r="D827" s="6" t="s">
        <v>13</v>
      </c>
      <c r="E827" s="3">
        <v>254.2</v>
      </c>
      <c r="F827" s="3">
        <v>254.6</v>
      </c>
      <c r="G827" s="3">
        <v>259.60000000000002</v>
      </c>
      <c r="H827" s="3">
        <v>261.5</v>
      </c>
      <c r="I827" s="3" t="s">
        <v>22</v>
      </c>
      <c r="J827" s="15">
        <f t="shared" si="1034"/>
        <v>9.482316554053849E-3</v>
      </c>
      <c r="K827" s="16">
        <f t="shared" ref="K827" si="1105">IF($C827="Erwerbstätige (Inlandskonzept)", SUM(K828:K829),
IF(TYPE($I827)=1,$I827,$H827)*(1+$J827))^(1/IF(TYPE($I827)=1,1,2))</f>
        <v>16.247449823861132</v>
      </c>
      <c r="L827" s="16">
        <f t="shared" ref="L827" si="1106">IF($C827="Erwerbstätige (Inlandskonzept)", SUM(L828:L829),
IF(TYPE($I827)=1,$I827,$H827)*((1+$J827)^(1/IF(TYPE($I827)=1,2,3))))</f>
        <v>262.32394309175004</v>
      </c>
    </row>
    <row r="828" spans="1:12" x14ac:dyDescent="0.2">
      <c r="C828" s="2" t="s">
        <v>15</v>
      </c>
      <c r="D828" s="6" t="s">
        <v>13</v>
      </c>
      <c r="E828" s="3">
        <v>0</v>
      </c>
      <c r="F828" s="3">
        <v>0</v>
      </c>
      <c r="G828" s="3">
        <v>0</v>
      </c>
      <c r="H828" s="3">
        <v>0</v>
      </c>
      <c r="I828" s="3" t="s">
        <v>22</v>
      </c>
      <c r="J828" s="15">
        <f t="shared" si="1034"/>
        <v>0</v>
      </c>
      <c r="K828" s="16">
        <f t="shared" ref="K828:K829" si="1107">IF($C828="Erwerbstätige (Inlandskonzept)", SUM(K829:K830),
IF(TYPE($I828)=1,$I828,$H828)*((1+$J828)^(IF(TYPE($I828)=1,1,2))))</f>
        <v>0</v>
      </c>
      <c r="L828" s="16">
        <f t="shared" ref="L828:L829" si="1108">IF($C828="Erwerbstätige (Inlandskonzept)", SUM(L829:L830),
IF(TYPE($I828)=1,$I828,$H828)*((1+$J828)^(IF(TYPE($I828)=1,2,3))))</f>
        <v>0</v>
      </c>
    </row>
    <row r="829" spans="1:12" x14ac:dyDescent="0.2">
      <c r="A829" s="2" t="s">
        <v>63</v>
      </c>
      <c r="B829" s="2" t="s">
        <v>64</v>
      </c>
      <c r="C829" s="2" t="s">
        <v>12</v>
      </c>
      <c r="D829" s="6" t="s">
        <v>13</v>
      </c>
      <c r="E829" s="3">
        <v>232.6</v>
      </c>
      <c r="F829" s="3">
        <v>234.1</v>
      </c>
      <c r="G829" s="3">
        <v>236.1</v>
      </c>
      <c r="H829" s="3">
        <v>239.3</v>
      </c>
      <c r="I829" s="3" t="s">
        <v>22</v>
      </c>
      <c r="J829" s="15">
        <f t="shared" si="1034"/>
        <v>9.5108617795718331E-3</v>
      </c>
      <c r="K829" s="16">
        <f t="shared" si="1107"/>
        <v>30.774804812118433</v>
      </c>
      <c r="L829" s="16">
        <f t="shared" si="1108"/>
        <v>241.02235871579057</v>
      </c>
    </row>
    <row r="830" spans="1:12" x14ac:dyDescent="0.2">
      <c r="C830" s="2" t="s">
        <v>14</v>
      </c>
      <c r="D830" s="6" t="s">
        <v>13</v>
      </c>
      <c r="E830" s="3">
        <v>218.4</v>
      </c>
      <c r="F830" s="3">
        <v>219.3</v>
      </c>
      <c r="G830" s="3">
        <v>220.5</v>
      </c>
      <c r="H830" s="3">
        <v>224.3</v>
      </c>
      <c r="I830" s="3" t="s">
        <v>22</v>
      </c>
      <c r="J830" s="15">
        <f t="shared" si="1034"/>
        <v>8.9249915558011761E-3</v>
      </c>
      <c r="K830" s="16">
        <f t="shared" ref="K830" si="1109">IF($C830="Erwerbstätige (Inlandskonzept)", SUM(K831:K832),
IF(TYPE($I830)=1,$I830,$H830)*(1+$J830))^(1/IF(TYPE($I830)=1,1,2))</f>
        <v>15.043333261148149</v>
      </c>
      <c r="L830" s="16">
        <f t="shared" ref="L830" si="1110">IF($C830="Erwerbstätige (Inlandskonzept)", SUM(L831:L832),
IF(TYPE($I830)=1,$I830,$H830)*((1+$J830)^(1/IF(TYPE($I830)=1,2,3))))</f>
        <v>224.96531646226944</v>
      </c>
    </row>
    <row r="831" spans="1:12" x14ac:dyDescent="0.2">
      <c r="C831" s="2" t="s">
        <v>15</v>
      </c>
      <c r="D831" s="6" t="s">
        <v>13</v>
      </c>
      <c r="E831" s="3">
        <v>14.2</v>
      </c>
      <c r="F831" s="3">
        <v>14.8</v>
      </c>
      <c r="G831" s="3">
        <v>15.6</v>
      </c>
      <c r="H831" s="3">
        <v>15.1</v>
      </c>
      <c r="I831" s="3" t="s">
        <v>22</v>
      </c>
      <c r="J831" s="15">
        <f t="shared" si="1034"/>
        <v>2.0695502102011432E-2</v>
      </c>
      <c r="K831" s="16">
        <f t="shared" ref="K831:K832" si="1111">IF($C831="Erwerbstätige (Inlandskonzept)", SUM(K832:K833),
IF(TYPE($I831)=1,$I831,$H831)*((1+$J831)^(IF(TYPE($I831)=1,1,2))))</f>
        <v>15.731471550970285</v>
      </c>
      <c r="L831" s="16">
        <f t="shared" ref="L831:L832" si="1112">IF($C831="Erwerbstätige (Inlandskonzept)", SUM(L832:L833),
IF(TYPE($I831)=1,$I831,$H831)*((1+$J831)^(IF(TYPE($I831)=1,2,3))))</f>
        <v>16.057042253521125</v>
      </c>
    </row>
    <row r="832" spans="1:12" x14ac:dyDescent="0.2">
      <c r="A832" s="2" t="s">
        <v>65</v>
      </c>
      <c r="B832" s="2" t="s">
        <v>66</v>
      </c>
      <c r="C832" s="2" t="s">
        <v>12</v>
      </c>
      <c r="D832" s="6" t="s">
        <v>13</v>
      </c>
      <c r="E832" s="3">
        <v>514.70000000000005</v>
      </c>
      <c r="F832" s="3">
        <v>534.4</v>
      </c>
      <c r="G832" s="3">
        <v>555.4</v>
      </c>
      <c r="H832" s="3">
        <v>567.9</v>
      </c>
      <c r="I832" s="3" t="s">
        <v>22</v>
      </c>
      <c r="J832" s="15">
        <f t="shared" si="1034"/>
        <v>3.3330464719835806E-2</v>
      </c>
      <c r="K832" s="16">
        <f t="shared" si="1111"/>
        <v>66.69915530388775</v>
      </c>
      <c r="L832" s="16">
        <f t="shared" si="1112"/>
        <v>575.74072126311341</v>
      </c>
    </row>
    <row r="833" spans="1:12" x14ac:dyDescent="0.2">
      <c r="C833" s="2" t="s">
        <v>14</v>
      </c>
      <c r="D833" s="6" t="s">
        <v>13</v>
      </c>
      <c r="E833" s="3">
        <v>474.1</v>
      </c>
      <c r="F833" s="3">
        <v>492.7</v>
      </c>
      <c r="G833" s="3">
        <v>512.70000000000005</v>
      </c>
      <c r="H833" s="3">
        <v>525.70000000000005</v>
      </c>
      <c r="I833" s="3" t="s">
        <v>22</v>
      </c>
      <c r="J833" s="15">
        <f t="shared" si="1034"/>
        <v>3.5037315101688726E-2</v>
      </c>
      <c r="K833" s="16">
        <f t="shared" ref="K833" si="1113">IF($C833="Erwerbstätige (Inlandskonzept)", SUM(K834:K835),
IF(TYPE($I833)=1,$I833,$H833)*(1+$J833))^(1/IF(TYPE($I833)=1,1,2))</f>
        <v>23.326360979564683</v>
      </c>
      <c r="L833" s="16">
        <f t="shared" ref="L833" si="1114">IF($C833="Erwerbstätige (Inlandskonzept)", SUM(L834:L835),
IF(TYPE($I833)=1,$I833,$H833)*((1+$J833)^(1/IF(TYPE($I833)=1,2,3))))</f>
        <v>531.76936323842199</v>
      </c>
    </row>
    <row r="834" spans="1:12" x14ac:dyDescent="0.2">
      <c r="C834" s="2" t="s">
        <v>15</v>
      </c>
      <c r="D834" s="6" t="s">
        <v>13</v>
      </c>
      <c r="E834" s="3">
        <v>40.5</v>
      </c>
      <c r="F834" s="3">
        <v>41.7</v>
      </c>
      <c r="G834" s="3">
        <v>42.6</v>
      </c>
      <c r="H834" s="3">
        <v>42.2</v>
      </c>
      <c r="I834" s="3" t="s">
        <v>22</v>
      </c>
      <c r="J834" s="15">
        <f t="shared" si="1034"/>
        <v>1.3800441260309659E-2</v>
      </c>
      <c r="K834" s="16">
        <f t="shared" ref="K834:K835" si="1115">IF($C834="Erwerbstätige (Inlandskonzept)", SUM(K835:K836),
IF(TYPE($I834)=1,$I834,$H834)*((1+$J834)^(IF(TYPE($I834)=1,1,2))))</f>
        <v>43.372794324323067</v>
      </c>
      <c r="L834" s="16">
        <f t="shared" ref="L834:L835" si="1116">IF($C834="Erwerbstätige (Inlandskonzept)", SUM(L835:L836),
IF(TYPE($I834)=1,$I834,$H834)*((1+$J834)^(IF(TYPE($I834)=1,2,3))))</f>
        <v>43.971358024691376</v>
      </c>
    </row>
    <row r="835" spans="1:12" x14ac:dyDescent="0.2">
      <c r="A835" s="2" t="s">
        <v>67</v>
      </c>
      <c r="B835" s="2" t="s">
        <v>68</v>
      </c>
      <c r="C835" s="2" t="s">
        <v>12</v>
      </c>
      <c r="D835" s="6" t="s">
        <v>13</v>
      </c>
      <c r="E835" s="3">
        <v>270.3</v>
      </c>
      <c r="F835" s="3">
        <v>272.10000000000002</v>
      </c>
      <c r="G835" s="3">
        <v>275</v>
      </c>
      <c r="H835" s="3">
        <v>281.7</v>
      </c>
      <c r="I835" s="3" t="s">
        <v>22</v>
      </c>
      <c r="J835" s="15">
        <f t="shared" si="1034"/>
        <v>1.3865318004607774E-2</v>
      </c>
      <c r="K835" s="16">
        <f t="shared" si="1115"/>
        <v>50.708435274504602</v>
      </c>
      <c r="L835" s="16">
        <f t="shared" si="1116"/>
        <v>283.35810870336292</v>
      </c>
    </row>
    <row r="836" spans="1:12" x14ac:dyDescent="0.2">
      <c r="C836" s="2" t="s">
        <v>14</v>
      </c>
      <c r="D836" s="6" t="s">
        <v>13</v>
      </c>
      <c r="E836" s="3">
        <v>236.1</v>
      </c>
      <c r="F836" s="3">
        <v>239.7</v>
      </c>
      <c r="G836" s="3">
        <v>241.9</v>
      </c>
      <c r="H836" s="3">
        <v>247.1</v>
      </c>
      <c r="I836" s="3" t="s">
        <v>22</v>
      </c>
      <c r="J836" s="15">
        <f t="shared" si="1034"/>
        <v>1.5295012495841975E-2</v>
      </c>
      <c r="K836" s="16">
        <f t="shared" ref="K836" si="1117">IF($C836="Erwerbstätige (Inlandskonzept)", SUM(K837:K838),
IF(TYPE($I836)=1,$I836,$H836)*(1+$J836))^(1/IF(TYPE($I836)=1,1,2))</f>
        <v>15.839172882058032</v>
      </c>
      <c r="L836" s="16">
        <f t="shared" ref="L836" si="1118">IF($C836="Erwerbstätige (Inlandskonzept)", SUM(L837:L838),
IF(TYPE($I836)=1,$I836,$H836)*((1+$J836)^(1/IF(TYPE($I836)=1,2,3))))</f>
        <v>248.35343034078983</v>
      </c>
    </row>
    <row r="837" spans="1:12" x14ac:dyDescent="0.2">
      <c r="C837" s="2" t="s">
        <v>15</v>
      </c>
      <c r="D837" s="6" t="s">
        <v>13</v>
      </c>
      <c r="E837" s="3">
        <v>34.200000000000003</v>
      </c>
      <c r="F837" s="3">
        <v>32.4</v>
      </c>
      <c r="G837" s="3">
        <v>33.1</v>
      </c>
      <c r="H837" s="3">
        <v>34.6</v>
      </c>
      <c r="I837" s="3" t="s">
        <v>22</v>
      </c>
      <c r="J837" s="15">
        <f t="shared" si="1034"/>
        <v>3.8835341167371418E-3</v>
      </c>
      <c r="K837" s="16">
        <f t="shared" ref="K837:K838" si="1119">IF($C837="Erwerbstätige (Inlandskonzept)", SUM(K838:K839),
IF(TYPE($I837)=1,$I837,$H837)*((1+$J837)^(IF(TYPE($I837)=1,1,2))))</f>
        <v>34.869262392446572</v>
      </c>
      <c r="L837" s="16">
        <f t="shared" ref="L837:L838" si="1120">IF($C837="Erwerbstätige (Inlandskonzept)", SUM(L838:L839),
IF(TYPE($I837)=1,$I837,$H837)*((1+$J837)^(IF(TYPE($I837)=1,2,3))))</f>
        <v>35.004678362573095</v>
      </c>
    </row>
    <row r="838" spans="1:12" x14ac:dyDescent="0.2">
      <c r="A838" s="2" t="s">
        <v>69</v>
      </c>
      <c r="B838" s="2" t="s">
        <v>70</v>
      </c>
      <c r="C838" s="2" t="s">
        <v>12</v>
      </c>
      <c r="D838" s="6" t="s">
        <v>13</v>
      </c>
      <c r="E838" s="3">
        <v>54.1</v>
      </c>
      <c r="F838" s="3">
        <v>55</v>
      </c>
      <c r="G838" s="3">
        <v>55.2</v>
      </c>
      <c r="H838" s="3">
        <v>57</v>
      </c>
      <c r="I838" s="3" t="s">
        <v>22</v>
      </c>
      <c r="J838" s="15">
        <f t="shared" ref="J838:J901" si="1121">IF(SUM(E838:I838)=0, 0,
(IF(TYPE(I838)=1,I838,H838)/E838)^(1/(COUNT(E838:I838)-1))-1)</f>
        <v>1.755805578965508E-2</v>
      </c>
      <c r="K838" s="16">
        <f t="shared" si="1119"/>
        <v>16.591651400341298</v>
      </c>
      <c r="L838" s="16">
        <f t="shared" si="1120"/>
        <v>56.663448812921153</v>
      </c>
    </row>
    <row r="839" spans="1:12" x14ac:dyDescent="0.2">
      <c r="C839" s="2" t="s">
        <v>14</v>
      </c>
      <c r="D839" s="6" t="s">
        <v>13</v>
      </c>
      <c r="E839" s="3">
        <v>43.2</v>
      </c>
      <c r="F839" s="3">
        <v>44.2</v>
      </c>
      <c r="G839" s="3">
        <v>45.5</v>
      </c>
      <c r="H839" s="3">
        <v>46.8</v>
      </c>
      <c r="I839" s="3" t="s">
        <v>22</v>
      </c>
      <c r="J839" s="15">
        <f t="shared" si="1121"/>
        <v>2.7040024624839676E-2</v>
      </c>
      <c r="K839" s="16">
        <f t="shared" ref="K839" si="1122">IF($C839="Erwerbstätige (Inlandskonzept)", SUM(K840:K841),
IF(TYPE($I839)=1,$I839,$H839)*(1+$J839))^(1/IF(TYPE($I839)=1,1,2))</f>
        <v>6.9329267378533936</v>
      </c>
      <c r="L839" s="16">
        <f t="shared" ref="L839" si="1123">IF($C839="Erwerbstätige (Inlandskonzept)", SUM(L840:L841),
IF(TYPE($I839)=1,$I839,$H839)*((1+$J839)^(1/IF(TYPE($I839)=1,2,3))))</f>
        <v>47.218078442550784</v>
      </c>
    </row>
    <row r="840" spans="1:12" x14ac:dyDescent="0.2">
      <c r="C840" s="2" t="s">
        <v>15</v>
      </c>
      <c r="D840" s="6" t="s">
        <v>13</v>
      </c>
      <c r="E840" s="3">
        <v>10.8</v>
      </c>
      <c r="F840" s="3">
        <v>10.8</v>
      </c>
      <c r="G840" s="3">
        <v>9.6999999999999993</v>
      </c>
      <c r="H840" s="3">
        <v>10.1</v>
      </c>
      <c r="I840" s="3" t="s">
        <v>22</v>
      </c>
      <c r="J840" s="15">
        <f t="shared" si="1121"/>
        <v>-2.208928192623083E-2</v>
      </c>
      <c r="K840" s="16">
        <f t="shared" ref="K840:K841" si="1124">IF($C840="Erwerbstätige (Inlandskonzept)", SUM(K841:K842),
IF(TYPE($I840)=1,$I840,$H840)*((1+$J840)^(IF(TYPE($I840)=1,1,2))))</f>
        <v>9.658724662487904</v>
      </c>
      <c r="L840" s="16">
        <f t="shared" ref="L840:L841" si="1125">IF($C840="Erwerbstätige (Inlandskonzept)", SUM(L841:L842),
IF(TYPE($I840)=1,$I840,$H840)*((1+$J840)^(IF(TYPE($I840)=1,2,3))))</f>
        <v>9.4453703703703695</v>
      </c>
    </row>
    <row r="841" spans="1:12" x14ac:dyDescent="0.2">
      <c r="A841" s="2" t="s">
        <v>71</v>
      </c>
      <c r="B841" s="2" t="s">
        <v>72</v>
      </c>
      <c r="C841" s="2" t="s">
        <v>12</v>
      </c>
      <c r="D841" s="6" t="s">
        <v>13</v>
      </c>
      <c r="E841" s="3">
        <v>129.5</v>
      </c>
      <c r="F841" s="3">
        <v>127.7</v>
      </c>
      <c r="G841" s="3">
        <v>130.6</v>
      </c>
      <c r="H841" s="3">
        <v>134.1</v>
      </c>
      <c r="I841" s="3" t="s">
        <v>22</v>
      </c>
      <c r="J841" s="15">
        <f t="shared" si="1121"/>
        <v>1.1702919250707433E-2</v>
      </c>
      <c r="K841" s="16">
        <f t="shared" si="1124"/>
        <v>35.694221084633661</v>
      </c>
      <c r="L841" s="16">
        <f t="shared" si="1125"/>
        <v>135.65939677502013</v>
      </c>
    </row>
    <row r="842" spans="1:12" x14ac:dyDescent="0.2">
      <c r="C842" s="2" t="s">
        <v>14</v>
      </c>
      <c r="D842" s="6" t="s">
        <v>13</v>
      </c>
      <c r="E842" s="3">
        <v>106.1</v>
      </c>
      <c r="F842" s="3">
        <v>106.1</v>
      </c>
      <c r="G842" s="3">
        <v>107.3</v>
      </c>
      <c r="H842" s="3">
        <v>109.7</v>
      </c>
      <c r="I842" s="3" t="s">
        <v>22</v>
      </c>
      <c r="J842" s="15">
        <f t="shared" si="1121"/>
        <v>1.1184524858512956E-2</v>
      </c>
      <c r="K842" s="16">
        <f t="shared" ref="K842" si="1126">IF($C842="Erwerbstätige (Inlandskonzept)", SUM(K843:K844),
IF(TYPE($I842)=1,$I842,$H842)*(1+$J842))^(1/IF(TYPE($I842)=1,1,2))</f>
        <v>10.532186020811581</v>
      </c>
      <c r="L842" s="16">
        <f t="shared" ref="L842" si="1127">IF($C842="Erwerbstätige (Inlandskonzept)", SUM(L843:L844),
IF(TYPE($I842)=1,$I842,$H842)*((1+$J842)^(1/IF(TYPE($I842)=1,2,3))))</f>
        <v>110.10746544454803</v>
      </c>
    </row>
    <row r="843" spans="1:12" x14ac:dyDescent="0.2">
      <c r="C843" s="2" t="s">
        <v>15</v>
      </c>
      <c r="D843" s="6" t="s">
        <v>13</v>
      </c>
      <c r="E843" s="3">
        <v>23.3</v>
      </c>
      <c r="F843" s="3">
        <v>21.5</v>
      </c>
      <c r="G843" s="3">
        <v>23.4</v>
      </c>
      <c r="H843" s="3">
        <v>24.4</v>
      </c>
      <c r="I843" s="3" t="s">
        <v>22</v>
      </c>
      <c r="J843" s="15">
        <f t="shared" si="1121"/>
        <v>1.5495418620197432E-2</v>
      </c>
      <c r="K843" s="16">
        <f t="shared" ref="K843:K844" si="1128">IF($C843="Erwerbstätige (Inlandskonzept)", SUM(K844:K845),
IF(TYPE($I843)=1,$I843,$H843)*((1+$J843)^(IF(TYPE($I843)=1,1,2))))</f>
        <v>25.162035063822081</v>
      </c>
      <c r="L843" s="16">
        <f t="shared" ref="L843:L844" si="1129">IF($C843="Erwerbstätige (Inlandskonzept)", SUM(L844:L845),
IF(TYPE($I843)=1,$I843,$H843)*((1+$J843)^(IF(TYPE($I843)=1,2,3))))</f>
        <v>25.551931330472094</v>
      </c>
    </row>
    <row r="844" spans="1:12" x14ac:dyDescent="0.2">
      <c r="A844" s="2" t="s">
        <v>73</v>
      </c>
      <c r="B844" s="2" t="s">
        <v>74</v>
      </c>
      <c r="C844" s="2" t="s">
        <v>12</v>
      </c>
      <c r="D844" s="6" t="s">
        <v>13</v>
      </c>
      <c r="E844" s="3">
        <v>86.7</v>
      </c>
      <c r="F844" s="3">
        <v>89.4</v>
      </c>
      <c r="G844" s="3">
        <v>89.1</v>
      </c>
      <c r="H844" s="3">
        <v>90.6</v>
      </c>
      <c r="I844" s="3" t="s">
        <v>22</v>
      </c>
      <c r="J844" s="15">
        <f t="shared" si="1121"/>
        <v>1.4774861358826996E-2</v>
      </c>
      <c r="K844" s="16">
        <f t="shared" si="1128"/>
        <v>9.5884619433520051</v>
      </c>
      <c r="L844" s="16">
        <f t="shared" si="1129"/>
        <v>91.044021156679676</v>
      </c>
    </row>
    <row r="845" spans="1:12" x14ac:dyDescent="0.2">
      <c r="C845" s="2" t="s">
        <v>14</v>
      </c>
      <c r="D845" s="6" t="s">
        <v>13</v>
      </c>
      <c r="E845" s="3">
        <v>86.7</v>
      </c>
      <c r="F845" s="3">
        <v>89.4</v>
      </c>
      <c r="G845" s="3">
        <v>89.1</v>
      </c>
      <c r="H845" s="3">
        <v>90.6</v>
      </c>
      <c r="I845" s="3" t="s">
        <v>22</v>
      </c>
      <c r="J845" s="15">
        <f t="shared" si="1121"/>
        <v>1.4774861358826996E-2</v>
      </c>
      <c r="K845" s="16">
        <f t="shared" ref="K845" si="1130">IF($C845="Erwerbstätige (Inlandskonzept)", SUM(K846:K847),
IF(TYPE($I845)=1,$I845,$H845)*(1+$J845))^(1/IF(TYPE($I845)=1,1,2))</f>
        <v>9.5884619433520051</v>
      </c>
      <c r="L845" s="16">
        <f t="shared" ref="L845" si="1131">IF($C845="Erwerbstätige (Inlandskonzept)", SUM(L846:L847),
IF(TYPE($I845)=1,$I845,$H845)*((1+$J845)^(1/IF(TYPE($I845)=1,2,3))))</f>
        <v>91.044021156679676</v>
      </c>
    </row>
    <row r="846" spans="1:12" x14ac:dyDescent="0.2">
      <c r="C846" s="2" t="s">
        <v>15</v>
      </c>
      <c r="D846" s="6" t="s">
        <v>13</v>
      </c>
      <c r="E846" s="3">
        <v>0</v>
      </c>
      <c r="F846" s="3">
        <v>0</v>
      </c>
      <c r="G846" s="3">
        <v>0</v>
      </c>
      <c r="H846" s="3">
        <v>0</v>
      </c>
      <c r="I846" s="3" t="s">
        <v>22</v>
      </c>
      <c r="J846" s="15">
        <f t="shared" si="1121"/>
        <v>0</v>
      </c>
      <c r="K846" s="16">
        <f t="shared" ref="K846:K847" si="1132">IF($C846="Erwerbstätige (Inlandskonzept)", SUM(K847:K848),
IF(TYPE($I846)=1,$I846,$H846)*((1+$J846)^(IF(TYPE($I846)=1,1,2))))</f>
        <v>0</v>
      </c>
      <c r="L846" s="16">
        <f t="shared" ref="L846:L847" si="1133">IF($C846="Erwerbstätige (Inlandskonzept)", SUM(L847:L848),
IF(TYPE($I846)=1,$I846,$H846)*((1+$J846)^(IF(TYPE($I846)=1,2,3))))</f>
        <v>0</v>
      </c>
    </row>
    <row r="847" spans="1:12" x14ac:dyDescent="0.2">
      <c r="B847" s="2" t="s">
        <v>75</v>
      </c>
      <c r="C847" s="2" t="s">
        <v>12</v>
      </c>
      <c r="D847" s="6" t="s">
        <v>13</v>
      </c>
      <c r="E847" s="3">
        <v>3919.8</v>
      </c>
      <c r="F847" s="3">
        <v>3956.2</v>
      </c>
      <c r="G847" s="3">
        <v>4009.8</v>
      </c>
      <c r="H847" s="3">
        <v>4061</v>
      </c>
      <c r="I847" s="3">
        <v>4118.5</v>
      </c>
      <c r="J847" s="15">
        <f t="shared" si="1121"/>
        <v>1.2438823386690778E-2</v>
      </c>
      <c r="K847" s="16">
        <f t="shared" si="1132"/>
        <v>4170.4286798703115</v>
      </c>
      <c r="L847" s="16">
        <f t="shared" si="1133"/>
        <v>4135.8807725859469</v>
      </c>
    </row>
    <row r="848" spans="1:12" x14ac:dyDescent="0.2">
      <c r="C848" s="2" t="s">
        <v>14</v>
      </c>
      <c r="D848" s="6" t="s">
        <v>13</v>
      </c>
      <c r="E848" s="3">
        <v>3528.7</v>
      </c>
      <c r="F848" s="3">
        <v>3577.2</v>
      </c>
      <c r="G848" s="3">
        <v>3636</v>
      </c>
      <c r="H848" s="3">
        <v>3690.9</v>
      </c>
      <c r="I848" s="3">
        <v>3750.9</v>
      </c>
      <c r="J848" s="15">
        <f t="shared" si="1121"/>
        <v>1.5383699381692928E-2</v>
      </c>
      <c r="K848" s="16">
        <f t="shared" ref="K848" si="1134">IF($C848="Erwerbstätige (Inlandskonzept)", SUM(K849:K850),
IF(TYPE($I848)=1,$I848,$H848)*(1+$J848))^(1/IF(TYPE($I848)=1,1,2))</f>
        <v>3808.6027180107922</v>
      </c>
      <c r="L848" s="16">
        <f t="shared" ref="L848" si="1135">IF($C848="Erwerbstätige (Inlandskonzept)", SUM(L849:L850),
IF(TYPE($I848)=1,$I848,$H848)*((1+$J848)^(1/IF(TYPE($I848)=1,2,3))))</f>
        <v>3779.641244217059</v>
      </c>
    </row>
    <row r="849" spans="1:12" x14ac:dyDescent="0.2">
      <c r="C849" s="2" t="s">
        <v>15</v>
      </c>
      <c r="D849" s="6" t="s">
        <v>13</v>
      </c>
      <c r="E849" s="3">
        <v>391.1</v>
      </c>
      <c r="F849" s="3">
        <v>379</v>
      </c>
      <c r="G849" s="3">
        <v>373.8</v>
      </c>
      <c r="H849" s="3">
        <v>370.1</v>
      </c>
      <c r="I849" s="3">
        <v>367.5</v>
      </c>
      <c r="J849" s="15">
        <f t="shared" si="1121"/>
        <v>-1.5439559565933569E-2</v>
      </c>
      <c r="K849" s="16">
        <f t="shared" ref="K849:K850" si="1136">IF($C849="Erwerbstätige (Inlandskonzept)", SUM(K850:K851),
IF(TYPE($I849)=1,$I849,$H849)*((1+$J849)^(IF(TYPE($I849)=1,1,2))))</f>
        <v>361.8259618595194</v>
      </c>
      <c r="L849" s="16">
        <f t="shared" ref="L849:L850" si="1137">IF($C849="Erwerbstätige (Inlandskonzept)", SUM(L850:L851),
IF(TYPE($I849)=1,$I849,$H849)*((1+$J849)^(IF(TYPE($I849)=1,2,3))))</f>
        <v>356.23952836888816</v>
      </c>
    </row>
    <row r="850" spans="1:12" ht="75.95" customHeight="1" x14ac:dyDescent="0.2">
      <c r="A850" s="19" t="s">
        <v>84</v>
      </c>
      <c r="B850" s="20"/>
      <c r="C850" s="20"/>
      <c r="D850" s="20"/>
      <c r="E850" s="20"/>
      <c r="F850" s="20"/>
      <c r="G850" s="20"/>
      <c r="H850" s="20"/>
      <c r="I850" s="20"/>
      <c r="J850" s="15">
        <f t="shared" si="1121"/>
        <v>0</v>
      </c>
      <c r="K850" s="16">
        <f t="shared" si="1136"/>
        <v>0</v>
      </c>
      <c r="L850" s="16">
        <f t="shared" si="1137"/>
        <v>0</v>
      </c>
    </row>
    <row r="851" spans="1:12" x14ac:dyDescent="0.2">
      <c r="A851" s="2" t="s">
        <v>10</v>
      </c>
      <c r="B851" s="2" t="s">
        <v>11</v>
      </c>
      <c r="C851" s="2" t="s">
        <v>12</v>
      </c>
      <c r="D851" s="6" t="s">
        <v>13</v>
      </c>
      <c r="E851" s="3">
        <v>86.5</v>
      </c>
      <c r="F851" s="3">
        <v>86</v>
      </c>
      <c r="G851" s="3">
        <v>80.8</v>
      </c>
      <c r="H851" s="3">
        <v>78.3</v>
      </c>
      <c r="I851" s="3">
        <v>80.5</v>
      </c>
      <c r="J851" s="15">
        <f t="shared" si="1121"/>
        <v>-1.7811277556967764E-2</v>
      </c>
      <c r="K851" s="16">
        <f t="shared" ref="K851" si="1138">IF($C851="Erwerbstätige (Inlandskonzept)", SUM(K852:K853),
IF(TYPE($I851)=1,$I851,$H851)*(1+$J851))^(1/IF(TYPE($I851)=1,1,2))</f>
        <v>79.361223084481736</v>
      </c>
      <c r="L851" s="16">
        <f t="shared" ref="L851" si="1139">IF($C851="Erwerbstätige (Inlandskonzept)", SUM(L852:L853),
IF(TYPE($I851)=1,$I851,$H851)*((1+$J851)^(1/IF(TYPE($I851)=1,2,3))))</f>
        <v>78.350512379906547</v>
      </c>
    </row>
    <row r="852" spans="1:12" x14ac:dyDescent="0.2">
      <c r="C852" s="2" t="s">
        <v>14</v>
      </c>
      <c r="D852" s="6" t="s">
        <v>13</v>
      </c>
      <c r="E852" s="3">
        <v>48.2</v>
      </c>
      <c r="F852" s="3">
        <v>49.4</v>
      </c>
      <c r="G852" s="3">
        <v>49.6</v>
      </c>
      <c r="H852" s="3">
        <v>50</v>
      </c>
      <c r="I852" s="3">
        <v>51</v>
      </c>
      <c r="J852" s="15">
        <f t="shared" si="1121"/>
        <v>1.4216763381939668E-2</v>
      </c>
      <c r="K852" s="16">
        <f t="shared" ref="K852:K853" si="1140">IF($C852="Erwerbstätige (Inlandskonzept)", SUM(K853:K854),
IF(TYPE($I852)=1,$I852,$H852)*((1+$J852)^(IF(TYPE($I852)=1,1,2))))</f>
        <v>51.725054932478926</v>
      </c>
      <c r="L852" s="16">
        <f t="shared" ref="L852:L853" si="1141">IF($C852="Erwerbstätige (Inlandskonzept)", SUM(L853:L854),
IF(TYPE($I852)=1,$I852,$H852)*((1+$J852)^(IF(TYPE($I852)=1,2,3))))</f>
        <v>52.460417799371811</v>
      </c>
    </row>
    <row r="853" spans="1:12" x14ac:dyDescent="0.2">
      <c r="C853" s="2" t="s">
        <v>15</v>
      </c>
      <c r="D853" s="6" t="s">
        <v>13</v>
      </c>
      <c r="E853" s="3">
        <v>38.299999999999997</v>
      </c>
      <c r="F853" s="3">
        <v>36.6</v>
      </c>
      <c r="G853" s="3">
        <v>31.2</v>
      </c>
      <c r="H853" s="3">
        <v>28.3</v>
      </c>
      <c r="I853" s="3">
        <v>29.5</v>
      </c>
      <c r="J853" s="15">
        <f t="shared" si="1121"/>
        <v>-6.318074061007406E-2</v>
      </c>
      <c r="K853" s="16">
        <f t="shared" si="1140"/>
        <v>27.636168152002814</v>
      </c>
      <c r="L853" s="16">
        <f t="shared" si="1141"/>
        <v>25.890094580534736</v>
      </c>
    </row>
    <row r="854" spans="1:12" x14ac:dyDescent="0.2">
      <c r="A854" s="2" t="s">
        <v>16</v>
      </c>
      <c r="B854" s="2" t="s">
        <v>17</v>
      </c>
      <c r="C854" s="2" t="s">
        <v>12</v>
      </c>
      <c r="D854" s="6" t="s">
        <v>13</v>
      </c>
      <c r="E854" s="3">
        <v>2108</v>
      </c>
      <c r="F854" s="3">
        <v>2100.1</v>
      </c>
      <c r="G854" s="3">
        <v>2091.5</v>
      </c>
      <c r="H854" s="3">
        <v>2106.6</v>
      </c>
      <c r="I854" s="3">
        <v>2142</v>
      </c>
      <c r="J854" s="15">
        <f t="shared" si="1121"/>
        <v>4.0080963559858684E-3</v>
      </c>
      <c r="K854" s="16">
        <f t="shared" ref="K854" si="1142">IF($C854="Erwerbstätige (Inlandskonzept)", SUM(K855:K856),
IF(TYPE($I854)=1,$I854,$H854)*(1+$J854))^(1/IF(TYPE($I854)=1,1,2))</f>
        <v>2150.8298485998366</v>
      </c>
      <c r="L854" s="16">
        <f t="shared" ref="L854" si="1143">IF($C854="Erwerbstätige (Inlandskonzept)", SUM(L855:L856),
IF(TYPE($I854)=1,$I854,$H854)*((1+$J854)^(1/IF(TYPE($I854)=1,2,3))))</f>
        <v>2159.6414746296887</v>
      </c>
    </row>
    <row r="855" spans="1:12" x14ac:dyDescent="0.2">
      <c r="C855" s="2" t="s">
        <v>14</v>
      </c>
      <c r="D855" s="6" t="s">
        <v>13</v>
      </c>
      <c r="E855" s="3">
        <v>1967.4</v>
      </c>
      <c r="F855" s="3">
        <v>1961.5</v>
      </c>
      <c r="G855" s="3">
        <v>1953.7</v>
      </c>
      <c r="H855" s="3">
        <v>1969.9</v>
      </c>
      <c r="I855" s="3">
        <v>2009.2</v>
      </c>
      <c r="J855" s="15">
        <f t="shared" si="1121"/>
        <v>5.2697763813367438E-3</v>
      </c>
      <c r="K855" s="16">
        <f t="shared" ref="K855:K856" si="1144">IF($C855="Erwerbstätige (Inlandskonzept)", SUM(K856:K857),
IF(TYPE($I855)=1,$I855,$H855)*((1+$J855)^(IF(TYPE($I855)=1,1,2))))</f>
        <v>2019.7880347053817</v>
      </c>
      <c r="L855" s="16">
        <f t="shared" ref="L855:L856" si="1145">IF($C855="Erwerbstätige (Inlandskonzept)", SUM(L856:L857),
IF(TYPE($I855)=1,$I855,$H855)*((1+$J855)^(IF(TYPE($I855)=1,2,3))))</f>
        <v>2030.4318659859789</v>
      </c>
    </row>
    <row r="856" spans="1:12" x14ac:dyDescent="0.2">
      <c r="C856" s="2" t="s">
        <v>15</v>
      </c>
      <c r="D856" s="6" t="s">
        <v>13</v>
      </c>
      <c r="E856" s="3">
        <v>140.6</v>
      </c>
      <c r="F856" s="3">
        <v>138.6</v>
      </c>
      <c r="G856" s="3">
        <v>137.80000000000001</v>
      </c>
      <c r="H856" s="3">
        <v>136.69999999999999</v>
      </c>
      <c r="I856" s="3">
        <v>132.9</v>
      </c>
      <c r="J856" s="15">
        <f t="shared" si="1121"/>
        <v>-1.3981836761060129E-2</v>
      </c>
      <c r="K856" s="16">
        <f t="shared" si="1144"/>
        <v>131.04181389445512</v>
      </c>
      <c r="L856" s="16">
        <f t="shared" si="1145"/>
        <v>129.20960864370963</v>
      </c>
    </row>
    <row r="857" spans="1:12" x14ac:dyDescent="0.2">
      <c r="A857" s="2" t="s">
        <v>18</v>
      </c>
      <c r="B857" s="2" t="s">
        <v>19</v>
      </c>
      <c r="C857" s="2" t="s">
        <v>12</v>
      </c>
      <c r="D857" s="6" t="s">
        <v>13</v>
      </c>
      <c r="E857" s="3">
        <v>1656.5</v>
      </c>
      <c r="F857" s="3">
        <v>1646.3</v>
      </c>
      <c r="G857" s="3">
        <v>1633.9</v>
      </c>
      <c r="H857" s="3">
        <v>1640.7</v>
      </c>
      <c r="I857" s="3">
        <v>1668.4</v>
      </c>
      <c r="J857" s="15">
        <f t="shared" si="1121"/>
        <v>1.7911373193015834E-3</v>
      </c>
      <c r="K857" s="16">
        <f t="shared" ref="K857" si="1146">IF($C857="Erwerbstätige (Inlandskonzept)", SUM(K858:K859),
IF(TYPE($I857)=1,$I857,$H857)*(1+$J857))^(1/IF(TYPE($I857)=1,1,2))</f>
        <v>1671.4812891461418</v>
      </c>
      <c r="L857" s="16">
        <f t="shared" ref="L857" si="1147">IF($C857="Erwerbstätige (Inlandskonzept)", SUM(L858:L859),
IF(TYPE($I857)=1,$I857,$H857)*((1+$J857)^(1/IF(TYPE($I857)=1,2,3))))</f>
        <v>1674.5941533956661</v>
      </c>
    </row>
    <row r="858" spans="1:12" x14ac:dyDescent="0.2">
      <c r="C858" s="2" t="s">
        <v>14</v>
      </c>
      <c r="D858" s="6" t="s">
        <v>13</v>
      </c>
      <c r="E858" s="3">
        <v>1608.6</v>
      </c>
      <c r="F858" s="3">
        <v>1599.7</v>
      </c>
      <c r="G858" s="3">
        <v>1587.1</v>
      </c>
      <c r="H858" s="3">
        <v>1595.3</v>
      </c>
      <c r="I858" s="3">
        <v>1624.7</v>
      </c>
      <c r="J858" s="15">
        <f t="shared" si="1121"/>
        <v>2.4928389353431335E-3</v>
      </c>
      <c r="K858" s="16">
        <f t="shared" ref="K858:K859" si="1148">IF($C858="Erwerbstätige (Inlandskonzept)", SUM(K859:K860),
IF(TYPE($I858)=1,$I858,$H858)*((1+$J858)^(IF(TYPE($I858)=1,1,2))))</f>
        <v>1628.7501154182521</v>
      </c>
      <c r="L858" s="16">
        <f t="shared" ref="L858:L859" si="1149">IF($C858="Erwerbstätige (Inlandskonzept)", SUM(L859:L860),
IF(TYPE($I858)=1,$I858,$H858)*((1+$J858)^(IF(TYPE($I858)=1,2,3))))</f>
        <v>1632.8103271219113</v>
      </c>
    </row>
    <row r="859" spans="1:12" x14ac:dyDescent="0.2">
      <c r="C859" s="2" t="s">
        <v>15</v>
      </c>
      <c r="D859" s="6" t="s">
        <v>13</v>
      </c>
      <c r="E859" s="3">
        <v>47.8</v>
      </c>
      <c r="F859" s="3">
        <v>46.6</v>
      </c>
      <c r="G859" s="3">
        <v>46.7</v>
      </c>
      <c r="H859" s="3">
        <v>45.4</v>
      </c>
      <c r="I859" s="3">
        <v>43.7</v>
      </c>
      <c r="J859" s="15">
        <f t="shared" si="1121"/>
        <v>-2.2169937576897447E-2</v>
      </c>
      <c r="K859" s="16">
        <f t="shared" si="1148"/>
        <v>42.731173727889583</v>
      </c>
      <c r="L859" s="16">
        <f t="shared" si="1149"/>
        <v>41.783826273754713</v>
      </c>
    </row>
    <row r="860" spans="1:12" x14ac:dyDescent="0.2">
      <c r="A860" s="2" t="s">
        <v>20</v>
      </c>
      <c r="B860" s="2" t="s">
        <v>21</v>
      </c>
      <c r="C860" s="2" t="s">
        <v>12</v>
      </c>
      <c r="D860" s="6" t="s">
        <v>13</v>
      </c>
      <c r="E860" s="3">
        <v>20.5</v>
      </c>
      <c r="F860" s="3">
        <v>18.2</v>
      </c>
      <c r="G860" s="3">
        <v>15.5</v>
      </c>
      <c r="H860" s="3">
        <v>13.9</v>
      </c>
      <c r="I860" s="3" t="s">
        <v>22</v>
      </c>
      <c r="J860" s="15">
        <f t="shared" si="1121"/>
        <v>-0.12147596740852196</v>
      </c>
      <c r="K860" s="16">
        <f t="shared" ref="K860" si="1150">IF($C860="Erwerbstätige (Inlandskonzept)", SUM(K861:K862),
IF(TYPE($I860)=1,$I860,$H860)*(1+$J860))^(1/IF(TYPE($I860)=1,1,2))</f>
        <v>3.2593793309431014</v>
      </c>
      <c r="L860" s="16">
        <f t="shared" ref="L860" si="1151">IF($C860="Erwerbstätige (Inlandskonzept)", SUM(L861:L862),
IF(TYPE($I860)=1,$I860,$H860)*((1+$J860)^(1/IF(TYPE($I860)=1,2,3))))</f>
        <v>9.3249174917491722</v>
      </c>
    </row>
    <row r="861" spans="1:12" x14ac:dyDescent="0.2">
      <c r="C861" s="2" t="s">
        <v>14</v>
      </c>
      <c r="D861" s="6" t="s">
        <v>13</v>
      </c>
      <c r="E861" s="3">
        <v>20.2</v>
      </c>
      <c r="F861" s="3">
        <v>18</v>
      </c>
      <c r="G861" s="3">
        <v>15.3</v>
      </c>
      <c r="H861" s="3">
        <v>13.7</v>
      </c>
      <c r="I861" s="3" t="s">
        <v>22</v>
      </c>
      <c r="J861" s="15">
        <f t="shared" si="1121"/>
        <v>-0.12140296651517501</v>
      </c>
      <c r="K861" s="16">
        <f t="shared" ref="K861:K862" si="1152">IF($C861="Erwerbstätige (Inlandskonzept)", SUM(K862:K863),
IF(TYPE($I861)=1,$I861,$H861)*((1+$J861)^(IF(TYPE($I861)=1,1,2))))</f>
        <v>10.575478637302185</v>
      </c>
      <c r="L861" s="16">
        <f t="shared" ref="L861:L862" si="1153">IF($C861="Erwerbstätige (Inlandskonzept)", SUM(L862:L863),
IF(TYPE($I861)=1,$I861,$H861)*((1+$J861)^(IF(TYPE($I861)=1,2,3))))</f>
        <v>9.291584158415839</v>
      </c>
    </row>
    <row r="862" spans="1:12" x14ac:dyDescent="0.2">
      <c r="C862" s="2" t="s">
        <v>15</v>
      </c>
      <c r="D862" s="6" t="s">
        <v>13</v>
      </c>
      <c r="E862" s="3">
        <v>0.3</v>
      </c>
      <c r="F862" s="3">
        <v>0.1</v>
      </c>
      <c r="G862" s="3">
        <v>0.3</v>
      </c>
      <c r="H862" s="3">
        <v>0.1</v>
      </c>
      <c r="I862" s="3" t="s">
        <v>22</v>
      </c>
      <c r="J862" s="15">
        <f t="shared" si="1121"/>
        <v>-0.30663872564936523</v>
      </c>
      <c r="K862" s="16">
        <f t="shared" si="1152"/>
        <v>4.8074985676913623E-2</v>
      </c>
      <c r="L862" s="16">
        <f t="shared" si="1153"/>
        <v>3.3333333333333347E-2</v>
      </c>
    </row>
    <row r="863" spans="1:12" x14ac:dyDescent="0.2">
      <c r="A863" s="2" t="s">
        <v>23</v>
      </c>
      <c r="B863" s="2" t="s">
        <v>24</v>
      </c>
      <c r="C863" s="2" t="s">
        <v>12</v>
      </c>
      <c r="D863" s="6" t="s">
        <v>13</v>
      </c>
      <c r="E863" s="3">
        <v>1507.8</v>
      </c>
      <c r="F863" s="3">
        <v>1503.8</v>
      </c>
      <c r="G863" s="3">
        <v>1495.1</v>
      </c>
      <c r="H863" s="3">
        <v>1503</v>
      </c>
      <c r="I863" s="3">
        <v>1526.6</v>
      </c>
      <c r="J863" s="15">
        <f t="shared" si="1121"/>
        <v>3.1026546970196467E-3</v>
      </c>
      <c r="K863" s="16">
        <f t="shared" ref="K863" si="1154">IF($C863="Erwerbstätige (Inlandskonzept)", SUM(K864:K865),
IF(TYPE($I863)=1,$I863,$H863)*(1+$J863))^(1/IF(TYPE($I863)=1,1,2))</f>
        <v>1531.3981511396687</v>
      </c>
      <c r="L863" s="16">
        <f t="shared" ref="L863" si="1155">IF($C863="Erwerbstätige (Inlandskonzept)", SUM(L864:L865),
IF(TYPE($I863)=1,$I863,$H863)*((1+$J863)^(1/IF(TYPE($I863)=1,2,3))))</f>
        <v>1536.2350112027141</v>
      </c>
    </row>
    <row r="864" spans="1:12" x14ac:dyDescent="0.2">
      <c r="C864" s="2" t="s">
        <v>14</v>
      </c>
      <c r="D864" s="6" t="s">
        <v>13</v>
      </c>
      <c r="E864" s="3">
        <v>1461.6</v>
      </c>
      <c r="F864" s="3">
        <v>1458.7</v>
      </c>
      <c r="G864" s="3">
        <v>1449.7</v>
      </c>
      <c r="H864" s="3">
        <v>1458.9</v>
      </c>
      <c r="I864" s="3">
        <v>1484</v>
      </c>
      <c r="J864" s="15">
        <f t="shared" si="1121"/>
        <v>3.809592787445526E-3</v>
      </c>
      <c r="K864" s="16">
        <f t="shared" ref="K864:K865" si="1156">IF($C864="Erwerbstätige (Inlandskonzept)", SUM(K865:K866),
IF(TYPE($I864)=1,$I864,$H864)*((1+$J864)^(IF(TYPE($I864)=1,1,2))))</f>
        <v>1489.6534356965692</v>
      </c>
      <c r="L864" s="16">
        <f t="shared" ref="L864:L865" si="1157">IF($C864="Erwerbstätige (Inlandskonzept)", SUM(L865:L866),
IF(TYPE($I864)=1,$I864,$H864)*((1+$J864)^(IF(TYPE($I864)=1,2,3))))</f>
        <v>1495.3284086809924</v>
      </c>
    </row>
    <row r="865" spans="1:12" x14ac:dyDescent="0.2">
      <c r="C865" s="2" t="s">
        <v>15</v>
      </c>
      <c r="D865" s="6" t="s">
        <v>13</v>
      </c>
      <c r="E865" s="3">
        <v>46.2</v>
      </c>
      <c r="F865" s="3">
        <v>45.2</v>
      </c>
      <c r="G865" s="3">
        <v>45.3</v>
      </c>
      <c r="H865" s="3">
        <v>44.1</v>
      </c>
      <c r="I865" s="3">
        <v>42.6</v>
      </c>
      <c r="J865" s="15">
        <f t="shared" si="1121"/>
        <v>-2.0077102274660863E-2</v>
      </c>
      <c r="K865" s="16">
        <f t="shared" si="1156"/>
        <v>41.744715443099452</v>
      </c>
      <c r="L865" s="16">
        <f t="shared" si="1157"/>
        <v>40.90660252172173</v>
      </c>
    </row>
    <row r="866" spans="1:12" x14ac:dyDescent="0.2">
      <c r="A866" s="2" t="s">
        <v>25</v>
      </c>
      <c r="B866" s="2" t="s">
        <v>26</v>
      </c>
      <c r="C866" s="2" t="s">
        <v>12</v>
      </c>
      <c r="D866" s="6" t="s">
        <v>13</v>
      </c>
      <c r="E866" s="3">
        <v>69</v>
      </c>
      <c r="F866" s="3">
        <v>65.3</v>
      </c>
      <c r="G866" s="3">
        <v>64.7</v>
      </c>
      <c r="H866" s="3">
        <v>63.8</v>
      </c>
      <c r="I866" s="3" t="s">
        <v>22</v>
      </c>
      <c r="J866" s="15">
        <f t="shared" si="1121"/>
        <v>-2.5779652457129765E-2</v>
      </c>
      <c r="K866" s="16">
        <f t="shared" ref="K866" si="1158">IF($C866="Erwerbstätige (Inlandskonzept)", SUM(K867:K868),
IF(TYPE($I866)=1,$I866,$H866)*(1+$J866))^(1/IF(TYPE($I866)=1,1,2))</f>
        <v>7.7815754972335736</v>
      </c>
      <c r="L866" s="16">
        <f t="shared" ref="L866" si="1159">IF($C866="Erwerbstätige (Inlandskonzept)", SUM(L867:L868),
IF(TYPE($I866)=1,$I866,$H866)*((1+$J866)^(1/IF(TYPE($I866)=1,2,3))))</f>
        <v>58.991884057971006</v>
      </c>
    </row>
    <row r="867" spans="1:12" x14ac:dyDescent="0.2">
      <c r="C867" s="2" t="s">
        <v>14</v>
      </c>
      <c r="D867" s="6" t="s">
        <v>13</v>
      </c>
      <c r="E867" s="3">
        <v>69</v>
      </c>
      <c r="F867" s="3">
        <v>65.3</v>
      </c>
      <c r="G867" s="3">
        <v>64.7</v>
      </c>
      <c r="H867" s="3">
        <v>63.8</v>
      </c>
      <c r="I867" s="3" t="s">
        <v>22</v>
      </c>
      <c r="J867" s="15">
        <f t="shared" si="1121"/>
        <v>-2.5779652457129765E-2</v>
      </c>
      <c r="K867" s="16">
        <f t="shared" ref="K867:K868" si="1160">IF($C867="Erwerbstätige (Inlandskonzept)", SUM(K868:K869),
IF(TYPE($I867)=1,$I867,$H867)*((1+$J867)^(IF(TYPE($I867)=1,1,2))))</f>
        <v>60.552917219145939</v>
      </c>
      <c r="L867" s="16">
        <f t="shared" ref="L867:L868" si="1161">IF($C867="Erwerbstätige (Inlandskonzept)", SUM(L868:L869),
IF(TYPE($I867)=1,$I867,$H867)*((1+$J867)^(IF(TYPE($I867)=1,2,3))))</f>
        <v>58.991884057971006</v>
      </c>
    </row>
    <row r="868" spans="1:12" x14ac:dyDescent="0.2">
      <c r="C868" s="2" t="s">
        <v>15</v>
      </c>
      <c r="D868" s="6" t="s">
        <v>13</v>
      </c>
      <c r="E868" s="3">
        <v>0</v>
      </c>
      <c r="F868" s="3">
        <v>0</v>
      </c>
      <c r="G868" s="3">
        <v>0</v>
      </c>
      <c r="H868" s="3">
        <v>0</v>
      </c>
      <c r="I868" s="3" t="s">
        <v>22</v>
      </c>
      <c r="J868" s="15">
        <f t="shared" si="1121"/>
        <v>0</v>
      </c>
      <c r="K868" s="16">
        <f t="shared" si="1160"/>
        <v>0</v>
      </c>
      <c r="L868" s="16">
        <f t="shared" si="1161"/>
        <v>0</v>
      </c>
    </row>
    <row r="869" spans="1:12" x14ac:dyDescent="0.2">
      <c r="A869" s="2" t="s">
        <v>27</v>
      </c>
      <c r="B869" s="2" t="s">
        <v>28</v>
      </c>
      <c r="C869" s="2" t="s">
        <v>12</v>
      </c>
      <c r="D869" s="6" t="s">
        <v>13</v>
      </c>
      <c r="E869" s="3">
        <v>59.2</v>
      </c>
      <c r="F869" s="3">
        <v>59</v>
      </c>
      <c r="G869" s="3">
        <v>58.7</v>
      </c>
      <c r="H869" s="3">
        <v>60.1</v>
      </c>
      <c r="I869" s="3" t="s">
        <v>22</v>
      </c>
      <c r="J869" s="15">
        <f t="shared" si="1121"/>
        <v>5.0421020464155308E-3</v>
      </c>
      <c r="K869" s="16">
        <f t="shared" ref="K869" si="1162">IF($C869="Erwerbstätige (Inlandskonzept)", SUM(K870:K871),
IF(TYPE($I869)=1,$I869,$H869)*(1+$J869))^(1/IF(TYPE($I869)=1,1,2))</f>
        <v>7.7963185781770434</v>
      </c>
      <c r="L869" s="16">
        <f t="shared" ref="L869" si="1163">IF($C869="Erwerbstätige (Inlandskonzept)", SUM(L870:L871),
IF(TYPE($I869)=1,$I869,$H869)*((1+$J869)^(1/IF(TYPE($I869)=1,2,3))))</f>
        <v>61.128626563747673</v>
      </c>
    </row>
    <row r="870" spans="1:12" x14ac:dyDescent="0.2">
      <c r="C870" s="2" t="s">
        <v>14</v>
      </c>
      <c r="D870" s="6" t="s">
        <v>13</v>
      </c>
      <c r="E870" s="3">
        <v>57.8</v>
      </c>
      <c r="F870" s="3">
        <v>57.7</v>
      </c>
      <c r="G870" s="3">
        <v>57.5</v>
      </c>
      <c r="H870" s="3">
        <v>58.9</v>
      </c>
      <c r="I870" s="3" t="s">
        <v>22</v>
      </c>
      <c r="J870" s="15">
        <f t="shared" si="1121"/>
        <v>6.3038914057695905E-3</v>
      </c>
      <c r="K870" s="16">
        <f t="shared" ref="K870:K871" si="1164">IF($C870="Erwerbstätige (Inlandskonzept)", SUM(K871:K872),
IF(TYPE($I870)=1,$I870,$H870)*((1+$J870)^(IF(TYPE($I870)=1,1,2))))</f>
        <v>59.644939037459466</v>
      </c>
      <c r="L870" s="16">
        <f t="shared" ref="L870:L871" si="1165">IF($C870="Erwerbstätige (Inlandskonzept)", SUM(L871:L872),
IF(TYPE($I870)=1,$I870,$H870)*((1+$J870)^(IF(TYPE($I870)=1,2,3))))</f>
        <v>60.020934256055362</v>
      </c>
    </row>
    <row r="871" spans="1:12" x14ac:dyDescent="0.2">
      <c r="C871" s="2" t="s">
        <v>15</v>
      </c>
      <c r="D871" s="6" t="s">
        <v>13</v>
      </c>
      <c r="E871" s="3">
        <v>1.3</v>
      </c>
      <c r="F871" s="3">
        <v>1.3</v>
      </c>
      <c r="G871" s="3">
        <v>1.2</v>
      </c>
      <c r="H871" s="3">
        <v>1.2</v>
      </c>
      <c r="I871" s="3" t="s">
        <v>22</v>
      </c>
      <c r="J871" s="15">
        <f t="shared" si="1121"/>
        <v>-2.6328111832561785E-2</v>
      </c>
      <c r="K871" s="16">
        <f t="shared" si="1164"/>
        <v>1.137644334969053</v>
      </c>
      <c r="L871" s="16">
        <f t="shared" si="1165"/>
        <v>1.1076923076923075</v>
      </c>
    </row>
    <row r="872" spans="1:12" x14ac:dyDescent="0.2">
      <c r="A872" s="2" t="s">
        <v>29</v>
      </c>
      <c r="B872" s="2" t="s">
        <v>30</v>
      </c>
      <c r="C872" s="2" t="s">
        <v>12</v>
      </c>
      <c r="D872" s="6" t="s">
        <v>13</v>
      </c>
      <c r="E872" s="3">
        <v>451.5</v>
      </c>
      <c r="F872" s="3">
        <v>453.8</v>
      </c>
      <c r="G872" s="3">
        <v>457.6</v>
      </c>
      <c r="H872" s="3">
        <v>465.9</v>
      </c>
      <c r="I872" s="3">
        <v>473.6</v>
      </c>
      <c r="J872" s="15">
        <f t="shared" si="1121"/>
        <v>1.2018577265179298E-2</v>
      </c>
      <c r="K872" s="16">
        <f t="shared" ref="K872" si="1166">IF($C872="Erwerbstätige (Inlandskonzept)", SUM(K873:K874),
IF(TYPE($I872)=1,$I872,$H872)*(1+$J872))^(1/IF(TYPE($I872)=1,1,2))</f>
        <v>479.42630413594895</v>
      </c>
      <c r="L872" s="16">
        <f t="shared" ref="L872" si="1167">IF($C872="Erwerbstätige (Inlandskonzept)", SUM(L873:L874),
IF(TYPE($I872)=1,$I872,$H872)*((1+$J872)^(1/IF(TYPE($I872)=1,2,3))))</f>
        <v>485.37688657336025</v>
      </c>
    </row>
    <row r="873" spans="1:12" x14ac:dyDescent="0.2">
      <c r="C873" s="2" t="s">
        <v>14</v>
      </c>
      <c r="D873" s="6" t="s">
        <v>13</v>
      </c>
      <c r="E873" s="3">
        <v>358.8</v>
      </c>
      <c r="F873" s="3">
        <v>361.8</v>
      </c>
      <c r="G873" s="3">
        <v>366.6</v>
      </c>
      <c r="H873" s="3">
        <v>374.6</v>
      </c>
      <c r="I873" s="3">
        <v>384.4</v>
      </c>
      <c r="J873" s="15">
        <f t="shared" si="1121"/>
        <v>1.7378923069460539E-2</v>
      </c>
      <c r="K873" s="16">
        <f t="shared" ref="K873:K874" si="1168">IF($C873="Erwerbstätige (Inlandskonzept)", SUM(K874:K875),
IF(TYPE($I873)=1,$I873,$H873)*((1+$J873)^(IF(TYPE($I873)=1,1,2))))</f>
        <v>391.08045802790059</v>
      </c>
      <c r="L873" s="16">
        <f t="shared" ref="L873:L874" si="1169">IF($C873="Erwerbstätige (Inlandskonzept)", SUM(L874:L875),
IF(TYPE($I873)=1,$I873,$H873)*((1+$J873)^(IF(TYPE($I873)=1,2,3))))</f>
        <v>397.87701522193686</v>
      </c>
    </row>
    <row r="874" spans="1:12" x14ac:dyDescent="0.2">
      <c r="C874" s="2" t="s">
        <v>15</v>
      </c>
      <c r="D874" s="6" t="s">
        <v>13</v>
      </c>
      <c r="E874" s="3">
        <v>92.7</v>
      </c>
      <c r="F874" s="3">
        <v>92</v>
      </c>
      <c r="G874" s="3">
        <v>91.1</v>
      </c>
      <c r="H874" s="3">
        <v>91.3</v>
      </c>
      <c r="I874" s="3">
        <v>89.2</v>
      </c>
      <c r="J874" s="15">
        <f t="shared" si="1121"/>
        <v>-9.5757162774846583E-3</v>
      </c>
      <c r="K874" s="16">
        <f t="shared" si="1168"/>
        <v>88.345846108048377</v>
      </c>
      <c r="L874" s="16">
        <f t="shared" si="1169"/>
        <v>87.49987135142338</v>
      </c>
    </row>
    <row r="875" spans="1:12" x14ac:dyDescent="0.2">
      <c r="A875" s="2" t="s">
        <v>31</v>
      </c>
      <c r="B875" s="2" t="s">
        <v>32</v>
      </c>
      <c r="C875" s="2" t="s">
        <v>12</v>
      </c>
      <c r="D875" s="6" t="s">
        <v>13</v>
      </c>
      <c r="E875" s="3">
        <v>6921.5</v>
      </c>
      <c r="F875" s="3">
        <v>7007.9</v>
      </c>
      <c r="G875" s="3">
        <v>7123.8</v>
      </c>
      <c r="H875" s="3">
        <v>7238.8</v>
      </c>
      <c r="I875" s="3">
        <v>7328.1</v>
      </c>
      <c r="J875" s="15">
        <f t="shared" si="1121"/>
        <v>1.4373257121240268E-2</v>
      </c>
      <c r="K875" s="16">
        <f t="shared" ref="K875" si="1170">IF($C875="Erwerbstätige (Inlandskonzept)", SUM(K876:K877),
IF(TYPE($I875)=1,$I875,$H875)*(1+$J875))^(1/IF(TYPE($I875)=1,1,2))</f>
        <v>7434.440425617383</v>
      </c>
      <c r="L875" s="16">
        <f t="shared" ref="L875" si="1171">IF($C875="Erwerbstätige (Inlandskonzept)", SUM(L876:L877),
IF(TYPE($I875)=1,$I875,$H875)*((1+$J875)^(1/IF(TYPE($I875)=1,2,3))))</f>
        <v>7542.7075637122489</v>
      </c>
    </row>
    <row r="876" spans="1:12" x14ac:dyDescent="0.2">
      <c r="C876" s="2" t="s">
        <v>14</v>
      </c>
      <c r="D876" s="6" t="s">
        <v>13</v>
      </c>
      <c r="E876" s="3">
        <v>6234</v>
      </c>
      <c r="F876" s="3">
        <v>6321.4</v>
      </c>
      <c r="G876" s="3">
        <v>6439</v>
      </c>
      <c r="H876" s="3">
        <v>6559.6</v>
      </c>
      <c r="I876" s="3">
        <v>6663.5</v>
      </c>
      <c r="J876" s="15">
        <f t="shared" si="1121"/>
        <v>1.679616848114085E-2</v>
      </c>
      <c r="K876" s="16">
        <f t="shared" ref="K876:K877" si="1172">IF($C876="Erwerbstätige (Inlandskonzept)", SUM(K877:K878),
IF(TYPE($I876)=1,$I876,$H876)*((1+$J876)^(IF(TYPE($I876)=1,1,2))))</f>
        <v>6775.4212686740821</v>
      </c>
      <c r="L876" s="16">
        <f t="shared" ref="L876:L877" si="1173">IF($C876="Erwerbstätige (Inlandskonzept)", SUM(L877:L878),
IF(TYPE($I876)=1,$I876,$H876)*((1+$J876)^(IF(TYPE($I876)=1,2,3))))</f>
        <v>6889.2223858334364</v>
      </c>
    </row>
    <row r="877" spans="1:12" x14ac:dyDescent="0.2">
      <c r="C877" s="2" t="s">
        <v>15</v>
      </c>
      <c r="D877" s="6" t="s">
        <v>13</v>
      </c>
      <c r="E877" s="3">
        <v>687.4</v>
      </c>
      <c r="F877" s="3">
        <v>686.5</v>
      </c>
      <c r="G877" s="3">
        <v>684.8</v>
      </c>
      <c r="H877" s="3">
        <v>679.2</v>
      </c>
      <c r="I877" s="3">
        <v>664.6</v>
      </c>
      <c r="J877" s="15">
        <f t="shared" si="1121"/>
        <v>-8.3972962032793363E-3</v>
      </c>
      <c r="K877" s="16">
        <f t="shared" si="1172"/>
        <v>659.01915694330057</v>
      </c>
      <c r="L877" s="16">
        <f t="shared" si="1173"/>
        <v>653.48517787881224</v>
      </c>
    </row>
    <row r="878" spans="1:12" x14ac:dyDescent="0.2">
      <c r="A878" s="2" t="s">
        <v>33</v>
      </c>
      <c r="B878" s="2" t="s">
        <v>34</v>
      </c>
      <c r="C878" s="2" t="s">
        <v>12</v>
      </c>
      <c r="D878" s="6" t="s">
        <v>13</v>
      </c>
      <c r="E878" s="3">
        <v>2408</v>
      </c>
      <c r="F878" s="3">
        <v>2401.1999999999998</v>
      </c>
      <c r="G878" s="3">
        <v>2427</v>
      </c>
      <c r="H878" s="3">
        <v>2457.1999999999998</v>
      </c>
      <c r="I878" s="3">
        <v>2486.6</v>
      </c>
      <c r="J878" s="15">
        <f t="shared" si="1121"/>
        <v>8.0622735158686343E-3</v>
      </c>
      <c r="K878" s="16">
        <f t="shared" ref="K878" si="1174">IF($C878="Erwerbstätige (Inlandskonzept)", SUM(K879:K880),
IF(TYPE($I878)=1,$I878,$H878)*(1+$J878))^(1/IF(TYPE($I878)=1,1,2))</f>
        <v>2507.0945464740753</v>
      </c>
      <c r="L878" s="16">
        <f t="shared" ref="L878" si="1175">IF($C878="Erwerbstätige (Inlandskonzept)", SUM(L879:L880),
IF(TYPE($I878)=1,$I878,$H878)*((1+$J878)^(1/IF(TYPE($I878)=1,2,3))))</f>
        <v>2527.9298972356869</v>
      </c>
    </row>
    <row r="879" spans="1:12" x14ac:dyDescent="0.2">
      <c r="C879" s="2" t="s">
        <v>14</v>
      </c>
      <c r="D879" s="6" t="s">
        <v>13</v>
      </c>
      <c r="E879" s="3">
        <v>2163.6</v>
      </c>
      <c r="F879" s="3">
        <v>2163.9</v>
      </c>
      <c r="G879" s="3">
        <v>2190.1999999999998</v>
      </c>
      <c r="H879" s="3">
        <v>2221.9</v>
      </c>
      <c r="I879" s="3">
        <v>2259.3000000000002</v>
      </c>
      <c r="J879" s="15">
        <f t="shared" si="1121"/>
        <v>1.0879134498008147E-2</v>
      </c>
      <c r="K879" s="16">
        <f t="shared" ref="K879:K880" si="1176">IF($C879="Erwerbstätige (Inlandskonzept)", SUM(K880:K881),
IF(TYPE($I879)=1,$I879,$H879)*((1+$J879)^(IF(TYPE($I879)=1,1,2))))</f>
        <v>2283.8792285713498</v>
      </c>
      <c r="L879" s="16">
        <f t="shared" ref="L879:L880" si="1177">IF($C879="Erwerbstätige (Inlandskonzept)", SUM(L880:L881),
IF(TYPE($I879)=1,$I879,$H879)*((1+$J879)^(IF(TYPE($I879)=1,2,3))))</f>
        <v>2308.7258578761848</v>
      </c>
    </row>
    <row r="880" spans="1:12" x14ac:dyDescent="0.2">
      <c r="C880" s="2" t="s">
        <v>15</v>
      </c>
      <c r="D880" s="6" t="s">
        <v>13</v>
      </c>
      <c r="E880" s="3">
        <v>244.4</v>
      </c>
      <c r="F880" s="3">
        <v>237.3</v>
      </c>
      <c r="G880" s="3">
        <v>236.8</v>
      </c>
      <c r="H880" s="3">
        <v>235.2</v>
      </c>
      <c r="I880" s="3">
        <v>227.3</v>
      </c>
      <c r="J880" s="15">
        <f t="shared" si="1121"/>
        <v>-1.7970444774634942E-2</v>
      </c>
      <c r="K880" s="16">
        <f t="shared" si="1176"/>
        <v>223.2153179027255</v>
      </c>
      <c r="L880" s="16">
        <f t="shared" si="1177"/>
        <v>219.20403935950196</v>
      </c>
    </row>
    <row r="881" spans="1:12" x14ac:dyDescent="0.2">
      <c r="A881" s="2" t="s">
        <v>35</v>
      </c>
      <c r="B881" s="2" t="s">
        <v>36</v>
      </c>
      <c r="C881" s="2" t="s">
        <v>12</v>
      </c>
      <c r="D881" s="6" t="s">
        <v>13</v>
      </c>
      <c r="E881" s="3">
        <v>2145.6999999999998</v>
      </c>
      <c r="F881" s="3">
        <v>2144.3000000000002</v>
      </c>
      <c r="G881" s="3">
        <v>2168.8000000000002</v>
      </c>
      <c r="H881" s="3">
        <v>2192.6</v>
      </c>
      <c r="I881" s="3" t="s">
        <v>22</v>
      </c>
      <c r="J881" s="15">
        <f t="shared" si="1121"/>
        <v>7.2334407854437455E-3</v>
      </c>
      <c r="K881" s="16">
        <f t="shared" ref="K881" si="1178">IF($C881="Erwerbstätige (Inlandskonzept)", SUM(K882:K883),
IF(TYPE($I881)=1,$I881,$H881)*(1+$J881))^(1/IF(TYPE($I881)=1,1,2))</f>
        <v>47.16937071542106</v>
      </c>
      <c r="L881" s="16">
        <f t="shared" ref="L881" si="1179">IF($C881="Erwerbstätige (Inlandskonzept)", SUM(L882:L883),
IF(TYPE($I881)=1,$I881,$H881)*((1+$J881)^(1/IF(TYPE($I881)=1,2,3))))</f>
        <v>2241.4526449660216</v>
      </c>
    </row>
    <row r="882" spans="1:12" x14ac:dyDescent="0.2">
      <c r="C882" s="2" t="s">
        <v>14</v>
      </c>
      <c r="D882" s="6" t="s">
        <v>13</v>
      </c>
      <c r="E882" s="3">
        <v>1930</v>
      </c>
      <c r="F882" s="3">
        <v>1935.4</v>
      </c>
      <c r="G882" s="3">
        <v>1960.1</v>
      </c>
      <c r="H882" s="3">
        <v>1985.6</v>
      </c>
      <c r="I882" s="3" t="s">
        <v>22</v>
      </c>
      <c r="J882" s="15">
        <f t="shared" si="1121"/>
        <v>9.5119983957754339E-3</v>
      </c>
      <c r="K882" s="16">
        <f t="shared" ref="K882:K883" si="1180">IF($C882="Erwerbstätige (Inlandskonzept)", SUM(K883:K884),
IF(TYPE($I882)=1,$I882,$H882)*((1+$J882)^(IF(TYPE($I882)=1,1,2))))</f>
        <v>2023.5537013714315</v>
      </c>
      <c r="L882" s="16">
        <f t="shared" ref="L882:L883" si="1181">IF($C882="Erwerbstätige (Inlandskonzept)", SUM(L883:L884),
IF(TYPE($I882)=1,$I882,$H882)*((1+$J882)^(IF(TYPE($I882)=1,2,3))))</f>
        <v>2042.8017409326421</v>
      </c>
    </row>
    <row r="883" spans="1:12" x14ac:dyDescent="0.2">
      <c r="C883" s="2" t="s">
        <v>15</v>
      </c>
      <c r="D883" s="6" t="s">
        <v>13</v>
      </c>
      <c r="E883" s="3">
        <v>215.7</v>
      </c>
      <c r="F883" s="3">
        <v>208.9</v>
      </c>
      <c r="G883" s="3">
        <v>208.7</v>
      </c>
      <c r="H883" s="3">
        <v>207</v>
      </c>
      <c r="I883" s="3" t="s">
        <v>22</v>
      </c>
      <c r="J883" s="15">
        <f t="shared" si="1121"/>
        <v>-1.3629518805956087E-2</v>
      </c>
      <c r="K883" s="16">
        <f t="shared" si="1180"/>
        <v>201.39583231739073</v>
      </c>
      <c r="L883" s="16">
        <f t="shared" si="1181"/>
        <v>198.65090403337967</v>
      </c>
    </row>
    <row r="884" spans="1:12" x14ac:dyDescent="0.2">
      <c r="A884" s="2" t="s">
        <v>37</v>
      </c>
      <c r="B884" s="2" t="s">
        <v>38</v>
      </c>
      <c r="C884" s="2" t="s">
        <v>12</v>
      </c>
      <c r="D884" s="6" t="s">
        <v>13</v>
      </c>
      <c r="E884" s="3">
        <v>1355.9</v>
      </c>
      <c r="F884" s="3">
        <v>1338.1</v>
      </c>
      <c r="G884" s="3">
        <v>1349.3</v>
      </c>
      <c r="H884" s="3">
        <v>1359</v>
      </c>
      <c r="I884" s="3" t="s">
        <v>22</v>
      </c>
      <c r="J884" s="15">
        <f t="shared" si="1121"/>
        <v>7.6152137123752794E-4</v>
      </c>
      <c r="K884" s="16">
        <f t="shared" ref="K884" si="1182">IF($C884="Erwerbstätige (Inlandskonzept)", SUM(K885:K886),
IF(TYPE($I884)=1,$I884,$H884)*(1+$J884))^(1/IF(TYPE($I884)=1,1,2))</f>
        <v>36.897344258059853</v>
      </c>
      <c r="L884" s="16">
        <f t="shared" ref="L884" si="1183">IF($C884="Erwerbstätige (Inlandskonzept)", SUM(L885:L886),
IF(TYPE($I884)=1,$I884,$H884)*((1+$J884)^(1/IF(TYPE($I884)=1,2,3))))</f>
        <v>1362.7028554719323</v>
      </c>
    </row>
    <row r="885" spans="1:12" x14ac:dyDescent="0.2">
      <c r="C885" s="2" t="s">
        <v>14</v>
      </c>
      <c r="D885" s="6" t="s">
        <v>13</v>
      </c>
      <c r="E885" s="3">
        <v>1213.8</v>
      </c>
      <c r="F885" s="3">
        <v>1202.8</v>
      </c>
      <c r="G885" s="3">
        <v>1213.0999999999999</v>
      </c>
      <c r="H885" s="3">
        <v>1224.5999999999999</v>
      </c>
      <c r="I885" s="3" t="s">
        <v>22</v>
      </c>
      <c r="J885" s="15">
        <f t="shared" si="1121"/>
        <v>2.957138948751048E-3</v>
      </c>
      <c r="K885" s="16">
        <f t="shared" ref="K885:K886" si="1184">IF($C885="Erwerbstätige (Inlandskonzept)", SUM(K886:K887),
IF(TYPE($I885)=1,$I885,$H885)*((1+$J885)^(IF(TYPE($I885)=1,1,2))))</f>
        <v>1231.8533334370964</v>
      </c>
      <c r="L885" s="16">
        <f t="shared" ref="L885:L886" si="1185">IF($C885="Erwerbstätige (Inlandskonzept)", SUM(L886:L887),
IF(TYPE($I885)=1,$I885,$H885)*((1+$J885)^(IF(TYPE($I885)=1,2,3))))</f>
        <v>1235.4960949085519</v>
      </c>
    </row>
    <row r="886" spans="1:12" x14ac:dyDescent="0.2">
      <c r="C886" s="2" t="s">
        <v>15</v>
      </c>
      <c r="D886" s="6" t="s">
        <v>13</v>
      </c>
      <c r="E886" s="3">
        <v>142</v>
      </c>
      <c r="F886" s="3">
        <v>135.30000000000001</v>
      </c>
      <c r="G886" s="3">
        <v>136.19999999999999</v>
      </c>
      <c r="H886" s="3">
        <v>134.4</v>
      </c>
      <c r="I886" s="3" t="s">
        <v>22</v>
      </c>
      <c r="J886" s="15">
        <f t="shared" si="1121"/>
        <v>-1.8168469784482832E-2</v>
      </c>
      <c r="K886" s="16">
        <f t="shared" si="1184"/>
        <v>129.56067986068624</v>
      </c>
      <c r="L886" s="16">
        <f t="shared" si="1185"/>
        <v>127.20676056338031</v>
      </c>
    </row>
    <row r="887" spans="1:12" x14ac:dyDescent="0.2">
      <c r="A887" s="2" t="s">
        <v>39</v>
      </c>
      <c r="B887" s="2" t="s">
        <v>40</v>
      </c>
      <c r="C887" s="2" t="s">
        <v>12</v>
      </c>
      <c r="D887" s="6" t="s">
        <v>13</v>
      </c>
      <c r="E887" s="3">
        <v>450.4</v>
      </c>
      <c r="F887" s="3">
        <v>461.6</v>
      </c>
      <c r="G887" s="3">
        <v>469.2</v>
      </c>
      <c r="H887" s="3">
        <v>478.8</v>
      </c>
      <c r="I887" s="3" t="s">
        <v>22</v>
      </c>
      <c r="J887" s="15">
        <f t="shared" si="1121"/>
        <v>2.0591436492656046E-2</v>
      </c>
      <c r="K887" s="16">
        <f t="shared" ref="K887" si="1186">IF($C887="Erwerbstätige (Inlandskonzept)", SUM(K888:K889),
IF(TYPE($I887)=1,$I887,$H887)*(1+$J887))^(1/IF(TYPE($I887)=1,1,2))</f>
        <v>22.334798995666361</v>
      </c>
      <c r="L887" s="16">
        <f t="shared" ref="L887" si="1187">IF($C887="Erwerbstätige (Inlandskonzept)", SUM(L888:L889),
IF(TYPE($I887)=1,$I887,$H887)*((1+$J887)^(1/IF(TYPE($I887)=1,2,3))))</f>
        <v>509.19153388436251</v>
      </c>
    </row>
    <row r="888" spans="1:12" x14ac:dyDescent="0.2">
      <c r="C888" s="2" t="s">
        <v>14</v>
      </c>
      <c r="D888" s="6" t="s">
        <v>13</v>
      </c>
      <c r="E888" s="3">
        <v>426.5</v>
      </c>
      <c r="F888" s="3">
        <v>437.7</v>
      </c>
      <c r="G888" s="3">
        <v>446</v>
      </c>
      <c r="H888" s="3">
        <v>454.9</v>
      </c>
      <c r="I888" s="3" t="s">
        <v>22</v>
      </c>
      <c r="J888" s="15">
        <f t="shared" si="1121"/>
        <v>2.1720954532123304E-2</v>
      </c>
      <c r="K888" s="16">
        <f t="shared" ref="K888:K889" si="1188">IF($C888="Erwerbstätige (Inlandskonzept)", SUM(K889:K890),
IF(TYPE($I888)=1,$I888,$H888)*((1+$J888)^(IF(TYPE($I888)=1,1,2))))</f>
        <v>474.87634619227208</v>
      </c>
      <c r="L888" s="16">
        <f t="shared" ref="L888:L889" si="1189">IF($C888="Erwerbstätige (Inlandskonzept)", SUM(L889:L890),
IF(TYPE($I888)=1,$I888,$H888)*((1+$J888)^(IF(TYPE($I888)=1,2,3))))</f>
        <v>485.19111371629526</v>
      </c>
    </row>
    <row r="889" spans="1:12" x14ac:dyDescent="0.2">
      <c r="C889" s="2" t="s">
        <v>15</v>
      </c>
      <c r="D889" s="6" t="s">
        <v>13</v>
      </c>
      <c r="E889" s="3">
        <v>23.8</v>
      </c>
      <c r="F889" s="3">
        <v>23.9</v>
      </c>
      <c r="G889" s="3">
        <v>23.2</v>
      </c>
      <c r="H889" s="3">
        <v>23.9</v>
      </c>
      <c r="I889" s="3" t="s">
        <v>22</v>
      </c>
      <c r="J889" s="15">
        <f t="shared" si="1121"/>
        <v>1.3986032211876775E-3</v>
      </c>
      <c r="K889" s="16">
        <f t="shared" si="1188"/>
        <v>23.966899984546959</v>
      </c>
      <c r="L889" s="16">
        <f t="shared" si="1189"/>
        <v>24.00042016806723</v>
      </c>
    </row>
    <row r="890" spans="1:12" x14ac:dyDescent="0.2">
      <c r="A890" s="2" t="s">
        <v>41</v>
      </c>
      <c r="B890" s="2" t="s">
        <v>42</v>
      </c>
      <c r="C890" s="2" t="s">
        <v>12</v>
      </c>
      <c r="D890" s="6" t="s">
        <v>13</v>
      </c>
      <c r="E890" s="3">
        <v>339.4</v>
      </c>
      <c r="F890" s="3">
        <v>344.6</v>
      </c>
      <c r="G890" s="3">
        <v>350.3</v>
      </c>
      <c r="H890" s="3">
        <v>354.8</v>
      </c>
      <c r="I890" s="3" t="s">
        <v>22</v>
      </c>
      <c r="J890" s="15">
        <f t="shared" si="1121"/>
        <v>1.4901570125058328E-2</v>
      </c>
      <c r="K890" s="16">
        <f t="shared" ref="K890" si="1190">IF($C890="Erwerbstätige (Inlandskonzept)", SUM(K891:K892),
IF(TYPE($I890)=1,$I890,$H890)*(1+$J890))^(1/IF(TYPE($I890)=1,1,2))</f>
        <v>19.120881047626199</v>
      </c>
      <c r="L890" s="16">
        <f t="shared" ref="L890" si="1191">IF($C890="Erwerbstätige (Inlandskonzept)", SUM(L891:L892),
IF(TYPE($I890)=1,$I890,$H890)*((1+$J890)^(1/IF(TYPE($I890)=1,2,3))))</f>
        <v>371.18043499966711</v>
      </c>
    </row>
    <row r="891" spans="1:12" x14ac:dyDescent="0.2">
      <c r="C891" s="2" t="s">
        <v>14</v>
      </c>
      <c r="D891" s="6" t="s">
        <v>13</v>
      </c>
      <c r="E891" s="3">
        <v>289.60000000000002</v>
      </c>
      <c r="F891" s="3">
        <v>294.89999999999998</v>
      </c>
      <c r="G891" s="3">
        <v>301</v>
      </c>
      <c r="H891" s="3">
        <v>306.2</v>
      </c>
      <c r="I891" s="3" t="s">
        <v>22</v>
      </c>
      <c r="J891" s="15">
        <f t="shared" si="1121"/>
        <v>1.8752942831113284E-2</v>
      </c>
      <c r="K891" s="16">
        <f t="shared" ref="K891:K892" si="1192">IF($C891="Erwerbstätige (Inlandskonzept)", SUM(K892:K893),
IF(TYPE($I891)=1,$I891,$H891)*((1+$J891)^(IF(TYPE($I891)=1,1,2))))</f>
        <v>317.79198442098379</v>
      </c>
      <c r="L891" s="16">
        <f t="shared" ref="L891:L892" si="1193">IF($C891="Erwerbstätige (Inlandskonzept)", SUM(L892:L893),
IF(TYPE($I891)=1,$I891,$H891)*((1+$J891)^(IF(TYPE($I891)=1,2,3))))</f>
        <v>323.75151933701653</v>
      </c>
    </row>
    <row r="892" spans="1:12" x14ac:dyDescent="0.2">
      <c r="C892" s="2" t="s">
        <v>15</v>
      </c>
      <c r="D892" s="6" t="s">
        <v>13</v>
      </c>
      <c r="E892" s="3">
        <v>49.8</v>
      </c>
      <c r="F892" s="3">
        <v>49.7</v>
      </c>
      <c r="G892" s="3">
        <v>49.3</v>
      </c>
      <c r="H892" s="3">
        <v>48.6</v>
      </c>
      <c r="I892" s="3" t="s">
        <v>22</v>
      </c>
      <c r="J892" s="15">
        <f t="shared" si="1121"/>
        <v>-8.0975213821631309E-3</v>
      </c>
      <c r="K892" s="16">
        <f t="shared" si="1192"/>
        <v>47.816107616486924</v>
      </c>
      <c r="L892" s="16">
        <f t="shared" si="1193"/>
        <v>47.42891566265061</v>
      </c>
    </row>
    <row r="893" spans="1:12" x14ac:dyDescent="0.2">
      <c r="A893" s="2" t="s">
        <v>43</v>
      </c>
      <c r="B893" s="2" t="s">
        <v>44</v>
      </c>
      <c r="C893" s="2" t="s">
        <v>12</v>
      </c>
      <c r="D893" s="6" t="s">
        <v>13</v>
      </c>
      <c r="E893" s="3">
        <v>262.3</v>
      </c>
      <c r="F893" s="3">
        <v>256.89999999999998</v>
      </c>
      <c r="G893" s="3">
        <v>258.2</v>
      </c>
      <c r="H893" s="3">
        <v>264.60000000000002</v>
      </c>
      <c r="I893" s="3" t="s">
        <v>22</v>
      </c>
      <c r="J893" s="15">
        <f t="shared" si="1121"/>
        <v>2.9143601170804612E-3</v>
      </c>
      <c r="K893" s="16">
        <f t="shared" ref="K893" si="1194">IF($C893="Erwerbstätige (Inlandskonzept)", SUM(K894:K895),
IF(TYPE($I893)=1,$I893,$H893)*(1+$J893))^(1/IF(TYPE($I893)=1,1,2))</f>
        <v>16.314219272601385</v>
      </c>
      <c r="L893" s="16">
        <f t="shared" ref="L893" si="1195">IF($C893="Erwerbstätige (Inlandskonzept)", SUM(L894:L895),
IF(TYPE($I893)=1,$I893,$H893)*((1+$J893)^(1/IF(TYPE($I893)=1,2,3))))</f>
        <v>266.93678210467277</v>
      </c>
    </row>
    <row r="894" spans="1:12" x14ac:dyDescent="0.2">
      <c r="C894" s="2" t="s">
        <v>14</v>
      </c>
      <c r="D894" s="6" t="s">
        <v>13</v>
      </c>
      <c r="E894" s="3">
        <v>233.6</v>
      </c>
      <c r="F894" s="3">
        <v>228.4</v>
      </c>
      <c r="G894" s="3">
        <v>230.1</v>
      </c>
      <c r="H894" s="3">
        <v>236.3</v>
      </c>
      <c r="I894" s="3" t="s">
        <v>22</v>
      </c>
      <c r="J894" s="15">
        <f t="shared" si="1121"/>
        <v>3.8379907085928089E-3</v>
      </c>
      <c r="K894" s="16">
        <f t="shared" ref="K894:K895" si="1196">IF($C894="Erwerbstätige (Inlandskonzept)", SUM(K895:K896),
IF(TYPE($I894)=1,$I894,$H894)*((1+$J894)^(IF(TYPE($I894)=1,1,2))))</f>
        <v>238.11731514868507</v>
      </c>
      <c r="L894" s="16">
        <f t="shared" ref="L894:L895" si="1197">IF($C894="Erwerbstätige (Inlandskonzept)", SUM(L895:L896),
IF(TYPE($I894)=1,$I894,$H894)*((1+$J894)^(IF(TYPE($I894)=1,2,3))))</f>
        <v>239.03120719178077</v>
      </c>
    </row>
    <row r="895" spans="1:12" x14ac:dyDescent="0.2">
      <c r="C895" s="2" t="s">
        <v>15</v>
      </c>
      <c r="D895" s="6" t="s">
        <v>13</v>
      </c>
      <c r="E895" s="3">
        <v>28.7</v>
      </c>
      <c r="F895" s="3">
        <v>28.4</v>
      </c>
      <c r="G895" s="3">
        <v>28.1</v>
      </c>
      <c r="H895" s="3">
        <v>28.3</v>
      </c>
      <c r="I895" s="3" t="s">
        <v>22</v>
      </c>
      <c r="J895" s="15">
        <f t="shared" si="1121"/>
        <v>-4.6675125214926672E-3</v>
      </c>
      <c r="K895" s="16">
        <f t="shared" si="1196"/>
        <v>28.036435325833327</v>
      </c>
      <c r="L895" s="16">
        <f t="shared" si="1197"/>
        <v>27.905574912891982</v>
      </c>
    </row>
    <row r="896" spans="1:12" x14ac:dyDescent="0.2">
      <c r="A896" s="2" t="s">
        <v>45</v>
      </c>
      <c r="B896" s="2" t="s">
        <v>46</v>
      </c>
      <c r="C896" s="2" t="s">
        <v>12</v>
      </c>
      <c r="D896" s="6" t="s">
        <v>13</v>
      </c>
      <c r="E896" s="3">
        <v>1626.8</v>
      </c>
      <c r="F896" s="3">
        <v>1666.9</v>
      </c>
      <c r="G896" s="3">
        <v>1694.8</v>
      </c>
      <c r="H896" s="3">
        <v>1720.8</v>
      </c>
      <c r="I896" s="3">
        <v>1731.4</v>
      </c>
      <c r="J896" s="15">
        <f t="shared" si="1121"/>
        <v>1.5700841735145632E-2</v>
      </c>
      <c r="K896" s="16">
        <f t="shared" ref="K896" si="1198">IF($C896="Erwerbstätige (Inlandskonzept)", SUM(K897:K898),
IF(TYPE($I896)=1,$I896,$H896)*(1+$J896))^(1/IF(TYPE($I896)=1,1,2))</f>
        <v>1758.8916025566778</v>
      </c>
      <c r="L896" s="16">
        <f t="shared" ref="L896" si="1199">IF($C896="Erwerbstätige (Inlandskonzept)", SUM(L897:L898),
IF(TYPE($I896)=1,$I896,$H896)*((1+$J896)^(1/IF(TYPE($I896)=1,2,3))))</f>
        <v>1786.9398940253859</v>
      </c>
    </row>
    <row r="897" spans="1:12" x14ac:dyDescent="0.2">
      <c r="C897" s="2" t="s">
        <v>14</v>
      </c>
      <c r="D897" s="6" t="s">
        <v>13</v>
      </c>
      <c r="E897" s="3">
        <v>1407.9</v>
      </c>
      <c r="F897" s="3">
        <v>1445</v>
      </c>
      <c r="G897" s="3">
        <v>1475.7</v>
      </c>
      <c r="H897" s="3">
        <v>1504.5</v>
      </c>
      <c r="I897" s="3">
        <v>1518</v>
      </c>
      <c r="J897" s="15">
        <f t="shared" si="1121"/>
        <v>1.9001892673185861E-2</v>
      </c>
      <c r="K897" s="16">
        <f t="shared" ref="K897:K898" si="1200">IF($C897="Erwerbstätige (Inlandskonzept)", SUM(K898:K899),
IF(TYPE($I897)=1,$I897,$H897)*((1+$J897)^(IF(TYPE($I897)=1,1,2))))</f>
        <v>1546.8448730778962</v>
      </c>
      <c r="L897" s="16">
        <f t="shared" ref="L897:L898" si="1201">IF($C897="Erwerbstätige (Inlandskonzept)", SUM(L898:L899),
IF(TYPE($I897)=1,$I897,$H897)*((1+$J897)^(IF(TYPE($I897)=1,2,3))))</f>
        <v>1576.23785333819</v>
      </c>
    </row>
    <row r="898" spans="1:12" x14ac:dyDescent="0.2">
      <c r="C898" s="2" t="s">
        <v>15</v>
      </c>
      <c r="D898" s="6" t="s">
        <v>13</v>
      </c>
      <c r="E898" s="3">
        <v>218.9</v>
      </c>
      <c r="F898" s="3">
        <v>221.9</v>
      </c>
      <c r="G898" s="3">
        <v>219.2</v>
      </c>
      <c r="H898" s="3">
        <v>216.3</v>
      </c>
      <c r="I898" s="3">
        <v>213.4</v>
      </c>
      <c r="J898" s="15">
        <f t="shared" si="1121"/>
        <v>-6.3414738576306195E-3</v>
      </c>
      <c r="K898" s="16">
        <f t="shared" si="1200"/>
        <v>212.04672947878163</v>
      </c>
      <c r="L898" s="16">
        <f t="shared" si="1201"/>
        <v>210.70204068719588</v>
      </c>
    </row>
    <row r="899" spans="1:12" x14ac:dyDescent="0.2">
      <c r="A899" s="2" t="s">
        <v>47</v>
      </c>
      <c r="B899" s="2" t="s">
        <v>48</v>
      </c>
      <c r="C899" s="2" t="s">
        <v>12</v>
      </c>
      <c r="D899" s="6" t="s">
        <v>13</v>
      </c>
      <c r="E899" s="3">
        <v>260.89999999999998</v>
      </c>
      <c r="F899" s="3">
        <v>260.5</v>
      </c>
      <c r="G899" s="3">
        <v>256.3</v>
      </c>
      <c r="H899" s="3">
        <v>249.7</v>
      </c>
      <c r="I899" s="3" t="s">
        <v>22</v>
      </c>
      <c r="J899" s="15">
        <f t="shared" si="1121"/>
        <v>-1.4519229443184956E-2</v>
      </c>
      <c r="K899" s="16">
        <f t="shared" ref="K899" si="1202">IF($C899="Erwerbstätige (Inlandskonzept)", SUM(K900:K901),
IF(TYPE($I899)=1,$I899,$H899)*(1+$J899))^(1/IF(TYPE($I899)=1,1,2))</f>
        <v>15.572467821484347</v>
      </c>
      <c r="L899" s="16">
        <f t="shared" ref="L899" si="1203">IF($C899="Erwerbstätige (Inlandskonzept)", SUM(L900:L901),
IF(TYPE($I899)=1,$I899,$H899)*((1+$J899)^(1/IF(TYPE($I899)=1,2,3))))</f>
        <v>238.98083000315486</v>
      </c>
    </row>
    <row r="900" spans="1:12" x14ac:dyDescent="0.2">
      <c r="C900" s="2" t="s">
        <v>14</v>
      </c>
      <c r="D900" s="6" t="s">
        <v>13</v>
      </c>
      <c r="E900" s="3">
        <v>231.3</v>
      </c>
      <c r="F900" s="3">
        <v>230.7</v>
      </c>
      <c r="G900" s="3">
        <v>227.3</v>
      </c>
      <c r="H900" s="3">
        <v>221.4</v>
      </c>
      <c r="I900" s="3" t="s">
        <v>22</v>
      </c>
      <c r="J900" s="15">
        <f t="shared" si="1121"/>
        <v>-1.4475720855512075E-2</v>
      </c>
      <c r="K900" s="16">
        <f t="shared" ref="K900:K901" si="1204">IF($C900="Erwerbstätige (Inlandskonzept)", SUM(K901:K902),
IF(TYPE($I900)=1,$I900,$H900)*((1+$J900)^(IF(TYPE($I900)=1,1,2))))</f>
        <v>215.03654439901433</v>
      </c>
      <c r="L900" s="16">
        <f t="shared" ref="L900:L901" si="1205">IF($C900="Erwerbstätige (Inlandskonzept)", SUM(L901:L902),
IF(TYPE($I900)=1,$I900,$H900)*((1+$J900)^(IF(TYPE($I900)=1,2,3))))</f>
        <v>211.92373540856028</v>
      </c>
    </row>
    <row r="901" spans="1:12" x14ac:dyDescent="0.2">
      <c r="C901" s="2" t="s">
        <v>15</v>
      </c>
      <c r="D901" s="6" t="s">
        <v>13</v>
      </c>
      <c r="E901" s="3">
        <v>29.6</v>
      </c>
      <c r="F901" s="3">
        <v>29.8</v>
      </c>
      <c r="G901" s="3">
        <v>29</v>
      </c>
      <c r="H901" s="3">
        <v>28.3</v>
      </c>
      <c r="I901" s="3" t="s">
        <v>22</v>
      </c>
      <c r="J901" s="15">
        <f t="shared" si="1121"/>
        <v>-1.4859346159208031E-2</v>
      </c>
      <c r="K901" s="16">
        <f t="shared" si="1204"/>
        <v>27.465209652151128</v>
      </c>
      <c r="L901" s="16">
        <f t="shared" si="1205"/>
        <v>27.057094594594592</v>
      </c>
    </row>
    <row r="902" spans="1:12" x14ac:dyDescent="0.2">
      <c r="A902" s="2" t="s">
        <v>49</v>
      </c>
      <c r="B902" s="2" t="s">
        <v>50</v>
      </c>
      <c r="C902" s="2" t="s">
        <v>12</v>
      </c>
      <c r="D902" s="6" t="s">
        <v>13</v>
      </c>
      <c r="E902" s="3">
        <v>98.9</v>
      </c>
      <c r="F902" s="3">
        <v>100.2</v>
      </c>
      <c r="G902" s="3">
        <v>100.1</v>
      </c>
      <c r="H902" s="3">
        <v>100.9</v>
      </c>
      <c r="I902" s="3" t="s">
        <v>22</v>
      </c>
      <c r="J902" s="15">
        <f t="shared" ref="J902:J965" si="1206">IF(SUM(E902:I902)=0, 0,
(IF(TYPE(I902)=1,I902,H902)/E902)^(1/(COUNT(E902:I902)-1))-1)</f>
        <v>6.6958807501382722E-3</v>
      </c>
      <c r="K902" s="16">
        <f t="shared" ref="K902" si="1207">IF($C902="Erwerbstätige (Inlandskonzept)", SUM(K903:K904),
IF(TYPE($I902)=1,$I902,$H902)*(1+$J902))^(1/IF(TYPE($I902)=1,1,2))</f>
        <v>10.115578904241861</v>
      </c>
      <c r="L902" s="16">
        <f t="shared" ref="L902" si="1208">IF($C902="Erwerbstätige (Inlandskonzept)", SUM(L903:L904),
IF(TYPE($I902)=1,$I902,$H902)*((1+$J902)^(1/IF(TYPE($I902)=1,2,3))))</f>
        <v>103.04499317319848</v>
      </c>
    </row>
    <row r="903" spans="1:12" x14ac:dyDescent="0.2">
      <c r="C903" s="2" t="s">
        <v>14</v>
      </c>
      <c r="D903" s="6" t="s">
        <v>13</v>
      </c>
      <c r="E903" s="3">
        <v>87.5</v>
      </c>
      <c r="F903" s="3">
        <v>88.4</v>
      </c>
      <c r="G903" s="3">
        <v>89</v>
      </c>
      <c r="H903" s="3">
        <v>89.3</v>
      </c>
      <c r="I903" s="3" t="s">
        <v>22</v>
      </c>
      <c r="J903" s="15">
        <f t="shared" si="1206"/>
        <v>6.8106525647715355E-3</v>
      </c>
      <c r="K903" s="16">
        <f t="shared" ref="K903:K904" si="1209">IF($C903="Erwerbstätige (Inlandskonzept)", SUM(K904:K905),
IF(TYPE($I903)=1,$I903,$H903)*((1+$J903)^(IF(TYPE($I903)=1,1,2))))</f>
        <v>90.520524727528567</v>
      </c>
      <c r="L903" s="16">
        <f t="shared" ref="L903:L904" si="1210">IF($C903="Erwerbstätige (Inlandskonzept)", SUM(L904:L905),
IF(TYPE($I903)=1,$I903,$H903)*((1+$J903)^(IF(TYPE($I903)=1,2,3))))</f>
        <v>91.137028571428573</v>
      </c>
    </row>
    <row r="904" spans="1:12" x14ac:dyDescent="0.2">
      <c r="C904" s="2" t="s">
        <v>15</v>
      </c>
      <c r="D904" s="6" t="s">
        <v>13</v>
      </c>
      <c r="E904" s="3">
        <v>11.3</v>
      </c>
      <c r="F904" s="3">
        <v>11.8</v>
      </c>
      <c r="G904" s="3">
        <v>11.1</v>
      </c>
      <c r="H904" s="3">
        <v>11.6</v>
      </c>
      <c r="I904" s="3" t="s">
        <v>22</v>
      </c>
      <c r="J904" s="15">
        <f t="shared" si="1206"/>
        <v>8.7723778834105648E-3</v>
      </c>
      <c r="K904" s="16">
        <f t="shared" si="1209"/>
        <v>11.804411840414385</v>
      </c>
      <c r="L904" s="16">
        <f t="shared" si="1210"/>
        <v>11.907964601769907</v>
      </c>
    </row>
    <row r="905" spans="1:12" x14ac:dyDescent="0.2">
      <c r="A905" s="2" t="s">
        <v>51</v>
      </c>
      <c r="B905" s="2" t="s">
        <v>52</v>
      </c>
      <c r="C905" s="2" t="s">
        <v>12</v>
      </c>
      <c r="D905" s="6" t="s">
        <v>13</v>
      </c>
      <c r="E905" s="3">
        <v>1267.0999999999999</v>
      </c>
      <c r="F905" s="3">
        <v>1306.2</v>
      </c>
      <c r="G905" s="3">
        <v>1338.4</v>
      </c>
      <c r="H905" s="3">
        <v>1370.2</v>
      </c>
      <c r="I905" s="3" t="s">
        <v>22</v>
      </c>
      <c r="J905" s="15">
        <f t="shared" si="1206"/>
        <v>2.6418231354497168E-2</v>
      </c>
      <c r="K905" s="16">
        <f t="shared" ref="K905" si="1211">IF($C905="Erwerbstätige (Inlandskonzept)", SUM(K906:K907),
IF(TYPE($I905)=1,$I905,$H905)*(1+$J905))^(1/IF(TYPE($I905)=1,1,2))</f>
        <v>38.00625281687114</v>
      </c>
      <c r="L905" s="16">
        <f t="shared" ref="L905" si="1212">IF($C905="Erwerbstätige (Inlandskonzept)", SUM(L906:L907),
IF(TYPE($I905)=1,$I905,$H905)*((1+$J905)^(1/IF(TYPE($I905)=1,2,3))))</f>
        <v>1483.3796561019869</v>
      </c>
    </row>
    <row r="906" spans="1:12" x14ac:dyDescent="0.2">
      <c r="C906" s="2" t="s">
        <v>14</v>
      </c>
      <c r="D906" s="6" t="s">
        <v>13</v>
      </c>
      <c r="E906" s="3">
        <v>1089.0999999999999</v>
      </c>
      <c r="F906" s="3">
        <v>1125.9000000000001</v>
      </c>
      <c r="G906" s="3">
        <v>1159.3</v>
      </c>
      <c r="H906" s="3">
        <v>1193.8</v>
      </c>
      <c r="I906" s="3" t="s">
        <v>22</v>
      </c>
      <c r="J906" s="15">
        <f t="shared" si="1206"/>
        <v>3.1069496741996216E-2</v>
      </c>
      <c r="K906" s="16">
        <f t="shared" ref="K906:K907" si="1213">IF($C906="Erwerbstätige (Inlandskonzept)", SUM(K907:K908),
IF(TYPE($I906)=1,$I906,$H906)*((1+$J906)^(IF(TYPE($I906)=1,1,2))))</f>
        <v>1269.1339218300589</v>
      </c>
      <c r="L906" s="16">
        <f t="shared" ref="L906:L907" si="1214">IF($C906="Erwerbstätige (Inlandskonzept)", SUM(L907:L908),
IF(TYPE($I906)=1,$I906,$H906)*((1+$J906)^(IF(TYPE($I906)=1,2,3))))</f>
        <v>1308.5652740795149</v>
      </c>
    </row>
    <row r="907" spans="1:12" x14ac:dyDescent="0.2">
      <c r="C907" s="2" t="s">
        <v>15</v>
      </c>
      <c r="D907" s="6" t="s">
        <v>13</v>
      </c>
      <c r="E907" s="3">
        <v>178</v>
      </c>
      <c r="F907" s="3">
        <v>180.3</v>
      </c>
      <c r="G907" s="3">
        <v>179.1</v>
      </c>
      <c r="H907" s="3">
        <v>176.4</v>
      </c>
      <c r="I907" s="3" t="s">
        <v>22</v>
      </c>
      <c r="J907" s="15">
        <f t="shared" si="1206"/>
        <v>-3.0052773258737453E-3</v>
      </c>
      <c r="K907" s="16">
        <f t="shared" si="1213"/>
        <v>175.34133134986624</v>
      </c>
      <c r="L907" s="16">
        <f t="shared" si="1214"/>
        <v>174.81438202247196</v>
      </c>
    </row>
    <row r="908" spans="1:12" x14ac:dyDescent="0.2">
      <c r="A908" s="2" t="s">
        <v>53</v>
      </c>
      <c r="B908" s="2" t="s">
        <v>54</v>
      </c>
      <c r="C908" s="2" t="s">
        <v>12</v>
      </c>
      <c r="D908" s="6" t="s">
        <v>13</v>
      </c>
      <c r="E908" s="3">
        <v>581.1</v>
      </c>
      <c r="F908" s="3">
        <v>596.1</v>
      </c>
      <c r="G908" s="3">
        <v>599.29999999999995</v>
      </c>
      <c r="H908" s="3">
        <v>607.5</v>
      </c>
      <c r="I908" s="3" t="s">
        <v>22</v>
      </c>
      <c r="J908" s="15">
        <f t="shared" si="1206"/>
        <v>1.4919980098503149E-2</v>
      </c>
      <c r="K908" s="16">
        <f t="shared" ref="K908" si="1215">IF($C908="Erwerbstätige (Inlandskonzept)", SUM(K909:K910),
IF(TYPE($I908)=1,$I908,$H908)*(1+$J908))^(1/IF(TYPE($I908)=1,1,2))</f>
        <v>25.02063512072101</v>
      </c>
      <c r="L908" s="16">
        <f t="shared" ref="L908" si="1216">IF($C908="Erwerbstätige (Inlandskonzept)", SUM(L909:L910),
IF(TYPE($I908)=1,$I908,$H908)*((1+$J908)^(1/IF(TYPE($I908)=1,2,3))))</f>
        <v>635.56791656419205</v>
      </c>
    </row>
    <row r="909" spans="1:12" x14ac:dyDescent="0.2">
      <c r="C909" s="2" t="s">
        <v>14</v>
      </c>
      <c r="D909" s="6" t="s">
        <v>13</v>
      </c>
      <c r="E909" s="3">
        <v>458.3</v>
      </c>
      <c r="F909" s="3">
        <v>473</v>
      </c>
      <c r="G909" s="3">
        <v>475.6</v>
      </c>
      <c r="H909" s="3">
        <v>485.1</v>
      </c>
      <c r="I909" s="3" t="s">
        <v>22</v>
      </c>
      <c r="J909" s="15">
        <f t="shared" si="1206"/>
        <v>1.912425798666284E-2</v>
      </c>
      <c r="K909" s="16">
        <f t="shared" ref="K909:K910" si="1217">IF($C909="Erwerbstätige (Inlandskonzept)", SUM(K910:K911),
IF(TYPE($I909)=1,$I909,$H909)*((1+$J909)^(IF(TYPE($I909)=1,1,2))))</f>
        <v>503.83177423550177</v>
      </c>
      <c r="L909" s="16">
        <f t="shared" ref="L909:L910" si="1218">IF($C909="Erwerbstätige (Inlandskonzept)", SUM(L910:L911),
IF(TYPE($I909)=1,$I909,$H909)*((1+$J909)^(IF(TYPE($I909)=1,2,3))))</f>
        <v>513.46718306785954</v>
      </c>
    </row>
    <row r="910" spans="1:12" x14ac:dyDescent="0.2">
      <c r="C910" s="2" t="s">
        <v>15</v>
      </c>
      <c r="D910" s="6" t="s">
        <v>13</v>
      </c>
      <c r="E910" s="3">
        <v>122.7</v>
      </c>
      <c r="F910" s="3">
        <v>123.1</v>
      </c>
      <c r="G910" s="3">
        <v>123.7</v>
      </c>
      <c r="H910" s="3">
        <v>122.4</v>
      </c>
      <c r="I910" s="3" t="s">
        <v>22</v>
      </c>
      <c r="J910" s="15">
        <f t="shared" si="1206"/>
        <v>-8.1566104707686549E-4</v>
      </c>
      <c r="K910" s="16">
        <f t="shared" si="1217"/>
        <v>122.2004076087559</v>
      </c>
      <c r="L910" s="16">
        <f t="shared" si="1218"/>
        <v>122.10073349633252</v>
      </c>
    </row>
    <row r="911" spans="1:12" x14ac:dyDescent="0.2">
      <c r="A911" s="2" t="s">
        <v>55</v>
      </c>
      <c r="B911" s="2" t="s">
        <v>56</v>
      </c>
      <c r="C911" s="2" t="s">
        <v>12</v>
      </c>
      <c r="D911" s="6" t="s">
        <v>13</v>
      </c>
      <c r="E911" s="3">
        <v>686</v>
      </c>
      <c r="F911" s="3">
        <v>710.1</v>
      </c>
      <c r="G911" s="3">
        <v>739.2</v>
      </c>
      <c r="H911" s="3">
        <v>762.7</v>
      </c>
      <c r="I911" s="3" t="s">
        <v>22</v>
      </c>
      <c r="J911" s="15">
        <f t="shared" si="1206"/>
        <v>3.5960532581794213E-2</v>
      </c>
      <c r="K911" s="16">
        <f t="shared" ref="K911" si="1219">IF($C911="Erwerbstätige (Inlandskonzept)", SUM(K912:K913),
IF(TYPE($I911)=1,$I911,$H911)*(1+$J911))^(1/IF(TYPE($I911)=1,1,2))</f>
        <v>28.623177154537366</v>
      </c>
      <c r="L911" s="16">
        <f t="shared" ref="L911" si="1220">IF($C911="Erwerbstätige (Inlandskonzept)", SUM(L912:L913),
IF(TYPE($I911)=1,$I911,$H911)*((1+$J911)^(1/IF(TYPE($I911)=1,2,3))))</f>
        <v>849.24210101274673</v>
      </c>
    </row>
    <row r="912" spans="1:12" x14ac:dyDescent="0.2">
      <c r="C912" s="2" t="s">
        <v>14</v>
      </c>
      <c r="D912" s="6" t="s">
        <v>13</v>
      </c>
      <c r="E912" s="3">
        <v>630.79999999999995</v>
      </c>
      <c r="F912" s="3">
        <v>652.9</v>
      </c>
      <c r="G912" s="3">
        <v>683.7</v>
      </c>
      <c r="H912" s="3">
        <v>708.7</v>
      </c>
      <c r="I912" s="3" t="s">
        <v>22</v>
      </c>
      <c r="J912" s="15">
        <f t="shared" si="1206"/>
        <v>3.9577607039459783E-2</v>
      </c>
      <c r="K912" s="16">
        <f t="shared" ref="K912:K913" si="1221">IF($C912="Erwerbstätige (Inlandskonzept)", SUM(K913:K914),
IF(TYPE($I912)=1,$I912,$H912)*((1+$J912)^(IF(TYPE($I912)=1,1,2))))</f>
        <v>765.90739866972638</v>
      </c>
      <c r="L912" s="16">
        <f t="shared" ref="L912:L913" si="1222">IF($C912="Erwerbstätige (Inlandskonzept)", SUM(L913:L914),
IF(TYPE($I912)=1,$I912,$H912)*((1+$J912)^(IF(TYPE($I912)=1,2,3))))</f>
        <v>796.22018072289166</v>
      </c>
    </row>
    <row r="913" spans="1:12" x14ac:dyDescent="0.2">
      <c r="C913" s="2" t="s">
        <v>15</v>
      </c>
      <c r="D913" s="6" t="s">
        <v>13</v>
      </c>
      <c r="E913" s="3">
        <v>55.2</v>
      </c>
      <c r="F913" s="3">
        <v>57.2</v>
      </c>
      <c r="G913" s="3">
        <v>55.4</v>
      </c>
      <c r="H913" s="3">
        <v>54.1</v>
      </c>
      <c r="I913" s="3" t="s">
        <v>22</v>
      </c>
      <c r="J913" s="15">
        <f t="shared" si="1206"/>
        <v>-6.6871301086720569E-3</v>
      </c>
      <c r="K913" s="16">
        <f t="shared" si="1221"/>
        <v>53.378871750303468</v>
      </c>
      <c r="L913" s="16">
        <f t="shared" si="1222"/>
        <v>53.021920289855075</v>
      </c>
    </row>
    <row r="914" spans="1:12" x14ac:dyDescent="0.2">
      <c r="A914" s="2" t="s">
        <v>57</v>
      </c>
      <c r="B914" s="2" t="s">
        <v>58</v>
      </c>
      <c r="C914" s="2" t="s">
        <v>12</v>
      </c>
      <c r="D914" s="6" t="s">
        <v>13</v>
      </c>
      <c r="E914" s="3">
        <v>2886.6</v>
      </c>
      <c r="F914" s="3">
        <v>2939.8</v>
      </c>
      <c r="G914" s="3">
        <v>3002</v>
      </c>
      <c r="H914" s="3">
        <v>3060.8</v>
      </c>
      <c r="I914" s="3">
        <v>3110.1</v>
      </c>
      <c r="J914" s="15">
        <f t="shared" si="1206"/>
        <v>1.8818767633107303E-2</v>
      </c>
      <c r="K914" s="16">
        <f t="shared" ref="K914" si="1223">IF($C914="Erwerbstätige (Inlandskonzept)", SUM(K915:K916),
IF(TYPE($I914)=1,$I914,$H914)*(1+$J914))^(1/IF(TYPE($I914)=1,1,2))</f>
        <v>3168.9495568858679</v>
      </c>
      <c r="L914" s="16">
        <f t="shared" ref="L914" si="1224">IF($C914="Erwerbstätige (Inlandskonzept)", SUM(L915:L916),
IF(TYPE($I914)=1,$I914,$H914)*((1+$J914)^(1/IF(TYPE($I914)=1,2,3))))</f>
        <v>3228.8960009472498</v>
      </c>
    </row>
    <row r="915" spans="1:12" x14ac:dyDescent="0.2">
      <c r="C915" s="2" t="s">
        <v>14</v>
      </c>
      <c r="D915" s="6" t="s">
        <v>13</v>
      </c>
      <c r="E915" s="3">
        <v>2662.6</v>
      </c>
      <c r="F915" s="3">
        <v>2712.5</v>
      </c>
      <c r="G915" s="3">
        <v>2773.2</v>
      </c>
      <c r="H915" s="3">
        <v>2833.2</v>
      </c>
      <c r="I915" s="3">
        <v>2886.2</v>
      </c>
      <c r="J915" s="15">
        <f t="shared" si="1206"/>
        <v>2.0363990684206357E-2</v>
      </c>
      <c r="K915" s="16">
        <f t="shared" ref="K915:K916" si="1225">IF($C915="Erwerbstätige (Inlandskonzept)", SUM(K916:K917),
IF(TYPE($I915)=1,$I915,$H915)*((1+$J915)^(IF(TYPE($I915)=1,1,2))))</f>
        <v>2944.9745499127562</v>
      </c>
      <c r="L915" s="16">
        <f t="shared" ref="L915:L916" si="1226">IF($C915="Erwerbstätige (Inlandskonzept)", SUM(L916:L917),
IF(TYPE($I915)=1,$I915,$H915)*((1+$J915)^(IF(TYPE($I915)=1,2,3))))</f>
        <v>3004.9459842124043</v>
      </c>
    </row>
    <row r="916" spans="1:12" x14ac:dyDescent="0.2">
      <c r="C916" s="2" t="s">
        <v>15</v>
      </c>
      <c r="D916" s="6" t="s">
        <v>13</v>
      </c>
      <c r="E916" s="3">
        <v>224.1</v>
      </c>
      <c r="F916" s="3">
        <v>227.3</v>
      </c>
      <c r="G916" s="3">
        <v>228.8</v>
      </c>
      <c r="H916" s="3">
        <v>227.6</v>
      </c>
      <c r="I916" s="3">
        <v>224</v>
      </c>
      <c r="J916" s="15">
        <f t="shared" si="1206"/>
        <v>-1.115760128940213E-4</v>
      </c>
      <c r="K916" s="16">
        <f t="shared" si="1225"/>
        <v>223.97500697311173</v>
      </c>
      <c r="L916" s="16">
        <f t="shared" si="1226"/>
        <v>223.95001673484578</v>
      </c>
    </row>
    <row r="917" spans="1:12" x14ac:dyDescent="0.2">
      <c r="A917" s="2" t="s">
        <v>59</v>
      </c>
      <c r="B917" s="2" t="s">
        <v>60</v>
      </c>
      <c r="C917" s="2" t="s">
        <v>12</v>
      </c>
      <c r="D917" s="6" t="s">
        <v>13</v>
      </c>
      <c r="E917" s="3">
        <v>2205</v>
      </c>
      <c r="F917" s="3">
        <v>2257.6999999999998</v>
      </c>
      <c r="G917" s="3">
        <v>2318.9</v>
      </c>
      <c r="H917" s="3">
        <v>2365.1999999999998</v>
      </c>
      <c r="I917" s="3" t="s">
        <v>22</v>
      </c>
      <c r="J917" s="15">
        <f t="shared" si="1206"/>
        <v>2.3653774585435494E-2</v>
      </c>
      <c r="K917" s="16">
        <f t="shared" ref="K917" si="1227">IF($C917="Erwerbstätige (Inlandskonzept)", SUM(K918:K919),
IF(TYPE($I917)=1,$I917,$H917)*(1+$J917))^(1/IF(TYPE($I917)=1,1,2))</f>
        <v>49.784067375138847</v>
      </c>
      <c r="L917" s="16">
        <f t="shared" ref="L917" si="1228">IF($C917="Erwerbstätige (Inlandskonzept)", SUM(L918:L919),
IF(TYPE($I917)=1,$I917,$H917)*((1+$J917)^(1/IF(TYPE($I917)=1,2,3))))</f>
        <v>2537.1092846270931</v>
      </c>
    </row>
    <row r="918" spans="1:12" x14ac:dyDescent="0.2">
      <c r="C918" s="2" t="s">
        <v>14</v>
      </c>
      <c r="D918" s="6" t="s">
        <v>13</v>
      </c>
      <c r="E918" s="3">
        <v>2073.6</v>
      </c>
      <c r="F918" s="3">
        <v>2121.6999999999998</v>
      </c>
      <c r="G918" s="3">
        <v>2180.6999999999998</v>
      </c>
      <c r="H918" s="3">
        <v>2227.1999999999998</v>
      </c>
      <c r="I918" s="3" t="s">
        <v>22</v>
      </c>
      <c r="J918" s="15">
        <f t="shared" si="1206"/>
        <v>2.4105608561949099E-2</v>
      </c>
      <c r="K918" s="16">
        <f t="shared" ref="K918:K919" si="1229">IF($C918="Erwerbstätige (Inlandskonzept)", SUM(K919:K920),
IF(TYPE($I918)=1,$I918,$H918)*((1+$J918)^(IF(TYPE($I918)=1,1,2))))</f>
        <v>2335.870204965363</v>
      </c>
      <c r="L918" s="16">
        <f t="shared" ref="L918:L919" si="1230">IF($C918="Erwerbstätige (Inlandskonzept)", SUM(L919:L920),
IF(TYPE($I918)=1,$I918,$H918)*((1+$J918)^(IF(TYPE($I918)=1,2,3))))</f>
        <v>2392.1777777777779</v>
      </c>
    </row>
    <row r="919" spans="1:12" x14ac:dyDescent="0.2">
      <c r="C919" s="2" t="s">
        <v>15</v>
      </c>
      <c r="D919" s="6" t="s">
        <v>13</v>
      </c>
      <c r="E919" s="3">
        <v>131.4</v>
      </c>
      <c r="F919" s="3">
        <v>136</v>
      </c>
      <c r="G919" s="3">
        <v>138.19999999999999</v>
      </c>
      <c r="H919" s="3">
        <v>138</v>
      </c>
      <c r="I919" s="3" t="s">
        <v>22</v>
      </c>
      <c r="J919" s="15">
        <f t="shared" si="1206"/>
        <v>1.6470019400762537E-2</v>
      </c>
      <c r="K919" s="16">
        <f t="shared" si="1229"/>
        <v>142.58315944700092</v>
      </c>
      <c r="L919" s="16">
        <f t="shared" si="1230"/>
        <v>144.93150684931507</v>
      </c>
    </row>
    <row r="920" spans="1:12" x14ac:dyDescent="0.2">
      <c r="A920" s="2" t="s">
        <v>61</v>
      </c>
      <c r="B920" s="2" t="s">
        <v>62</v>
      </c>
      <c r="C920" s="2" t="s">
        <v>12</v>
      </c>
      <c r="D920" s="6" t="s">
        <v>13</v>
      </c>
      <c r="E920" s="3">
        <v>484.2</v>
      </c>
      <c r="F920" s="3">
        <v>485.6</v>
      </c>
      <c r="G920" s="3">
        <v>492.4</v>
      </c>
      <c r="H920" s="3">
        <v>498.3</v>
      </c>
      <c r="I920" s="3" t="s">
        <v>22</v>
      </c>
      <c r="J920" s="15">
        <f t="shared" si="1206"/>
        <v>9.6140074117392338E-3</v>
      </c>
      <c r="K920" s="16">
        <f t="shared" ref="K920" si="1231">IF($C920="Erwerbstätige (Inlandskonzept)", SUM(K921:K922),
IF(TYPE($I920)=1,$I920,$H920)*(1+$J920))^(1/IF(TYPE($I920)=1,1,2))</f>
        <v>22.537244224311461</v>
      </c>
      <c r="L920" s="16">
        <f t="shared" ref="L920" si="1232">IF($C920="Erwerbstätige (Inlandskonzept)", SUM(L921:L922),
IF(TYPE($I920)=1,$I920,$H920)*((1+$J920)^(1/IF(TYPE($I920)=1,2,3))))</f>
        <v>512.8105947955388</v>
      </c>
    </row>
    <row r="921" spans="1:12" x14ac:dyDescent="0.2">
      <c r="C921" s="2" t="s">
        <v>14</v>
      </c>
      <c r="D921" s="6" t="s">
        <v>13</v>
      </c>
      <c r="E921" s="3">
        <v>484.2</v>
      </c>
      <c r="F921" s="3">
        <v>485.6</v>
      </c>
      <c r="G921" s="3">
        <v>492.4</v>
      </c>
      <c r="H921" s="3">
        <v>498.3</v>
      </c>
      <c r="I921" s="3" t="s">
        <v>22</v>
      </c>
      <c r="J921" s="15">
        <f t="shared" si="1206"/>
        <v>9.6140074117392338E-3</v>
      </c>
      <c r="K921" s="16">
        <f t="shared" ref="K921:K922" si="1233">IF($C921="Erwerbstätige (Inlandskonzept)", SUM(K922:K923),
IF(TYPE($I921)=1,$I921,$H921)*((1+$J921)^(IF(TYPE($I921)=1,1,2))))</f>
        <v>507.92737722626032</v>
      </c>
      <c r="L921" s="16">
        <f t="shared" ref="L921:L922" si="1234">IF($C921="Erwerbstätige (Inlandskonzept)", SUM(L922:L923),
IF(TYPE($I921)=1,$I921,$H921)*((1+$J921)^(IF(TYPE($I921)=1,2,3))))</f>
        <v>512.8105947955388</v>
      </c>
    </row>
    <row r="922" spans="1:12" x14ac:dyDescent="0.2">
      <c r="C922" s="2" t="s">
        <v>15</v>
      </c>
      <c r="D922" s="6" t="s">
        <v>13</v>
      </c>
      <c r="E922" s="3">
        <v>0</v>
      </c>
      <c r="F922" s="3">
        <v>0</v>
      </c>
      <c r="G922" s="3">
        <v>0</v>
      </c>
      <c r="H922" s="3">
        <v>0</v>
      </c>
      <c r="I922" s="3" t="s">
        <v>22</v>
      </c>
      <c r="J922" s="15">
        <f t="shared" si="1206"/>
        <v>0</v>
      </c>
      <c r="K922" s="16">
        <f t="shared" si="1233"/>
        <v>0</v>
      </c>
      <c r="L922" s="16">
        <f t="shared" si="1234"/>
        <v>0</v>
      </c>
    </row>
    <row r="923" spans="1:12" x14ac:dyDescent="0.2">
      <c r="A923" s="2" t="s">
        <v>63</v>
      </c>
      <c r="B923" s="2" t="s">
        <v>64</v>
      </c>
      <c r="C923" s="2" t="s">
        <v>12</v>
      </c>
      <c r="D923" s="6" t="s">
        <v>13</v>
      </c>
      <c r="E923" s="3">
        <v>502.5</v>
      </c>
      <c r="F923" s="3">
        <v>507.5</v>
      </c>
      <c r="G923" s="3">
        <v>513.5</v>
      </c>
      <c r="H923" s="3">
        <v>520.9</v>
      </c>
      <c r="I923" s="3" t="s">
        <v>22</v>
      </c>
      <c r="J923" s="15">
        <f t="shared" si="1206"/>
        <v>1.2059619425681234E-2</v>
      </c>
      <c r="K923" s="16">
        <f t="shared" ref="K923" si="1235">IF($C923="Erwerbstätige (Inlandskonzept)", SUM(K924:K925),
IF(TYPE($I923)=1,$I923,$H923)*(1+$J923))^(1/IF(TYPE($I923)=1,1,2))</f>
        <v>23.102782839499351</v>
      </c>
      <c r="L923" s="16">
        <f t="shared" ref="L923" si="1236">IF($C923="Erwerbstätige (Inlandskonzept)", SUM(L924:L925),
IF(TYPE($I923)=1,$I923,$H923)*((1+$J923)^(1/IF(TYPE($I923)=1,2,3))))</f>
        <v>540.33988996795529</v>
      </c>
    </row>
    <row r="924" spans="1:12" x14ac:dyDescent="0.2">
      <c r="C924" s="2" t="s">
        <v>14</v>
      </c>
      <c r="D924" s="6" t="s">
        <v>13</v>
      </c>
      <c r="E924" s="3">
        <v>466.7</v>
      </c>
      <c r="F924" s="3">
        <v>470.2</v>
      </c>
      <c r="G924" s="3">
        <v>474.6</v>
      </c>
      <c r="H924" s="3">
        <v>480.3</v>
      </c>
      <c r="I924" s="3" t="s">
        <v>22</v>
      </c>
      <c r="J924" s="15">
        <f t="shared" si="1206"/>
        <v>9.6207364885068092E-3</v>
      </c>
      <c r="K924" s="16">
        <f t="shared" ref="K924:K925" si="1237">IF($C924="Erwerbstätige (Inlandskonzept)", SUM(K925:K926),
IF(TYPE($I924)=1,$I924,$H924)*((1+$J924)^(IF(TYPE($I924)=1,1,2))))</f>
        <v>489.58613535230984</v>
      </c>
      <c r="L924" s="16">
        <f t="shared" ref="L924:L925" si="1238">IF($C924="Erwerbstätige (Inlandskonzept)", SUM(L925:L926),
IF(TYPE($I924)=1,$I924,$H924)*((1+$J924)^(IF(TYPE($I924)=1,2,3))))</f>
        <v>494.29631454896094</v>
      </c>
    </row>
    <row r="925" spans="1:12" x14ac:dyDescent="0.2">
      <c r="C925" s="2" t="s">
        <v>15</v>
      </c>
      <c r="D925" s="6" t="s">
        <v>13</v>
      </c>
      <c r="E925" s="3">
        <v>35.799999999999997</v>
      </c>
      <c r="F925" s="3">
        <v>37.299999999999997</v>
      </c>
      <c r="G925" s="3">
        <v>38.9</v>
      </c>
      <c r="H925" s="3">
        <v>40.6</v>
      </c>
      <c r="I925" s="3" t="s">
        <v>22</v>
      </c>
      <c r="J925" s="15">
        <f t="shared" si="1206"/>
        <v>4.2831967165733342E-2</v>
      </c>
      <c r="K925" s="16">
        <f t="shared" si="1237"/>
        <v>44.152439576755782</v>
      </c>
      <c r="L925" s="16">
        <f t="shared" si="1238"/>
        <v>46.043575418994408</v>
      </c>
    </row>
    <row r="926" spans="1:12" x14ac:dyDescent="0.2">
      <c r="A926" s="2" t="s">
        <v>65</v>
      </c>
      <c r="B926" s="2" t="s">
        <v>66</v>
      </c>
      <c r="C926" s="2" t="s">
        <v>12</v>
      </c>
      <c r="D926" s="6" t="s">
        <v>13</v>
      </c>
      <c r="E926" s="3">
        <v>1218.4000000000001</v>
      </c>
      <c r="F926" s="3">
        <v>1264.5999999999999</v>
      </c>
      <c r="G926" s="3">
        <v>1313</v>
      </c>
      <c r="H926" s="3">
        <v>1346</v>
      </c>
      <c r="I926" s="3" t="s">
        <v>22</v>
      </c>
      <c r="J926" s="15">
        <f t="shared" si="1206"/>
        <v>3.3756825031766136E-2</v>
      </c>
      <c r="K926" s="16">
        <f t="shared" ref="K926" si="1239">IF($C926="Erwerbstätige (Inlandskonzept)", SUM(K927:K928),
IF(TYPE($I926)=1,$I926,$H926)*(1+$J926))^(1/IF(TYPE($I926)=1,1,2))</f>
        <v>37.932854632507244</v>
      </c>
      <c r="L926" s="16">
        <f t="shared" ref="L926" si="1240">IF($C926="Erwerbstätige (Inlandskonzept)", SUM(L927:L928),
IF(TYPE($I926)=1,$I926,$H926)*((1+$J926)^(1/IF(TYPE($I926)=1,2,3))))</f>
        <v>1487.8523645366272</v>
      </c>
    </row>
    <row r="927" spans="1:12" x14ac:dyDescent="0.2">
      <c r="C927" s="2" t="s">
        <v>14</v>
      </c>
      <c r="D927" s="6" t="s">
        <v>13</v>
      </c>
      <c r="E927" s="3">
        <v>1122.7</v>
      </c>
      <c r="F927" s="3">
        <v>1165.8</v>
      </c>
      <c r="G927" s="3">
        <v>1213.7</v>
      </c>
      <c r="H927" s="3">
        <v>1248.5999999999999</v>
      </c>
      <c r="I927" s="3" t="s">
        <v>22</v>
      </c>
      <c r="J927" s="15">
        <f t="shared" si="1206"/>
        <v>3.6063886443901794E-2</v>
      </c>
      <c r="K927" s="16">
        <f t="shared" ref="K927:K928" si="1241">IF($C927="Erwerbstätige (Inlandskonzept)", SUM(K928:K929),
IF(TYPE($I927)=1,$I927,$H927)*((1+$J927)^(IF(TYPE($I927)=1,1,2))))</f>
        <v>1340.2826712640422</v>
      </c>
      <c r="L927" s="16">
        <f t="shared" ref="L927:L928" si="1242">IF($C927="Erwerbstätige (Inlandskonzept)", SUM(L928:L929),
IF(TYPE($I927)=1,$I927,$H927)*((1+$J927)^(IF(TYPE($I927)=1,2,3))))</f>
        <v>1388.618473323238</v>
      </c>
    </row>
    <row r="928" spans="1:12" x14ac:dyDescent="0.2">
      <c r="C928" s="2" t="s">
        <v>15</v>
      </c>
      <c r="D928" s="6" t="s">
        <v>13</v>
      </c>
      <c r="E928" s="3">
        <v>95.6</v>
      </c>
      <c r="F928" s="3">
        <v>98.8</v>
      </c>
      <c r="G928" s="3">
        <v>99.3</v>
      </c>
      <c r="H928" s="3">
        <v>97.4</v>
      </c>
      <c r="I928" s="3" t="s">
        <v>22</v>
      </c>
      <c r="J928" s="15">
        <f t="shared" si="1206"/>
        <v>6.2371674893579865E-3</v>
      </c>
      <c r="K928" s="16">
        <f t="shared" si="1241"/>
        <v>98.618789306884409</v>
      </c>
      <c r="L928" s="16">
        <f t="shared" si="1242"/>
        <v>99.233891213389157</v>
      </c>
    </row>
    <row r="929" spans="1:12" x14ac:dyDescent="0.2">
      <c r="A929" s="2" t="s">
        <v>67</v>
      </c>
      <c r="B929" s="2" t="s">
        <v>68</v>
      </c>
      <c r="C929" s="2" t="s">
        <v>12</v>
      </c>
      <c r="D929" s="6" t="s">
        <v>13</v>
      </c>
      <c r="E929" s="3">
        <v>681.6</v>
      </c>
      <c r="F929" s="3">
        <v>682.1</v>
      </c>
      <c r="G929" s="3">
        <v>683.1</v>
      </c>
      <c r="H929" s="3">
        <v>695.6</v>
      </c>
      <c r="I929" s="3" t="s">
        <v>22</v>
      </c>
      <c r="J929" s="15">
        <f t="shared" si="1206"/>
        <v>6.8002866453811261E-3</v>
      </c>
      <c r="K929" s="16">
        <f t="shared" ref="K929" si="1243">IF($C929="Erwerbstätige (Inlandskonzept)", SUM(K930:K931),
IF(TYPE($I929)=1,$I929,$H929)*(1+$J929))^(1/IF(TYPE($I929)=1,1,2))</f>
        <v>26.556846852213436</v>
      </c>
      <c r="L929" s="16">
        <f t="shared" ref="L929" si="1244">IF($C929="Erwerbstätige (Inlandskonzept)", SUM(L930:L931),
IF(TYPE($I929)=1,$I929,$H929)*((1+$J929)^(1/IF(TYPE($I929)=1,2,3))))</f>
        <v>710.20020365983214</v>
      </c>
    </row>
    <row r="930" spans="1:12" x14ac:dyDescent="0.2">
      <c r="C930" s="2" t="s">
        <v>14</v>
      </c>
      <c r="D930" s="6" t="s">
        <v>13</v>
      </c>
      <c r="E930" s="3">
        <v>588.9</v>
      </c>
      <c r="F930" s="3">
        <v>590.9</v>
      </c>
      <c r="G930" s="3">
        <v>592.5</v>
      </c>
      <c r="H930" s="3">
        <v>606</v>
      </c>
      <c r="I930" s="3" t="s">
        <v>22</v>
      </c>
      <c r="J930" s="15">
        <f t="shared" si="1206"/>
        <v>9.5868610516014474E-3</v>
      </c>
      <c r="K930" s="16">
        <f t="shared" ref="K930:K931" si="1245">IF($C930="Erwerbstätige (Inlandskonzept)", SUM(K931:K932),
IF(TYPE($I930)=1,$I930,$H930)*((1+$J930)^(IF(TYPE($I930)=1,1,2))))</f>
        <v>617.67497178486349</v>
      </c>
      <c r="L930" s="16">
        <f t="shared" ref="L930:L931" si="1246">IF($C930="Erwerbstätige (Inlandskonzept)", SUM(L931:L932),
IF(TYPE($I930)=1,$I930,$H930)*((1+$J930)^(IF(TYPE($I930)=1,2,3))))</f>
        <v>623.59653591441679</v>
      </c>
    </row>
    <row r="931" spans="1:12" x14ac:dyDescent="0.2">
      <c r="C931" s="2" t="s">
        <v>15</v>
      </c>
      <c r="D931" s="6" t="s">
        <v>13</v>
      </c>
      <c r="E931" s="3">
        <v>92.7</v>
      </c>
      <c r="F931" s="3">
        <v>91.2</v>
      </c>
      <c r="G931" s="3">
        <v>90.6</v>
      </c>
      <c r="H931" s="3">
        <v>89.6</v>
      </c>
      <c r="I931" s="3" t="s">
        <v>22</v>
      </c>
      <c r="J931" s="15">
        <f t="shared" si="1206"/>
        <v>-1.1273687822943801E-2</v>
      </c>
      <c r="K931" s="16">
        <f t="shared" si="1245"/>
        <v>87.591142947055246</v>
      </c>
      <c r="L931" s="16">
        <f t="shared" si="1246"/>
        <v>86.603667745415294</v>
      </c>
    </row>
    <row r="932" spans="1:12" x14ac:dyDescent="0.2">
      <c r="A932" s="2" t="s">
        <v>69</v>
      </c>
      <c r="B932" s="2" t="s">
        <v>70</v>
      </c>
      <c r="C932" s="2" t="s">
        <v>12</v>
      </c>
      <c r="D932" s="6" t="s">
        <v>13</v>
      </c>
      <c r="E932" s="3">
        <v>136.30000000000001</v>
      </c>
      <c r="F932" s="3">
        <v>137.80000000000001</v>
      </c>
      <c r="G932" s="3">
        <v>134.6</v>
      </c>
      <c r="H932" s="3">
        <v>136</v>
      </c>
      <c r="I932" s="3" t="s">
        <v>22</v>
      </c>
      <c r="J932" s="15">
        <f t="shared" si="1206"/>
        <v>-7.3421465456147139E-4</v>
      </c>
      <c r="K932" s="16">
        <f t="shared" ref="K932" si="1247">IF($C932="Erwerbstätige (Inlandskonzept)", SUM(K933:K934),
IF(TYPE($I932)=1,$I932,$H932)*(1+$J932))^(1/IF(TYPE($I932)=1,1,2))</f>
        <v>11.677904520509708</v>
      </c>
      <c r="L932" s="16">
        <f t="shared" ref="L932" si="1248">IF($C932="Erwerbstätige (Inlandskonzept)", SUM(L933:L934),
IF(TYPE($I932)=1,$I932,$H932)*((1+$J932)^(1/IF(TYPE($I932)=1,2,3))))</f>
        <v>136.71962273283788</v>
      </c>
    </row>
    <row r="933" spans="1:12" x14ac:dyDescent="0.2">
      <c r="C933" s="2" t="s">
        <v>14</v>
      </c>
      <c r="D933" s="6" t="s">
        <v>13</v>
      </c>
      <c r="E933" s="3">
        <v>101.8</v>
      </c>
      <c r="F933" s="3">
        <v>102.3</v>
      </c>
      <c r="G933" s="3">
        <v>103.5</v>
      </c>
      <c r="H933" s="3">
        <v>106.7</v>
      </c>
      <c r="I933" s="3" t="s">
        <v>22</v>
      </c>
      <c r="J933" s="15">
        <f t="shared" si="1206"/>
        <v>1.57937752089512E-2</v>
      </c>
      <c r="K933" s="16">
        <f t="shared" ref="K933:K934" si="1249">IF($C933="Erwerbstätige (Inlandskonzept)", SUM(K934:K935),
IF(TYPE($I933)=1,$I933,$H933)*((1+$J933)^(IF(TYPE($I933)=1,1,2))))</f>
        <v>110.09700723347213</v>
      </c>
      <c r="L933" s="16">
        <f t="shared" ref="L933:L934" si="1250">IF($C933="Erwerbstätige (Inlandskonzept)", SUM(L934:L935),
IF(TYPE($I933)=1,$I933,$H933)*((1+$J933)^(IF(TYPE($I933)=1,2,3))))</f>
        <v>111.83585461689584</v>
      </c>
    </row>
    <row r="934" spans="1:12" x14ac:dyDescent="0.2">
      <c r="C934" s="2" t="s">
        <v>15</v>
      </c>
      <c r="D934" s="6" t="s">
        <v>13</v>
      </c>
      <c r="E934" s="3">
        <v>34.5</v>
      </c>
      <c r="F934" s="3">
        <v>35.5</v>
      </c>
      <c r="G934" s="3">
        <v>31.1</v>
      </c>
      <c r="H934" s="3">
        <v>29.3</v>
      </c>
      <c r="I934" s="3" t="s">
        <v>22</v>
      </c>
      <c r="J934" s="15">
        <f t="shared" si="1206"/>
        <v>-5.3001026113754679E-2</v>
      </c>
      <c r="K934" s="16">
        <f t="shared" si="1249"/>
        <v>26.276446756668925</v>
      </c>
      <c r="L934" s="16">
        <f t="shared" si="1250"/>
        <v>24.883768115942029</v>
      </c>
    </row>
    <row r="935" spans="1:12" x14ac:dyDescent="0.2">
      <c r="A935" s="2" t="s">
        <v>71</v>
      </c>
      <c r="B935" s="2" t="s">
        <v>72</v>
      </c>
      <c r="C935" s="2" t="s">
        <v>12</v>
      </c>
      <c r="D935" s="6" t="s">
        <v>13</v>
      </c>
      <c r="E935" s="3">
        <v>324.5</v>
      </c>
      <c r="F935" s="3">
        <v>315.89999999999998</v>
      </c>
      <c r="G935" s="3">
        <v>321.3</v>
      </c>
      <c r="H935" s="3">
        <v>329.4</v>
      </c>
      <c r="I935" s="3" t="s">
        <v>22</v>
      </c>
      <c r="J935" s="15">
        <f t="shared" si="1206"/>
        <v>5.0082601511483027E-3</v>
      </c>
      <c r="K935" s="16">
        <f t="shared" ref="K935" si="1251">IF($C935="Erwerbstätige (Inlandskonzept)", SUM(K936:K937),
IF(TYPE($I935)=1,$I935,$H935)*(1+$J935))^(1/IF(TYPE($I935)=1,1,2))</f>
        <v>18.240749241560792</v>
      </c>
      <c r="L935" s="16">
        <f t="shared" ref="L935" si="1252">IF($C935="Erwerbstätige (Inlandskonzept)", SUM(L936:L937),
IF(TYPE($I935)=1,$I935,$H935)*((1+$J935)^(1/IF(TYPE($I935)=1,2,3))))</f>
        <v>334.40521367653724</v>
      </c>
    </row>
    <row r="936" spans="1:12" x14ac:dyDescent="0.2">
      <c r="C936" s="2" t="s">
        <v>14</v>
      </c>
      <c r="D936" s="6" t="s">
        <v>13</v>
      </c>
      <c r="E936" s="3">
        <v>266.3</v>
      </c>
      <c r="F936" s="3">
        <v>260.10000000000002</v>
      </c>
      <c r="G936" s="3">
        <v>261.7</v>
      </c>
      <c r="H936" s="3">
        <v>269.10000000000002</v>
      </c>
      <c r="I936" s="3" t="s">
        <v>22</v>
      </c>
      <c r="J936" s="15">
        <f t="shared" si="1206"/>
        <v>3.492606623979766E-3</v>
      </c>
      <c r="K936" s="16">
        <f t="shared" ref="K936:K937" si="1253">IF($C936="Erwerbstätige (Inlandskonzept)", SUM(K937:K938),
IF(TYPE($I936)=1,$I936,$H936)*((1+$J936)^(IF(TYPE($I936)=1,1,2))))</f>
        <v>270.98300344783308</v>
      </c>
      <c r="L936" s="16">
        <f t="shared" ref="L936:L937" si="1254">IF($C936="Erwerbstätige (Inlandskonzept)", SUM(L937:L938),
IF(TYPE($I936)=1,$I936,$H936)*((1+$J936)^(IF(TYPE($I936)=1,2,3))))</f>
        <v>271.92944048066096</v>
      </c>
    </row>
    <row r="937" spans="1:12" x14ac:dyDescent="0.2">
      <c r="C937" s="2" t="s">
        <v>15</v>
      </c>
      <c r="D937" s="6" t="s">
        <v>13</v>
      </c>
      <c r="E937" s="3">
        <v>58.2</v>
      </c>
      <c r="F937" s="3">
        <v>55.7</v>
      </c>
      <c r="G937" s="3">
        <v>59.5</v>
      </c>
      <c r="H937" s="3">
        <v>60.3</v>
      </c>
      <c r="I937" s="3" t="s">
        <v>22</v>
      </c>
      <c r="J937" s="15">
        <f t="shared" si="1206"/>
        <v>1.1885662738391645E-2</v>
      </c>
      <c r="K937" s="16">
        <f t="shared" si="1253"/>
        <v>61.741929445667495</v>
      </c>
      <c r="L937" s="16">
        <f t="shared" si="1254"/>
        <v>62.475773195876279</v>
      </c>
    </row>
    <row r="938" spans="1:12" x14ac:dyDescent="0.2">
      <c r="A938" s="2" t="s">
        <v>73</v>
      </c>
      <c r="B938" s="2" t="s">
        <v>74</v>
      </c>
      <c r="C938" s="2" t="s">
        <v>12</v>
      </c>
      <c r="D938" s="6" t="s">
        <v>13</v>
      </c>
      <c r="E938" s="3">
        <v>220.7</v>
      </c>
      <c r="F938" s="3">
        <v>228.4</v>
      </c>
      <c r="G938" s="3">
        <v>227.2</v>
      </c>
      <c r="H938" s="3">
        <v>230.2</v>
      </c>
      <c r="I938" s="3" t="s">
        <v>22</v>
      </c>
      <c r="J938" s="15">
        <f t="shared" si="1206"/>
        <v>1.4147198704240971E-2</v>
      </c>
      <c r="K938" s="16">
        <f t="shared" ref="K938" si="1255">IF($C938="Erwerbstätige (Inlandskonzept)", SUM(K939:K940),
IF(TYPE($I938)=1,$I938,$H938)*(1+$J938))^(1/IF(TYPE($I938)=1,1,2))</f>
        <v>15.386989414932655</v>
      </c>
      <c r="L938" s="16">
        <f t="shared" ref="L938" si="1256">IF($C938="Erwerbstätige (Inlandskonzept)", SUM(L939:L940),
IF(TYPE($I938)=1,$I938,$H938)*((1+$J938)^(1/IF(TYPE($I938)=1,2,3))))</f>
        <v>240.10892614408706</v>
      </c>
    </row>
    <row r="939" spans="1:12" x14ac:dyDescent="0.2">
      <c r="C939" s="2" t="s">
        <v>14</v>
      </c>
      <c r="D939" s="6" t="s">
        <v>13</v>
      </c>
      <c r="E939" s="3">
        <v>220.7</v>
      </c>
      <c r="F939" s="3">
        <v>228.4</v>
      </c>
      <c r="G939" s="3">
        <v>227.2</v>
      </c>
      <c r="H939" s="3">
        <v>230.2</v>
      </c>
      <c r="I939" s="3" t="s">
        <v>22</v>
      </c>
      <c r="J939" s="15">
        <f t="shared" si="1206"/>
        <v>1.4147198704240971E-2</v>
      </c>
      <c r="K939" s="16">
        <f t="shared" ref="K939:K940" si="1257">IF($C939="Erwerbstätige (Inlandskonzept)", SUM(K940:K941),
IF(TYPE($I939)=1,$I939,$H939)*((1+$J939)^(IF(TYPE($I939)=1,1,2))))</f>
        <v>236.75944325524955</v>
      </c>
      <c r="L939" s="16">
        <f t="shared" ref="L939:L940" si="1258">IF($C939="Erwerbstätige (Inlandskonzept)", SUM(L940:L941),
IF(TYPE($I939)=1,$I939,$H939)*((1+$J939)^(IF(TYPE($I939)=1,2,3))))</f>
        <v>240.10892614408706</v>
      </c>
    </row>
    <row r="940" spans="1:12" x14ac:dyDescent="0.2">
      <c r="C940" s="2" t="s">
        <v>15</v>
      </c>
      <c r="D940" s="6" t="s">
        <v>13</v>
      </c>
      <c r="E940" s="3">
        <v>0</v>
      </c>
      <c r="F940" s="3">
        <v>0</v>
      </c>
      <c r="G940" s="3">
        <v>0</v>
      </c>
      <c r="H940" s="3">
        <v>0</v>
      </c>
      <c r="I940" s="3" t="s">
        <v>22</v>
      </c>
      <c r="J940" s="15">
        <f t="shared" si="1206"/>
        <v>0</v>
      </c>
      <c r="K940" s="16">
        <f t="shared" si="1257"/>
        <v>0</v>
      </c>
      <c r="L940" s="16">
        <f t="shared" si="1258"/>
        <v>0</v>
      </c>
    </row>
    <row r="941" spans="1:12" x14ac:dyDescent="0.2">
      <c r="B941" s="2" t="s">
        <v>75</v>
      </c>
      <c r="C941" s="2" t="s">
        <v>12</v>
      </c>
      <c r="D941" s="6" t="s">
        <v>13</v>
      </c>
      <c r="E941" s="3">
        <v>9116</v>
      </c>
      <c r="F941" s="3">
        <v>9194</v>
      </c>
      <c r="G941" s="3">
        <v>9296.1</v>
      </c>
      <c r="H941" s="3">
        <v>9423.7999999999993</v>
      </c>
      <c r="I941" s="3">
        <v>9550.7000000000007</v>
      </c>
      <c r="J941" s="15">
        <f t="shared" si="1206"/>
        <v>1.171391145967271E-2</v>
      </c>
      <c r="K941" s="16">
        <f t="shared" ref="K941" si="1259">IF($C941="Erwerbstätige (Inlandskonzept)", SUM(K942:K943),
IF(TYPE($I941)=1,$I941,$H941)*(1+$J941))^(1/IF(TYPE($I941)=1,1,2))</f>
        <v>9663.8793503802699</v>
      </c>
      <c r="L941" s="16">
        <f t="shared" ref="L941" si="1260">IF($C941="Erwerbstätige (Inlandskonzept)", SUM(L942:L943),
IF(TYPE($I941)=1,$I941,$H941)*((1+$J941)^(1/IF(TYPE($I941)=1,2,3))))</f>
        <v>9778.89525136062</v>
      </c>
    </row>
    <row r="942" spans="1:12" x14ac:dyDescent="0.2">
      <c r="C942" s="2" t="s">
        <v>14</v>
      </c>
      <c r="D942" s="6" t="s">
        <v>13</v>
      </c>
      <c r="E942" s="3">
        <v>8249.6</v>
      </c>
      <c r="F942" s="3">
        <v>8332.2000000000007</v>
      </c>
      <c r="G942" s="3">
        <v>8442.4</v>
      </c>
      <c r="H942" s="3">
        <v>8579.5</v>
      </c>
      <c r="I942" s="3">
        <v>8723.7000000000007</v>
      </c>
      <c r="J942" s="15">
        <f t="shared" si="1206"/>
        <v>1.4067718411623353E-2</v>
      </c>
      <c r="K942" s="16">
        <f t="shared" ref="K942:K943" si="1261">IF($C942="Erwerbstätige (Inlandskonzept)", SUM(K943:K944),
IF(TYPE($I942)=1,$I942,$H942)*((1+$J942)^(IF(TYPE($I942)=1,1,2))))</f>
        <v>8846.4225551074796</v>
      </c>
      <c r="L942" s="16">
        <f t="shared" ref="L942:L943" si="1262">IF($C942="Erwerbstätige (Inlandskonzept)", SUM(L943:L944),
IF(TYPE($I942)=1,$I942,$H942)*((1+$J942)^(IF(TYPE($I942)=1,2,3))))</f>
        <v>8970.871536562965</v>
      </c>
    </row>
    <row r="943" spans="1:12" x14ac:dyDescent="0.2">
      <c r="C943" s="2" t="s">
        <v>15</v>
      </c>
      <c r="D943" s="6" t="s">
        <v>13</v>
      </c>
      <c r="E943" s="3">
        <v>866.3</v>
      </c>
      <c r="F943" s="3">
        <v>861.7</v>
      </c>
      <c r="G943" s="3">
        <v>853.8</v>
      </c>
      <c r="H943" s="3">
        <v>844.2</v>
      </c>
      <c r="I943" s="3">
        <v>827</v>
      </c>
      <c r="J943" s="15">
        <f t="shared" si="1206"/>
        <v>-1.1539546223953923E-2</v>
      </c>
      <c r="K943" s="16">
        <f t="shared" si="1261"/>
        <v>817.45679527279015</v>
      </c>
      <c r="L943" s="16">
        <f t="shared" si="1262"/>
        <v>808.02371479765452</v>
      </c>
    </row>
    <row r="944" spans="1:12" ht="75.95" customHeight="1" x14ac:dyDescent="0.2">
      <c r="A944" s="19" t="s">
        <v>85</v>
      </c>
      <c r="B944" s="20"/>
      <c r="C944" s="20"/>
      <c r="D944" s="20"/>
      <c r="E944" s="20"/>
      <c r="F944" s="20"/>
      <c r="G944" s="20"/>
      <c r="H944" s="20"/>
      <c r="I944" s="20"/>
      <c r="J944" s="15">
        <f t="shared" si="1206"/>
        <v>0</v>
      </c>
      <c r="K944" s="16">
        <f t="shared" ref="K944" si="1263">IF($C944="Erwerbstätige (Inlandskonzept)", SUM(K945:K946),
IF(TYPE($I944)=1,$I944,$H944)*(1+$J944))^(1/IF(TYPE($I944)=1,1,2))</f>
        <v>0</v>
      </c>
      <c r="L944" s="16">
        <f t="shared" ref="L944" si="1264">IF($C944="Erwerbstätige (Inlandskonzept)", SUM(L945:L946),
IF(TYPE($I944)=1,$I944,$H944)*((1+$J944)^(1/IF(TYPE($I944)=1,2,3))))</f>
        <v>0</v>
      </c>
    </row>
    <row r="945" spans="1:12" x14ac:dyDescent="0.2">
      <c r="A945" s="2" t="s">
        <v>10</v>
      </c>
      <c r="B945" s="2" t="s">
        <v>11</v>
      </c>
      <c r="C945" s="2" t="s">
        <v>12</v>
      </c>
      <c r="D945" s="6" t="s">
        <v>13</v>
      </c>
      <c r="E945" s="3">
        <v>43.3</v>
      </c>
      <c r="F945" s="3">
        <v>43.2</v>
      </c>
      <c r="G945" s="3">
        <v>42.4</v>
      </c>
      <c r="H945" s="3">
        <v>42.7</v>
      </c>
      <c r="I945" s="3">
        <v>42</v>
      </c>
      <c r="J945" s="15">
        <f t="shared" si="1206"/>
        <v>-7.5917898574892062E-3</v>
      </c>
      <c r="K945" s="16">
        <f t="shared" ref="K945:K946" si="1265">IF($C945="Erwerbstätige (Inlandskonzept)", SUM(K946:K947),
IF(TYPE($I945)=1,$I945,$H945)*((1+$J945)^(IF(TYPE($I945)=1,1,2))))</f>
        <v>41.755041622145292</v>
      </c>
      <c r="L945" s="16">
        <f t="shared" ref="L945:L946" si="1266">IF($C945="Erwerbstätige (Inlandskonzept)", SUM(L946:L947),
IF(TYPE($I945)=1,$I945,$H945)*((1+$J945)^(IF(TYPE($I945)=1,2,3))))</f>
        <v>42.344053417902032</v>
      </c>
    </row>
    <row r="946" spans="1:12" x14ac:dyDescent="0.2">
      <c r="C946" s="2" t="s">
        <v>14</v>
      </c>
      <c r="D946" s="6" t="s">
        <v>13</v>
      </c>
      <c r="E946" s="3">
        <v>22.7</v>
      </c>
      <c r="F946" s="3">
        <v>23.3</v>
      </c>
      <c r="G946" s="3">
        <v>23.6</v>
      </c>
      <c r="H946" s="3">
        <v>23.9</v>
      </c>
      <c r="I946" s="3">
        <v>23.9</v>
      </c>
      <c r="J946" s="15">
        <f t="shared" si="1206"/>
        <v>1.2961667129772536E-2</v>
      </c>
      <c r="K946" s="16">
        <f t="shared" si="1265"/>
        <v>24.209783844401564</v>
      </c>
      <c r="L946" s="16">
        <f t="shared" si="1266"/>
        <v>24.523583003876439</v>
      </c>
    </row>
    <row r="947" spans="1:12" x14ac:dyDescent="0.2">
      <c r="C947" s="2" t="s">
        <v>15</v>
      </c>
      <c r="D947" s="6" t="s">
        <v>13</v>
      </c>
      <c r="E947" s="3">
        <v>20.5</v>
      </c>
      <c r="F947" s="3">
        <v>19.899999999999999</v>
      </c>
      <c r="G947" s="3">
        <v>18.8</v>
      </c>
      <c r="H947" s="3">
        <v>18.899999999999999</v>
      </c>
      <c r="I947" s="3">
        <v>18.100000000000001</v>
      </c>
      <c r="J947" s="15">
        <f t="shared" si="1206"/>
        <v>-3.0648741561120074E-2</v>
      </c>
      <c r="K947" s="16">
        <f t="shared" ref="K947" si="1267">IF($C947="Erwerbstätige (Inlandskonzept)", SUM(K948:K949),
IF(TYPE($I947)=1,$I947,$H947)*(1+$J947))^(1/IF(TYPE($I947)=1,1,2))</f>
        <v>17.545257777743728</v>
      </c>
      <c r="L947" s="16">
        <f t="shared" ref="L947" si="1268">IF($C947="Erwerbstätige (Inlandskonzept)", SUM(L948:L949),
IF(TYPE($I947)=1,$I947,$H947)*((1+$J947)^(1/IF(TYPE($I947)=1,2,3))))</f>
        <v>17.820470414025593</v>
      </c>
    </row>
    <row r="948" spans="1:12" x14ac:dyDescent="0.2">
      <c r="A948" s="2" t="s">
        <v>16</v>
      </c>
      <c r="B948" s="2" t="s">
        <v>17</v>
      </c>
      <c r="C948" s="2" t="s">
        <v>12</v>
      </c>
      <c r="D948" s="6" t="s">
        <v>13</v>
      </c>
      <c r="E948" s="3">
        <v>511.7</v>
      </c>
      <c r="F948" s="3">
        <v>510.6</v>
      </c>
      <c r="G948" s="3">
        <v>511.7</v>
      </c>
      <c r="H948" s="3">
        <v>514.79999999999995</v>
      </c>
      <c r="I948" s="3">
        <v>520.5</v>
      </c>
      <c r="J948" s="15">
        <f t="shared" si="1206"/>
        <v>4.2719419008570014E-3</v>
      </c>
      <c r="K948" s="16">
        <f t="shared" ref="K948:K949" si="1269">IF($C948="Erwerbstätige (Inlandskonzept)", SUM(K949:K950),
IF(TYPE($I948)=1,$I948,$H948)*((1+$J948)^(IF(TYPE($I948)=1,1,2))))</f>
        <v>522.77286358888284</v>
      </c>
      <c r="L948" s="16">
        <f t="shared" ref="L948:L949" si="1270">IF($C948="Erwerbstätige (Inlandskonzept)", SUM(L949:L950),
IF(TYPE($I948)=1,$I948,$H948)*((1+$J948)^(IF(TYPE($I948)=1,2,3))))</f>
        <v>525.99065875059227</v>
      </c>
    </row>
    <row r="949" spans="1:12" x14ac:dyDescent="0.2">
      <c r="C949" s="2" t="s">
        <v>14</v>
      </c>
      <c r="D949" s="6" t="s">
        <v>13</v>
      </c>
      <c r="E949" s="3">
        <v>476.4</v>
      </c>
      <c r="F949" s="3">
        <v>477</v>
      </c>
      <c r="G949" s="3">
        <v>477.7</v>
      </c>
      <c r="H949" s="3">
        <v>481.6</v>
      </c>
      <c r="I949" s="3">
        <v>487.8</v>
      </c>
      <c r="J949" s="15">
        <f t="shared" si="1206"/>
        <v>5.9294219159011785E-3</v>
      </c>
      <c r="K949" s="16">
        <f t="shared" si="1269"/>
        <v>490.69237201057661</v>
      </c>
      <c r="L949" s="16">
        <f t="shared" si="1270"/>
        <v>493.60189411514165</v>
      </c>
    </row>
    <row r="950" spans="1:12" x14ac:dyDescent="0.2">
      <c r="C950" s="2" t="s">
        <v>15</v>
      </c>
      <c r="D950" s="6" t="s">
        <v>13</v>
      </c>
      <c r="E950" s="3">
        <v>35.299999999999997</v>
      </c>
      <c r="F950" s="3">
        <v>33.6</v>
      </c>
      <c r="G950" s="3">
        <v>34</v>
      </c>
      <c r="H950" s="3">
        <v>33.299999999999997</v>
      </c>
      <c r="I950" s="3">
        <v>32.700000000000003</v>
      </c>
      <c r="J950" s="15">
        <f t="shared" si="1206"/>
        <v>-1.8945211672591888E-2</v>
      </c>
      <c r="K950" s="16">
        <f t="shared" ref="K950" si="1271">IF($C950="Erwerbstätige (Inlandskonzept)", SUM(K951:K952),
IF(TYPE($I950)=1,$I950,$H950)*(1+$J950))^(1/IF(TYPE($I950)=1,1,2))</f>
        <v>32.080491578306251</v>
      </c>
      <c r="L950" s="16">
        <f t="shared" ref="L950" si="1272">IF($C950="Erwerbstätige (Inlandskonzept)", SUM(L951:L952),
IF(TYPE($I950)=1,$I950,$H950)*((1+$J950)^(1/IF(TYPE($I950)=1,2,3))))</f>
        <v>32.388764635450585</v>
      </c>
    </row>
    <row r="951" spans="1:12" x14ac:dyDescent="0.2">
      <c r="A951" s="2" t="s">
        <v>18</v>
      </c>
      <c r="B951" s="2" t="s">
        <v>19</v>
      </c>
      <c r="C951" s="2" t="s">
        <v>12</v>
      </c>
      <c r="D951" s="6" t="s">
        <v>13</v>
      </c>
      <c r="E951" s="3">
        <v>390</v>
      </c>
      <c r="F951" s="3">
        <v>389.9</v>
      </c>
      <c r="G951" s="3">
        <v>389.4</v>
      </c>
      <c r="H951" s="3">
        <v>390.9</v>
      </c>
      <c r="I951" s="3">
        <v>395</v>
      </c>
      <c r="J951" s="15">
        <f t="shared" si="1206"/>
        <v>3.1898331691089243E-3</v>
      </c>
      <c r="K951" s="16">
        <f t="shared" ref="K951:K952" si="1273">IF($C951="Erwerbstätige (Inlandskonzept)", SUM(K952:K953),
IF(TYPE($I951)=1,$I951,$H951)*((1+$J951)^(IF(TYPE($I951)=1,1,2))))</f>
        <v>396.28016131767424</v>
      </c>
      <c r="L951" s="16">
        <f t="shared" ref="L951:L952" si="1274">IF($C951="Erwerbstätige (Inlandskonzept)", SUM(L952:L953),
IF(TYPE($I951)=1,$I951,$H951)*((1+$J951)^(IF(TYPE($I951)=1,2,3))))</f>
        <v>397.91743008830986</v>
      </c>
    </row>
    <row r="952" spans="1:12" x14ac:dyDescent="0.2">
      <c r="C952" s="2" t="s">
        <v>14</v>
      </c>
      <c r="D952" s="6" t="s">
        <v>13</v>
      </c>
      <c r="E952" s="3">
        <v>379.6</v>
      </c>
      <c r="F952" s="3">
        <v>379.8</v>
      </c>
      <c r="G952" s="3">
        <v>379.3</v>
      </c>
      <c r="H952" s="3">
        <v>381.2</v>
      </c>
      <c r="I952" s="3">
        <v>385.6</v>
      </c>
      <c r="J952" s="15">
        <f t="shared" si="1206"/>
        <v>3.9283197004587045E-3</v>
      </c>
      <c r="K952" s="16">
        <f t="shared" si="1273"/>
        <v>387.11476007649691</v>
      </c>
      <c r="L952" s="16">
        <f t="shared" si="1274"/>
        <v>388.63547061484377</v>
      </c>
    </row>
    <row r="953" spans="1:12" x14ac:dyDescent="0.2">
      <c r="C953" s="2" t="s">
        <v>15</v>
      </c>
      <c r="D953" s="6" t="s">
        <v>13</v>
      </c>
      <c r="E953" s="3">
        <v>10.4</v>
      </c>
      <c r="F953" s="3">
        <v>10.1</v>
      </c>
      <c r="G953" s="3">
        <v>10.1</v>
      </c>
      <c r="H953" s="3">
        <v>9.6999999999999993</v>
      </c>
      <c r="I953" s="3">
        <v>9.4</v>
      </c>
      <c r="J953" s="15">
        <f t="shared" si="1206"/>
        <v>-2.4957314768366934E-2</v>
      </c>
      <c r="K953" s="16">
        <f t="shared" ref="K953" si="1275">IF($C953="Erwerbstätige (Inlandskonzept)", SUM(K954:K955),
IF(TYPE($I953)=1,$I953,$H953)*(1+$J953))^(1/IF(TYPE($I953)=1,1,2))</f>
        <v>9.1654012411773511</v>
      </c>
      <c r="L953" s="16">
        <f t="shared" ref="L953" si="1276">IF($C953="Erwerbstätige (Inlandskonzept)", SUM(L954:L955),
IF(TYPE($I953)=1,$I953,$H953)*((1+$J953)^(1/IF(TYPE($I953)=1,2,3))))</f>
        <v>9.2819594734661006</v>
      </c>
    </row>
    <row r="954" spans="1:12" x14ac:dyDescent="0.2">
      <c r="A954" s="2" t="s">
        <v>20</v>
      </c>
      <c r="B954" s="2" t="s">
        <v>21</v>
      </c>
      <c r="C954" s="2" t="s">
        <v>12</v>
      </c>
      <c r="D954" s="6" t="s">
        <v>13</v>
      </c>
      <c r="E954" s="3">
        <v>2.9</v>
      </c>
      <c r="F954" s="3">
        <v>2.7</v>
      </c>
      <c r="G954" s="3">
        <v>2.8</v>
      </c>
      <c r="H954" s="3">
        <v>2.6</v>
      </c>
      <c r="I954" s="3" t="s">
        <v>22</v>
      </c>
      <c r="J954" s="15">
        <f t="shared" si="1206"/>
        <v>-3.5745257897990657E-2</v>
      </c>
      <c r="K954" s="16">
        <f t="shared" ref="K954:K955" si="1277">IF($C954="Erwerbstätige (Inlandskonzept)", SUM(K955:K956),
IF(TYPE($I954)=1,$I954,$H954)*((1+$J954)^(IF(TYPE($I954)=1,1,2))))</f>
        <v>2.8171264318131986</v>
      </c>
      <c r="L954" s="16">
        <f t="shared" ref="L954:L955" si="1278">IF($C954="Erwerbstätige (Inlandskonzept)", SUM(L955:L956),
IF(TYPE($I954)=1,$I954,$H954)*((1+$J954)^(IF(TYPE($I954)=1,2,3))))</f>
        <v>2.5962911749324324</v>
      </c>
    </row>
    <row r="955" spans="1:12" x14ac:dyDescent="0.2">
      <c r="C955" s="2" t="s">
        <v>14</v>
      </c>
      <c r="D955" s="6" t="s">
        <v>13</v>
      </c>
      <c r="E955" s="3">
        <v>2.7</v>
      </c>
      <c r="F955" s="3">
        <v>2.6</v>
      </c>
      <c r="G955" s="3">
        <v>2.6</v>
      </c>
      <c r="H955" s="3">
        <v>2.6</v>
      </c>
      <c r="I955" s="3" t="s">
        <v>22</v>
      </c>
      <c r="J955" s="15">
        <f t="shared" si="1206"/>
        <v>-1.2501310530876553E-2</v>
      </c>
      <c r="K955" s="16">
        <f t="shared" si="1277"/>
        <v>2.5353995204284145</v>
      </c>
      <c r="L955" s="16">
        <f t="shared" si="1278"/>
        <v>2.5037037037037035</v>
      </c>
    </row>
    <row r="956" spans="1:12" x14ac:dyDescent="0.2">
      <c r="C956" s="2" t="s">
        <v>15</v>
      </c>
      <c r="D956" s="6" t="s">
        <v>13</v>
      </c>
      <c r="E956" s="3">
        <v>0.2</v>
      </c>
      <c r="F956" s="3">
        <v>0.1</v>
      </c>
      <c r="G956" s="3">
        <v>0.2</v>
      </c>
      <c r="H956" s="3">
        <v>0.1</v>
      </c>
      <c r="I956" s="3" t="s">
        <v>22</v>
      </c>
      <c r="J956" s="15">
        <f t="shared" si="1206"/>
        <v>-0.20629947401590021</v>
      </c>
      <c r="K956" s="16">
        <f t="shared" ref="K956" si="1279">IF($C956="Erwerbstätige (Inlandskonzept)", SUM(K957:K958),
IF(TYPE($I956)=1,$I956,$H956)*(1+$J956))^(1/IF(TYPE($I956)=1,1,2))</f>
        <v>0.28172691138478406</v>
      </c>
      <c r="L956" s="16">
        <f t="shared" ref="L956" si="1280">IF($C956="Erwerbstätige (Inlandskonzept)", SUM(L957:L958),
IF(TYPE($I956)=1,$I956,$H956)*((1+$J956)^(1/IF(TYPE($I956)=1,2,3))))</f>
        <v>9.2587471228729054E-2</v>
      </c>
    </row>
    <row r="957" spans="1:12" x14ac:dyDescent="0.2">
      <c r="A957" s="2" t="s">
        <v>23</v>
      </c>
      <c r="B957" s="2" t="s">
        <v>24</v>
      </c>
      <c r="C957" s="2" t="s">
        <v>12</v>
      </c>
      <c r="D957" s="6" t="s">
        <v>13</v>
      </c>
      <c r="E957" s="3">
        <v>364.7</v>
      </c>
      <c r="F957" s="3">
        <v>364.9</v>
      </c>
      <c r="G957" s="3">
        <v>364.5</v>
      </c>
      <c r="H957" s="3">
        <v>365.4</v>
      </c>
      <c r="I957" s="3">
        <v>369.5</v>
      </c>
      <c r="J957" s="15">
        <f t="shared" si="1206"/>
        <v>3.2742593583718893E-3</v>
      </c>
      <c r="K957" s="16">
        <f t="shared" ref="K957:K958" si="1281">IF($C957="Erwerbstätige (Inlandskonzept)", SUM(K958:K959),
IF(TYPE($I957)=1,$I957,$H957)*((1+$J957)^(IF(TYPE($I957)=1,1,2))))</f>
        <v>370.84956379351803</v>
      </c>
      <c r="L957" s="16">
        <f t="shared" ref="L957:L958" si="1282">IF($C957="Erwerbstätige (Inlandskonzept)", SUM(L958:L959),
IF(TYPE($I957)=1,$I957,$H957)*((1+$J957)^(IF(TYPE($I957)=1,2,3))))</f>
        <v>372.38890521493681</v>
      </c>
    </row>
    <row r="958" spans="1:12" x14ac:dyDescent="0.2">
      <c r="C958" s="2" t="s">
        <v>14</v>
      </c>
      <c r="D958" s="6" t="s">
        <v>13</v>
      </c>
      <c r="E958" s="3">
        <v>354.8</v>
      </c>
      <c r="F958" s="3">
        <v>355.3</v>
      </c>
      <c r="G958" s="3">
        <v>354.9</v>
      </c>
      <c r="H958" s="3">
        <v>356.1</v>
      </c>
      <c r="I958" s="3">
        <v>360.5</v>
      </c>
      <c r="J958" s="15">
        <f t="shared" si="1206"/>
        <v>3.9923749530237362E-3</v>
      </c>
      <c r="K958" s="16">
        <f t="shared" si="1281"/>
        <v>361.93925117056506</v>
      </c>
      <c r="L958" s="16">
        <f t="shared" si="1282"/>
        <v>363.38424837145453</v>
      </c>
    </row>
    <row r="959" spans="1:12" x14ac:dyDescent="0.2">
      <c r="C959" s="2" t="s">
        <v>15</v>
      </c>
      <c r="D959" s="6" t="s">
        <v>13</v>
      </c>
      <c r="E959" s="3">
        <v>9.9</v>
      </c>
      <c r="F959" s="3">
        <v>9.6999999999999993</v>
      </c>
      <c r="G959" s="3">
        <v>9.6</v>
      </c>
      <c r="H959" s="3">
        <v>9.3000000000000007</v>
      </c>
      <c r="I959" s="3">
        <v>9.1</v>
      </c>
      <c r="J959" s="15">
        <f t="shared" si="1206"/>
        <v>-2.0844766708462914E-2</v>
      </c>
      <c r="K959" s="16">
        <f t="shared" ref="K959" si="1283">IF($C959="Erwerbstätige (Inlandskonzept)", SUM(K960:K961),
IF(TYPE($I959)=1,$I959,$H959)*(1+$J959))^(1/IF(TYPE($I959)=1,1,2))</f>
        <v>8.9103126229529863</v>
      </c>
      <c r="L959" s="16">
        <f t="shared" ref="L959" si="1284">IF($C959="Erwerbstätige (Inlandskonzept)", SUM(L960:L961),
IF(TYPE($I959)=1,$I959,$H959)*((1+$J959)^(1/IF(TYPE($I959)=1,2,3))))</f>
        <v>9.0046568434822767</v>
      </c>
    </row>
    <row r="960" spans="1:12" x14ac:dyDescent="0.2">
      <c r="A960" s="2" t="s">
        <v>25</v>
      </c>
      <c r="B960" s="2" t="s">
        <v>26</v>
      </c>
      <c r="C960" s="2" t="s">
        <v>12</v>
      </c>
      <c r="D960" s="6" t="s">
        <v>13</v>
      </c>
      <c r="E960" s="3">
        <v>10.199999999999999</v>
      </c>
      <c r="F960" s="3">
        <v>10.5</v>
      </c>
      <c r="G960" s="3">
        <v>10.4</v>
      </c>
      <c r="H960" s="3">
        <v>10.7</v>
      </c>
      <c r="I960" s="3" t="s">
        <v>22</v>
      </c>
      <c r="J960" s="15">
        <f t="shared" si="1206"/>
        <v>1.6079919572480117E-2</v>
      </c>
      <c r="K960" s="16">
        <f t="shared" ref="K960:K961" si="1285">IF($C960="Erwerbstätige (Inlandskonzept)", SUM(K961:K962),
IF(TYPE($I960)=1,$I960,$H960)*((1+$J960)^(IF(TYPE($I960)=1,1,2))))</f>
        <v>11.046876911655067</v>
      </c>
      <c r="L960" s="16">
        <f t="shared" ref="L960:L961" si="1286">IF($C960="Erwerbstätige (Inlandskonzept)", SUM(L961:L962),
IF(TYPE($I960)=1,$I960,$H960)*((1+$J960)^(IF(TYPE($I960)=1,2,3))))</f>
        <v>11.224509803921569</v>
      </c>
    </row>
    <row r="961" spans="1:12" x14ac:dyDescent="0.2">
      <c r="C961" s="2" t="s">
        <v>14</v>
      </c>
      <c r="D961" s="6" t="s">
        <v>13</v>
      </c>
      <c r="E961" s="3">
        <v>10.199999999999999</v>
      </c>
      <c r="F961" s="3">
        <v>10.5</v>
      </c>
      <c r="G961" s="3">
        <v>10.4</v>
      </c>
      <c r="H961" s="3">
        <v>10.7</v>
      </c>
      <c r="I961" s="3" t="s">
        <v>22</v>
      </c>
      <c r="J961" s="15">
        <f t="shared" si="1206"/>
        <v>1.6079919572480117E-2</v>
      </c>
      <c r="K961" s="16">
        <f t="shared" si="1285"/>
        <v>11.046876911655067</v>
      </c>
      <c r="L961" s="16">
        <f t="shared" si="1286"/>
        <v>11.224509803921569</v>
      </c>
    </row>
    <row r="962" spans="1:12" x14ac:dyDescent="0.2">
      <c r="C962" s="2" t="s">
        <v>15</v>
      </c>
      <c r="D962" s="6" t="s">
        <v>13</v>
      </c>
      <c r="E962" s="3">
        <v>0</v>
      </c>
      <c r="F962" s="3">
        <v>0</v>
      </c>
      <c r="G962" s="3">
        <v>0</v>
      </c>
      <c r="H962" s="3">
        <v>0</v>
      </c>
      <c r="I962" s="3" t="s">
        <v>22</v>
      </c>
      <c r="J962" s="15">
        <f t="shared" si="1206"/>
        <v>0</v>
      </c>
      <c r="K962" s="16">
        <f t="shared" ref="K962" si="1287">IF($C962="Erwerbstätige (Inlandskonzept)", SUM(K963:K964),
IF(TYPE($I962)=1,$I962,$H962)*(1+$J962))^(1/IF(TYPE($I962)=1,1,2))</f>
        <v>0</v>
      </c>
      <c r="L962" s="16">
        <f t="shared" ref="L962" si="1288">IF($C962="Erwerbstätige (Inlandskonzept)", SUM(L963:L964),
IF(TYPE($I962)=1,$I962,$H962)*((1+$J962)^(1/IF(TYPE($I962)=1,2,3))))</f>
        <v>0</v>
      </c>
    </row>
    <row r="963" spans="1:12" x14ac:dyDescent="0.2">
      <c r="A963" s="2" t="s">
        <v>27</v>
      </c>
      <c r="B963" s="2" t="s">
        <v>28</v>
      </c>
      <c r="C963" s="2" t="s">
        <v>12</v>
      </c>
      <c r="D963" s="6" t="s">
        <v>13</v>
      </c>
      <c r="E963" s="3">
        <v>12.2</v>
      </c>
      <c r="F963" s="3">
        <v>11.7</v>
      </c>
      <c r="G963" s="3">
        <v>11.8</v>
      </c>
      <c r="H963" s="3">
        <v>12.1</v>
      </c>
      <c r="I963" s="3" t="s">
        <v>22</v>
      </c>
      <c r="J963" s="15">
        <f t="shared" si="1206"/>
        <v>-2.7397397561019776E-3</v>
      </c>
      <c r="K963" s="16">
        <f t="shared" ref="K963:K964" si="1289">IF($C963="Erwerbstätige (Inlandskonzept)", SUM(K964:K965),
IF(TYPE($I963)=1,$I963,$H963)*((1+$J963)^(IF(TYPE($I963)=1,1,2))))</f>
        <v>12.347722557505167</v>
      </c>
      <c r="L963" s="16">
        <f t="shared" ref="L963:L964" si="1290">IF($C963="Erwerbstätige (Inlandskonzept)", SUM(L964:L965),
IF(TYPE($I963)=1,$I963,$H963)*((1+$J963)^(IF(TYPE($I963)=1,2,3))))</f>
        <v>12.100000000000001</v>
      </c>
    </row>
    <row r="964" spans="1:12" x14ac:dyDescent="0.2">
      <c r="C964" s="2" t="s">
        <v>14</v>
      </c>
      <c r="D964" s="6" t="s">
        <v>13</v>
      </c>
      <c r="E964" s="3">
        <v>11.8</v>
      </c>
      <c r="F964" s="3">
        <v>11.4</v>
      </c>
      <c r="G964" s="3">
        <v>11.5</v>
      </c>
      <c r="H964" s="3">
        <v>11.8</v>
      </c>
      <c r="I964" s="3" t="s">
        <v>22</v>
      </c>
      <c r="J964" s="15">
        <f t="shared" si="1206"/>
        <v>0</v>
      </c>
      <c r="K964" s="16">
        <f t="shared" si="1289"/>
        <v>11.8</v>
      </c>
      <c r="L964" s="16">
        <f t="shared" si="1290"/>
        <v>11.8</v>
      </c>
    </row>
    <row r="965" spans="1:12" x14ac:dyDescent="0.2">
      <c r="C965" s="2" t="s">
        <v>15</v>
      </c>
      <c r="D965" s="6" t="s">
        <v>13</v>
      </c>
      <c r="E965" s="3">
        <v>0.3</v>
      </c>
      <c r="F965" s="3">
        <v>0.3</v>
      </c>
      <c r="G965" s="3">
        <v>0.3</v>
      </c>
      <c r="H965" s="3">
        <v>0.3</v>
      </c>
      <c r="I965" s="3" t="s">
        <v>22</v>
      </c>
      <c r="J965" s="15">
        <f t="shared" si="1206"/>
        <v>0</v>
      </c>
      <c r="K965" s="16">
        <f t="shared" ref="K965" si="1291">IF($C965="Erwerbstätige (Inlandskonzept)", SUM(K966:K967),
IF(TYPE($I965)=1,$I965,$H965)*(1+$J965))^(1/IF(TYPE($I965)=1,1,2))</f>
        <v>0.54772255750516607</v>
      </c>
      <c r="L965" s="16">
        <f t="shared" ref="L965" si="1292">IF($C965="Erwerbstätige (Inlandskonzept)", SUM(L966:L967),
IF(TYPE($I965)=1,$I965,$H965)*((1+$J965)^(1/IF(TYPE($I965)=1,2,3))))</f>
        <v>0.3</v>
      </c>
    </row>
    <row r="966" spans="1:12" x14ac:dyDescent="0.2">
      <c r="A966" s="2" t="s">
        <v>29</v>
      </c>
      <c r="B966" s="2" t="s">
        <v>30</v>
      </c>
      <c r="C966" s="2" t="s">
        <v>12</v>
      </c>
      <c r="D966" s="6" t="s">
        <v>13</v>
      </c>
      <c r="E966" s="3">
        <v>121.7</v>
      </c>
      <c r="F966" s="3">
        <v>120.7</v>
      </c>
      <c r="G966" s="3">
        <v>122.3</v>
      </c>
      <c r="H966" s="3">
        <v>123.9</v>
      </c>
      <c r="I966" s="3">
        <v>125.5</v>
      </c>
      <c r="J966" s="15">
        <f t="shared" ref="J966:J1029" si="1293">IF(SUM(E966:I966)=0, 0,
(IF(TYPE(I966)=1,I966,H966)/E966)^(1/(COUNT(E966:I966)-1))-1)</f>
        <v>7.7163080840496612E-3</v>
      </c>
      <c r="K966" s="16">
        <f t="shared" ref="K966:K967" si="1294">IF($C966="Erwerbstätige (Inlandskonzept)", SUM(K967:K968),
IF(TYPE($I966)=1,$I966,$H966)*((1+$J966)^(IF(TYPE($I966)=1,1,2))))</f>
        <v>126.51275765017317</v>
      </c>
      <c r="L966" s="16">
        <f t="shared" ref="L966:L967" si="1295">IF($C966="Erwerbstätige (Inlandskonzept)", SUM(L967:L968),
IF(TYPE($I966)=1,$I966,$H966)*((1+$J966)^(IF(TYPE($I966)=1,2,3))))</f>
        <v>128.11930459615209</v>
      </c>
    </row>
    <row r="967" spans="1:12" x14ac:dyDescent="0.2">
      <c r="C967" s="2" t="s">
        <v>14</v>
      </c>
      <c r="D967" s="6" t="s">
        <v>13</v>
      </c>
      <c r="E967" s="3">
        <v>96.8</v>
      </c>
      <c r="F967" s="3">
        <v>97.2</v>
      </c>
      <c r="G967" s="3">
        <v>98.4</v>
      </c>
      <c r="H967" s="3">
        <v>100.4</v>
      </c>
      <c r="I967" s="3">
        <v>102.2</v>
      </c>
      <c r="J967" s="15">
        <f t="shared" si="1293"/>
        <v>1.3663677210602021E-2</v>
      </c>
      <c r="K967" s="16">
        <f t="shared" si="1294"/>
        <v>103.59642781092353</v>
      </c>
      <c r="L967" s="16">
        <f t="shared" si="1295"/>
        <v>105.01193596070343</v>
      </c>
    </row>
    <row r="968" spans="1:12" x14ac:dyDescent="0.2">
      <c r="C968" s="2" t="s">
        <v>15</v>
      </c>
      <c r="D968" s="6" t="s">
        <v>13</v>
      </c>
      <c r="E968" s="3">
        <v>24.9</v>
      </c>
      <c r="F968" s="3">
        <v>23.5</v>
      </c>
      <c r="G968" s="3">
        <v>23.9</v>
      </c>
      <c r="H968" s="3">
        <v>23.5</v>
      </c>
      <c r="I968" s="3">
        <v>23.3</v>
      </c>
      <c r="J968" s="15">
        <f t="shared" si="1293"/>
        <v>-1.6466530504307575E-2</v>
      </c>
      <c r="K968" s="16">
        <f t="shared" ref="K968" si="1296">IF($C968="Erwerbstätige (Inlandskonzept)", SUM(K969:K970),
IF(TYPE($I968)=1,$I968,$H968)*(1+$J968))^(1/IF(TYPE($I968)=1,1,2))</f>
        <v>22.916329839249634</v>
      </c>
      <c r="L968" s="16">
        <f t="shared" ref="L968" si="1297">IF($C968="Erwerbstätige (Inlandskonzept)", SUM(L969:L970),
IF(TYPE($I968)=1,$I968,$H968)*((1+$J968)^(1/IF(TYPE($I968)=1,2,3))))</f>
        <v>23.107368635448662</v>
      </c>
    </row>
    <row r="969" spans="1:12" x14ac:dyDescent="0.2">
      <c r="A969" s="2" t="s">
        <v>31</v>
      </c>
      <c r="B969" s="2" t="s">
        <v>32</v>
      </c>
      <c r="C969" s="2" t="s">
        <v>12</v>
      </c>
      <c r="D969" s="6" t="s">
        <v>13</v>
      </c>
      <c r="E969" s="3">
        <v>1411.7</v>
      </c>
      <c r="F969" s="3">
        <v>1432.8</v>
      </c>
      <c r="G969" s="3">
        <v>1448.1</v>
      </c>
      <c r="H969" s="3">
        <v>1463.8</v>
      </c>
      <c r="I969" s="3">
        <v>1477.7</v>
      </c>
      <c r="J969" s="15">
        <f t="shared" si="1293"/>
        <v>1.1488535348903595E-2</v>
      </c>
      <c r="K969" s="16">
        <f t="shared" ref="K969:K970" si="1298">IF($C969="Erwerbstätige (Inlandskonzept)", SUM(K970:K971),
IF(TYPE($I969)=1,$I969,$H969)*((1+$J969)^(IF(TYPE($I969)=1,1,2))))</f>
        <v>1494.8204401179182</v>
      </c>
      <c r="L969" s="16">
        <f t="shared" ref="L969:L970" si="1299">IF($C969="Erwerbstätige (Inlandskonzept)", SUM(L970:L971),
IF(TYPE($I969)=1,$I969,$H969)*((1+$J969)^(IF(TYPE($I969)=1,2,3))))</f>
        <v>1513.7345160965301</v>
      </c>
    </row>
    <row r="970" spans="1:12" x14ac:dyDescent="0.2">
      <c r="C970" s="2" t="s">
        <v>14</v>
      </c>
      <c r="D970" s="6" t="s">
        <v>13</v>
      </c>
      <c r="E970" s="3">
        <v>1261.9000000000001</v>
      </c>
      <c r="F970" s="3">
        <v>1281.7</v>
      </c>
      <c r="G970" s="3">
        <v>1297.4000000000001</v>
      </c>
      <c r="H970" s="3">
        <v>1315.1</v>
      </c>
      <c r="I970" s="3">
        <v>1332.1</v>
      </c>
      <c r="J970" s="15">
        <f t="shared" si="1293"/>
        <v>1.3626537054060694E-2</v>
      </c>
      <c r="K970" s="16">
        <f t="shared" si="1298"/>
        <v>1350.2519100097143</v>
      </c>
      <c r="L970" s="16">
        <f t="shared" si="1299"/>
        <v>1368.6511676937776</v>
      </c>
    </row>
    <row r="971" spans="1:12" x14ac:dyDescent="0.2">
      <c r="C971" s="2" t="s">
        <v>15</v>
      </c>
      <c r="D971" s="6" t="s">
        <v>13</v>
      </c>
      <c r="E971" s="3">
        <v>149.80000000000001</v>
      </c>
      <c r="F971" s="3">
        <v>151</v>
      </c>
      <c r="G971" s="3">
        <v>150.69999999999999</v>
      </c>
      <c r="H971" s="3">
        <v>148.69999999999999</v>
      </c>
      <c r="I971" s="3">
        <v>145.6</v>
      </c>
      <c r="J971" s="15">
        <f t="shared" si="1293"/>
        <v>-7.0842712348629933E-3</v>
      </c>
      <c r="K971" s="16">
        <f t="shared" ref="K971" si="1300">IF($C971="Erwerbstätige (Inlandskonzept)", SUM(K972:K973),
IF(TYPE($I971)=1,$I971,$H971)*(1+$J971))^(1/IF(TYPE($I971)=1,1,2))</f>
        <v>144.56853010820393</v>
      </c>
      <c r="L971" s="16">
        <f t="shared" ref="L971" si="1301">IF($C971="Erwerbstätige (Inlandskonzept)", SUM(L972:L973),
IF(TYPE($I971)=1,$I971,$H971)*((1+$J971)^(1/IF(TYPE($I971)=1,2,3))))</f>
        <v>145.08334840275259</v>
      </c>
    </row>
    <row r="972" spans="1:12" x14ac:dyDescent="0.2">
      <c r="A972" s="2" t="s">
        <v>33</v>
      </c>
      <c r="B972" s="2" t="s">
        <v>34</v>
      </c>
      <c r="C972" s="2" t="s">
        <v>12</v>
      </c>
      <c r="D972" s="6" t="s">
        <v>13</v>
      </c>
      <c r="E972" s="3">
        <v>492.4</v>
      </c>
      <c r="F972" s="3">
        <v>495.2</v>
      </c>
      <c r="G972" s="3">
        <v>497.1</v>
      </c>
      <c r="H972" s="3">
        <v>502</v>
      </c>
      <c r="I972" s="3">
        <v>507.6</v>
      </c>
      <c r="J972" s="15">
        <f t="shared" si="1293"/>
        <v>7.6295431503992095E-3</v>
      </c>
      <c r="K972" s="16">
        <f t="shared" ref="K972:K973" si="1302">IF($C972="Erwerbstätige (Inlandskonzept)", SUM(K973:K974),
IF(TYPE($I972)=1,$I972,$H972)*((1+$J972)^(IF(TYPE($I972)=1,1,2))))</f>
        <v>511.56310561674417</v>
      </c>
      <c r="L972" s="16">
        <f t="shared" ref="L972:L973" si="1303">IF($C972="Erwerbstätige (Inlandskonzept)", SUM(L973:L974),
IF(TYPE($I972)=1,$I972,$H972)*((1+$J972)^(IF(TYPE($I972)=1,2,3))))</f>
        <v>517.1499356936888</v>
      </c>
    </row>
    <row r="973" spans="1:12" x14ac:dyDescent="0.2">
      <c r="C973" s="2" t="s">
        <v>14</v>
      </c>
      <c r="D973" s="6" t="s">
        <v>13</v>
      </c>
      <c r="E973" s="3">
        <v>434</v>
      </c>
      <c r="F973" s="3">
        <v>438.4</v>
      </c>
      <c r="G973" s="3">
        <v>440.8</v>
      </c>
      <c r="H973" s="3">
        <v>446.3</v>
      </c>
      <c r="I973" s="3">
        <v>453.5</v>
      </c>
      <c r="J973" s="15">
        <f t="shared" si="1293"/>
        <v>1.1048270159733198E-2</v>
      </c>
      <c r="K973" s="16">
        <f t="shared" si="1302"/>
        <v>458.51039051743902</v>
      </c>
      <c r="L973" s="16">
        <f t="shared" si="1303"/>
        <v>463.57613718292043</v>
      </c>
    </row>
    <row r="974" spans="1:12" x14ac:dyDescent="0.2">
      <c r="C974" s="2" t="s">
        <v>15</v>
      </c>
      <c r="D974" s="6" t="s">
        <v>13</v>
      </c>
      <c r="E974" s="3">
        <v>58.5</v>
      </c>
      <c r="F974" s="3">
        <v>56.8</v>
      </c>
      <c r="G974" s="3">
        <v>56.3</v>
      </c>
      <c r="H974" s="3">
        <v>55.8</v>
      </c>
      <c r="I974" s="3">
        <v>54.1</v>
      </c>
      <c r="J974" s="15">
        <f t="shared" si="1293"/>
        <v>-1.9358316094175043E-2</v>
      </c>
      <c r="K974" s="16">
        <f t="shared" ref="K974" si="1304">IF($C974="Erwerbstätige (Inlandskonzept)", SUM(K975:K976),
IF(TYPE($I974)=1,$I974,$H974)*(1+$J974))^(1/IF(TYPE($I974)=1,1,2))</f>
        <v>53.052715099305132</v>
      </c>
      <c r="L974" s="16">
        <f t="shared" ref="L974" si="1305">IF($C974="Erwerbstätige (Inlandskonzept)", SUM(L975:L976),
IF(TYPE($I974)=1,$I974,$H974)*((1+$J974)^(1/IF(TYPE($I974)=1,2,3))))</f>
        <v>53.573798510768377</v>
      </c>
    </row>
    <row r="975" spans="1:12" x14ac:dyDescent="0.2">
      <c r="A975" s="2" t="s">
        <v>35</v>
      </c>
      <c r="B975" s="2" t="s">
        <v>36</v>
      </c>
      <c r="C975" s="2" t="s">
        <v>12</v>
      </c>
      <c r="D975" s="6" t="s">
        <v>13</v>
      </c>
      <c r="E975" s="3">
        <v>447.1</v>
      </c>
      <c r="F975" s="3">
        <v>451</v>
      </c>
      <c r="G975" s="3">
        <v>452.7</v>
      </c>
      <c r="H975" s="3">
        <v>457.4</v>
      </c>
      <c r="I975" s="3" t="s">
        <v>22</v>
      </c>
      <c r="J975" s="15">
        <f t="shared" si="1293"/>
        <v>7.6208917478921556E-3</v>
      </c>
      <c r="K975" s="16">
        <f t="shared" ref="K975:K976" si="1306">IF($C975="Erwerbstätige (Inlandskonzept)", SUM(K976:K977),
IF(TYPE($I975)=1,$I975,$H975)*((1+$J975)^(IF(TYPE($I975)=1,1,2))))</f>
        <v>422.50867093546378</v>
      </c>
      <c r="L975" s="16">
        <f t="shared" ref="L975:L976" si="1307">IF($C975="Erwerbstätige (Inlandskonzept)", SUM(L976:L977),
IF(TYPE($I975)=1,$I975,$H975)*((1+$J975)^(IF(TYPE($I975)=1,2,3))))</f>
        <v>470.0574676676523</v>
      </c>
    </row>
    <row r="976" spans="1:12" x14ac:dyDescent="0.2">
      <c r="C976" s="2" t="s">
        <v>14</v>
      </c>
      <c r="D976" s="6" t="s">
        <v>13</v>
      </c>
      <c r="E976" s="3">
        <v>394.4</v>
      </c>
      <c r="F976" s="3">
        <v>399.8</v>
      </c>
      <c r="G976" s="3">
        <v>401.7</v>
      </c>
      <c r="H976" s="3">
        <v>406.9</v>
      </c>
      <c r="I976" s="3" t="s">
        <v>22</v>
      </c>
      <c r="J976" s="15">
        <f t="shared" si="1293"/>
        <v>1.0454885110745549E-2</v>
      </c>
      <c r="K976" s="16">
        <f t="shared" si="1306"/>
        <v>415.4526615540928</v>
      </c>
      <c r="L976" s="16">
        <f t="shared" si="1307"/>
        <v>419.79617139959424</v>
      </c>
    </row>
    <row r="977" spans="1:12" x14ac:dyDescent="0.2">
      <c r="C977" s="2" t="s">
        <v>15</v>
      </c>
      <c r="D977" s="6" t="s">
        <v>13</v>
      </c>
      <c r="E977" s="3">
        <v>52.7</v>
      </c>
      <c r="F977" s="3">
        <v>51.3</v>
      </c>
      <c r="G977" s="3">
        <v>51.1</v>
      </c>
      <c r="H977" s="3">
        <v>50.5</v>
      </c>
      <c r="I977" s="3" t="s">
        <v>22</v>
      </c>
      <c r="J977" s="15">
        <f t="shared" si="1293"/>
        <v>-1.4113497227807525E-2</v>
      </c>
      <c r="K977" s="16">
        <f t="shared" ref="K977" si="1308">IF($C977="Erwerbstätige (Inlandskonzept)", SUM(K978:K979),
IF(TYPE($I977)=1,$I977,$H977)*(1+$J977))^(1/IF(TYPE($I977)=1,1,2))</f>
        <v>7.0560093813710107</v>
      </c>
      <c r="L977" s="16">
        <f t="shared" ref="L977" si="1309">IF($C977="Erwerbstätige (Inlandskonzept)", SUM(L978:L979),
IF(TYPE($I977)=1,$I977,$H977)*((1+$J977)^(1/IF(TYPE($I977)=1,2,3))))</f>
        <v>50.261296268058061</v>
      </c>
    </row>
    <row r="978" spans="1:12" x14ac:dyDescent="0.2">
      <c r="A978" s="2" t="s">
        <v>37</v>
      </c>
      <c r="B978" s="2" t="s">
        <v>38</v>
      </c>
      <c r="C978" s="2" t="s">
        <v>12</v>
      </c>
      <c r="D978" s="6" t="s">
        <v>13</v>
      </c>
      <c r="E978" s="3">
        <v>266.10000000000002</v>
      </c>
      <c r="F978" s="3">
        <v>266.10000000000002</v>
      </c>
      <c r="G978" s="3">
        <v>268.3</v>
      </c>
      <c r="H978" s="3">
        <v>269</v>
      </c>
      <c r="I978" s="3" t="s">
        <v>22</v>
      </c>
      <c r="J978" s="15">
        <f t="shared" si="1293"/>
        <v>3.6196022014718388E-3</v>
      </c>
      <c r="K978" s="16">
        <f t="shared" ref="K978:K979" si="1310">IF($C978="Erwerbstätige (Inlandskonzept)", SUM(K979:K980),
IF(TYPE($I978)=1,$I978,$H978)*((1+$J978)^(IF(TYPE($I978)=1,1,2))))</f>
        <v>247.91607257851567</v>
      </c>
      <c r="L978" s="16">
        <f t="shared" ref="L978:L979" si="1311">IF($C978="Erwerbstätige (Inlandskonzept)", SUM(L979:L980),
IF(TYPE($I978)=1,$I978,$H978)*((1+$J978)^(IF(TYPE($I978)=1,2,3))))</f>
        <v>273.60700527634776</v>
      </c>
    </row>
    <row r="979" spans="1:12" x14ac:dyDescent="0.2">
      <c r="C979" s="2" t="s">
        <v>14</v>
      </c>
      <c r="D979" s="6" t="s">
        <v>13</v>
      </c>
      <c r="E979" s="3">
        <v>234.8</v>
      </c>
      <c r="F979" s="3">
        <v>236.1</v>
      </c>
      <c r="G979" s="3">
        <v>238.2</v>
      </c>
      <c r="H979" s="3">
        <v>239.4</v>
      </c>
      <c r="I979" s="3" t="s">
        <v>22</v>
      </c>
      <c r="J979" s="15">
        <f t="shared" si="1293"/>
        <v>6.4881927764233183E-3</v>
      </c>
      <c r="K979" s="16">
        <f t="shared" si="1310"/>
        <v>242.51662463828518</v>
      </c>
      <c r="L979" s="16">
        <f t="shared" si="1311"/>
        <v>244.09011925042586</v>
      </c>
    </row>
    <row r="980" spans="1:12" x14ac:dyDescent="0.2">
      <c r="C980" s="2" t="s">
        <v>15</v>
      </c>
      <c r="D980" s="6" t="s">
        <v>13</v>
      </c>
      <c r="E980" s="3">
        <v>31.4</v>
      </c>
      <c r="F980" s="3">
        <v>30</v>
      </c>
      <c r="G980" s="3">
        <v>30.1</v>
      </c>
      <c r="H980" s="3">
        <v>29.7</v>
      </c>
      <c r="I980" s="3" t="s">
        <v>22</v>
      </c>
      <c r="J980" s="15">
        <f t="shared" si="1293"/>
        <v>-1.8382556927293625E-2</v>
      </c>
      <c r="K980" s="16">
        <f t="shared" ref="K980" si="1312">IF($C980="Erwerbstätige (Inlandskonzept)", SUM(K981:K982),
IF(TYPE($I980)=1,$I980,$H980)*(1+$J980))^(1/IF(TYPE($I980)=1,1,2))</f>
        <v>5.3994479402304991</v>
      </c>
      <c r="L980" s="16">
        <f t="shared" ref="L980" si="1313">IF($C980="Erwerbstätige (Inlandskonzept)", SUM(L981:L982),
IF(TYPE($I980)=1,$I980,$H980)*((1+$J980)^(1/IF(TYPE($I980)=1,2,3))))</f>
        <v>29.516886025921913</v>
      </c>
    </row>
    <row r="981" spans="1:12" x14ac:dyDescent="0.2">
      <c r="A981" s="2" t="s">
        <v>39</v>
      </c>
      <c r="B981" s="2" t="s">
        <v>40</v>
      </c>
      <c r="C981" s="2" t="s">
        <v>12</v>
      </c>
      <c r="D981" s="6" t="s">
        <v>13</v>
      </c>
      <c r="E981" s="3">
        <v>91</v>
      </c>
      <c r="F981" s="3">
        <v>93.6</v>
      </c>
      <c r="G981" s="3">
        <v>92</v>
      </c>
      <c r="H981" s="3">
        <v>95.1</v>
      </c>
      <c r="I981" s="3" t="s">
        <v>22</v>
      </c>
      <c r="J981" s="15">
        <f t="shared" si="1293"/>
        <v>1.479824669959684E-2</v>
      </c>
      <c r="K981" s="16">
        <f t="shared" ref="K981:K982" si="1314">IF($C981="Erwerbstätige (Inlandskonzept)", SUM(K982:K983),
IF(TYPE($I981)=1,$I981,$H981)*((1+$J981)^(IF(TYPE($I981)=1,1,2))))</f>
        <v>94.247334674047522</v>
      </c>
      <c r="L981" s="16">
        <f t="shared" ref="L981:L982" si="1315">IF($C981="Erwerbstätige (Inlandskonzept)", SUM(L982:L983),
IF(TYPE($I981)=1,$I981,$H981)*((1+$J981)^(IF(TYPE($I981)=1,2,3))))</f>
        <v>99.299448781795007</v>
      </c>
    </row>
    <row r="982" spans="1:12" x14ac:dyDescent="0.2">
      <c r="C982" s="2" t="s">
        <v>14</v>
      </c>
      <c r="D982" s="6" t="s">
        <v>13</v>
      </c>
      <c r="E982" s="3">
        <v>85</v>
      </c>
      <c r="F982" s="3">
        <v>87.4</v>
      </c>
      <c r="G982" s="3">
        <v>86</v>
      </c>
      <c r="H982" s="3">
        <v>89</v>
      </c>
      <c r="I982" s="3" t="s">
        <v>22</v>
      </c>
      <c r="J982" s="15">
        <f t="shared" si="1293"/>
        <v>1.5446453124262627E-2</v>
      </c>
      <c r="K982" s="16">
        <f t="shared" si="1314"/>
        <v>91.770703425475432</v>
      </c>
      <c r="L982" s="16">
        <f t="shared" si="1315"/>
        <v>93.188235294117632</v>
      </c>
    </row>
    <row r="983" spans="1:12" x14ac:dyDescent="0.2">
      <c r="C983" s="2" t="s">
        <v>15</v>
      </c>
      <c r="D983" s="6" t="s">
        <v>13</v>
      </c>
      <c r="E983" s="3">
        <v>6</v>
      </c>
      <c r="F983" s="3">
        <v>6.2</v>
      </c>
      <c r="G983" s="3">
        <v>5.9</v>
      </c>
      <c r="H983" s="3">
        <v>6.1</v>
      </c>
      <c r="I983" s="3" t="s">
        <v>22</v>
      </c>
      <c r="J983" s="15">
        <f t="shared" si="1293"/>
        <v>5.524974000615579E-3</v>
      </c>
      <c r="K983" s="16">
        <f t="shared" ref="K983" si="1316">IF($C983="Erwerbstätige (Inlandskonzept)", SUM(K984:K985),
IF(TYPE($I983)=1,$I983,$H983)*(1+$J983))^(1/IF(TYPE($I983)=1,1,2))</f>
        <v>2.4766312485720912</v>
      </c>
      <c r="L983" s="16">
        <f t="shared" ref="L983" si="1317">IF($C983="Erwerbstätige (Inlandskonzept)", SUM(L984:L985),
IF(TYPE($I983)=1,$I983,$H983)*((1+$J983)^(1/IF(TYPE($I983)=1,2,3))))</f>
        <v>6.1112134876773814</v>
      </c>
    </row>
    <row r="984" spans="1:12" x14ac:dyDescent="0.2">
      <c r="A984" s="2" t="s">
        <v>41</v>
      </c>
      <c r="B984" s="2" t="s">
        <v>42</v>
      </c>
      <c r="C984" s="2" t="s">
        <v>12</v>
      </c>
      <c r="D984" s="6" t="s">
        <v>13</v>
      </c>
      <c r="E984" s="3">
        <v>90</v>
      </c>
      <c r="F984" s="3">
        <v>91.4</v>
      </c>
      <c r="G984" s="3">
        <v>92.5</v>
      </c>
      <c r="H984" s="3">
        <v>93.3</v>
      </c>
      <c r="I984" s="3" t="s">
        <v>22</v>
      </c>
      <c r="J984" s="15">
        <f t="shared" si="1293"/>
        <v>1.2075810048145286E-2</v>
      </c>
      <c r="K984" s="16">
        <f t="shared" ref="K984:K985" si="1318">IF($C984="Erwerbstätige (Inlandskonzept)", SUM(K985:K986),
IF(TYPE($I984)=1,$I984,$H984)*((1+$J984)^(IF(TYPE($I984)=1,1,2))))</f>
        <v>84.948708055991048</v>
      </c>
      <c r="L984" s="16">
        <f t="shared" ref="L984:L985" si="1319">IF($C984="Erwerbstätige (Inlandskonzept)", SUM(L985:L986),
IF(TYPE($I984)=1,$I984,$H984)*((1+$J984)^(IF(TYPE($I984)=1,2,3))))</f>
        <v>97.128109522012707</v>
      </c>
    </row>
    <row r="985" spans="1:12" x14ac:dyDescent="0.2">
      <c r="C985" s="2" t="s">
        <v>14</v>
      </c>
      <c r="D985" s="6" t="s">
        <v>13</v>
      </c>
      <c r="E985" s="3">
        <v>74.7</v>
      </c>
      <c r="F985" s="3">
        <v>76.3</v>
      </c>
      <c r="G985" s="3">
        <v>77.400000000000006</v>
      </c>
      <c r="H985" s="3">
        <v>78.5</v>
      </c>
      <c r="I985" s="3" t="s">
        <v>22</v>
      </c>
      <c r="J985" s="15">
        <f t="shared" si="1293"/>
        <v>1.6677045800499446E-2</v>
      </c>
      <c r="K985" s="16">
        <f t="shared" si="1318"/>
        <v>81.140128913424036</v>
      </c>
      <c r="L985" s="16">
        <f t="shared" si="1319"/>
        <v>82.493306559571636</v>
      </c>
    </row>
    <row r="986" spans="1:12" x14ac:dyDescent="0.2">
      <c r="C986" s="2" t="s">
        <v>15</v>
      </c>
      <c r="D986" s="6" t="s">
        <v>13</v>
      </c>
      <c r="E986" s="3">
        <v>15.3</v>
      </c>
      <c r="F986" s="3">
        <v>15.1</v>
      </c>
      <c r="G986" s="3">
        <v>15.1</v>
      </c>
      <c r="H986" s="3">
        <v>14.7</v>
      </c>
      <c r="I986" s="3" t="s">
        <v>22</v>
      </c>
      <c r="J986" s="15">
        <f t="shared" si="1293"/>
        <v>-1.3246592843778826E-2</v>
      </c>
      <c r="K986" s="16">
        <f t="shared" ref="K986" si="1320">IF($C986="Erwerbstätige (Inlandskonzept)", SUM(K987:K988),
IF(TYPE($I986)=1,$I986,$H986)*(1+$J986))^(1/IF(TYPE($I986)=1,1,2))</f>
        <v>3.8085791425670084</v>
      </c>
      <c r="L986" s="16">
        <f t="shared" ref="L986" si="1321">IF($C986="Erwerbstätige (Inlandskonzept)", SUM(L987:L988),
IF(TYPE($I986)=1,$I986,$H986)*((1+$J986)^(1/IF(TYPE($I986)=1,2,3))))</f>
        <v>14.634802962441073</v>
      </c>
    </row>
    <row r="987" spans="1:12" x14ac:dyDescent="0.2">
      <c r="A987" s="2" t="s">
        <v>43</v>
      </c>
      <c r="B987" s="2" t="s">
        <v>44</v>
      </c>
      <c r="C987" s="2" t="s">
        <v>12</v>
      </c>
      <c r="D987" s="6" t="s">
        <v>13</v>
      </c>
      <c r="E987" s="3">
        <v>45.3</v>
      </c>
      <c r="F987" s="3">
        <v>44.2</v>
      </c>
      <c r="G987" s="3">
        <v>44.4</v>
      </c>
      <c r="H987" s="3">
        <v>44.7</v>
      </c>
      <c r="I987" s="3" t="s">
        <v>22</v>
      </c>
      <c r="J987" s="15">
        <f t="shared" si="1293"/>
        <v>-4.4346480702854851E-3</v>
      </c>
      <c r="K987" s="16">
        <f t="shared" ref="K987:K988" si="1322">IF($C987="Erwerbstätige (Inlandskonzept)", SUM(K988:K989),
IF(TYPE($I987)=1,$I987,$H987)*((1+$J987)^(IF(TYPE($I987)=1,1,2))))</f>
        <v>41.512952353580246</v>
      </c>
      <c r="L987" s="16">
        <f t="shared" ref="L987:L988" si="1323">IF($C987="Erwerbstätige (Inlandskonzept)", SUM(L988:L989),
IF(TYPE($I987)=1,$I987,$H987)*((1+$J987)^(IF(TYPE($I987)=1,2,3))))</f>
        <v>44.348235370112235</v>
      </c>
    </row>
    <row r="988" spans="1:12" x14ac:dyDescent="0.2">
      <c r="C988" s="2" t="s">
        <v>14</v>
      </c>
      <c r="D988" s="6" t="s">
        <v>13</v>
      </c>
      <c r="E988" s="3">
        <v>39.6</v>
      </c>
      <c r="F988" s="3">
        <v>38.700000000000003</v>
      </c>
      <c r="G988" s="3">
        <v>39.200000000000003</v>
      </c>
      <c r="H988" s="3">
        <v>39.4</v>
      </c>
      <c r="I988" s="3" t="s">
        <v>22</v>
      </c>
      <c r="J988" s="15">
        <f t="shared" si="1293"/>
        <v>-1.6863438405336773E-3</v>
      </c>
      <c r="K988" s="16">
        <f t="shared" si="1322"/>
        <v>39.267228149334557</v>
      </c>
      <c r="L988" s="16">
        <f t="shared" si="1323"/>
        <v>39.201010101010091</v>
      </c>
    </row>
    <row r="989" spans="1:12" x14ac:dyDescent="0.2">
      <c r="C989" s="2" t="s">
        <v>15</v>
      </c>
      <c r="D989" s="6" t="s">
        <v>13</v>
      </c>
      <c r="E989" s="3">
        <v>5.7</v>
      </c>
      <c r="F989" s="3">
        <v>5.5</v>
      </c>
      <c r="G989" s="3">
        <v>5.2</v>
      </c>
      <c r="H989" s="3">
        <v>5.2</v>
      </c>
      <c r="I989" s="3" t="s">
        <v>22</v>
      </c>
      <c r="J989" s="15">
        <f t="shared" si="1293"/>
        <v>-3.0138999704821479E-2</v>
      </c>
      <c r="K989" s="16">
        <f t="shared" ref="K989" si="1324">IF($C989="Erwerbstätige (Inlandskonzept)", SUM(K990:K991),
IF(TYPE($I989)=1,$I989,$H989)*(1+$J989))^(1/IF(TYPE($I989)=1,1,2))</f>
        <v>2.245724204245688</v>
      </c>
      <c r="L989" s="16">
        <f t="shared" ref="L989" si="1325">IF($C989="Erwerbstätige (Inlandskonzept)", SUM(L990:L991),
IF(TYPE($I989)=1,$I989,$H989)*((1+$J989)^(1/IF(TYPE($I989)=1,2,3))))</f>
        <v>5.1472252691021456</v>
      </c>
    </row>
    <row r="990" spans="1:12" x14ac:dyDescent="0.2">
      <c r="A990" s="2" t="s">
        <v>45</v>
      </c>
      <c r="B990" s="2" t="s">
        <v>46</v>
      </c>
      <c r="C990" s="2" t="s">
        <v>12</v>
      </c>
      <c r="D990" s="6" t="s">
        <v>13</v>
      </c>
      <c r="E990" s="3">
        <v>263.60000000000002</v>
      </c>
      <c r="F990" s="3">
        <v>268.60000000000002</v>
      </c>
      <c r="G990" s="3">
        <v>272.10000000000002</v>
      </c>
      <c r="H990" s="3">
        <v>276.7</v>
      </c>
      <c r="I990" s="3">
        <v>277.5</v>
      </c>
      <c r="J990" s="15">
        <f t="shared" si="1293"/>
        <v>1.2929910293710156E-2</v>
      </c>
      <c r="K990" s="16">
        <f t="shared" ref="K990:K991" si="1326">IF($C990="Erwerbstätige (Inlandskonzept)", SUM(K991:K992),
IF(TYPE($I990)=1,$I990,$H990)*((1+$J990)^(IF(TYPE($I990)=1,1,2))))</f>
        <v>281.15279674608519</v>
      </c>
      <c r="L990" s="16">
        <f t="shared" ref="L990:L991" si="1327">IF($C990="Erwerbstätige (Inlandskonzept)", SUM(L991:L992),
IF(TYPE($I990)=1,$I990,$H990)*((1+$J990)^(IF(TYPE($I990)=1,2,3))))</f>
        <v>285.46161179730916</v>
      </c>
    </row>
    <row r="991" spans="1:12" x14ac:dyDescent="0.2">
      <c r="C991" s="2" t="s">
        <v>14</v>
      </c>
      <c r="D991" s="6" t="s">
        <v>13</v>
      </c>
      <c r="E991" s="3">
        <v>218.5</v>
      </c>
      <c r="F991" s="3">
        <v>223.1</v>
      </c>
      <c r="G991" s="3">
        <v>227.4</v>
      </c>
      <c r="H991" s="3">
        <v>232.6</v>
      </c>
      <c r="I991" s="3">
        <v>234</v>
      </c>
      <c r="J991" s="15">
        <f t="shared" si="1293"/>
        <v>1.7281400251495826E-2</v>
      </c>
      <c r="K991" s="16">
        <f t="shared" si="1326"/>
        <v>238.04384765885001</v>
      </c>
      <c r="L991" s="16">
        <f t="shared" si="1327"/>
        <v>242.15757866764872</v>
      </c>
    </row>
    <row r="992" spans="1:12" x14ac:dyDescent="0.2">
      <c r="C992" s="2" t="s">
        <v>15</v>
      </c>
      <c r="D992" s="6" t="s">
        <v>13</v>
      </c>
      <c r="E992" s="3">
        <v>45.1</v>
      </c>
      <c r="F992" s="3">
        <v>45.5</v>
      </c>
      <c r="G992" s="3">
        <v>44.7</v>
      </c>
      <c r="H992" s="3">
        <v>44.2</v>
      </c>
      <c r="I992" s="3">
        <v>43.5</v>
      </c>
      <c r="J992" s="15">
        <f t="shared" si="1293"/>
        <v>-8.9896761555129379E-3</v>
      </c>
      <c r="K992" s="16">
        <f t="shared" ref="K992" si="1328">IF($C992="Erwerbstätige (Inlandskonzept)", SUM(K993:K994),
IF(TYPE($I992)=1,$I992,$H992)*(1+$J992))^(1/IF(TYPE($I992)=1,1,2))</f>
        <v>43.108949087235189</v>
      </c>
      <c r="L992" s="16">
        <f t="shared" ref="L992" si="1329">IF($C992="Erwerbstätige (Inlandskonzept)", SUM(L993:L994),
IF(TYPE($I992)=1,$I992,$H992)*((1+$J992)^(1/IF(TYPE($I992)=1,2,3))))</f>
        <v>43.304033129660461</v>
      </c>
    </row>
    <row r="993" spans="1:12" x14ac:dyDescent="0.2">
      <c r="A993" s="2" t="s">
        <v>47</v>
      </c>
      <c r="B993" s="2" t="s">
        <v>48</v>
      </c>
      <c r="C993" s="2" t="s">
        <v>12</v>
      </c>
      <c r="D993" s="6" t="s">
        <v>13</v>
      </c>
      <c r="E993" s="3">
        <v>47.8</v>
      </c>
      <c r="F993" s="3">
        <v>47.4</v>
      </c>
      <c r="G993" s="3">
        <v>45.5</v>
      </c>
      <c r="H993" s="3">
        <v>44.5</v>
      </c>
      <c r="I993" s="3" t="s">
        <v>22</v>
      </c>
      <c r="J993" s="15">
        <f t="shared" si="1293"/>
        <v>-2.3563426279149091E-2</v>
      </c>
      <c r="K993" s="16">
        <f t="shared" ref="K993:K994" si="1330">IF($C993="Erwerbstätige (Inlandskonzept)", SUM(K994:K995),
IF(TYPE($I993)=1,$I993,$H993)*((1+$J993)^(IF(TYPE($I993)=1,1,2))))</f>
        <v>38.333670273918408</v>
      </c>
      <c r="L993" s="16">
        <f t="shared" ref="L993:L994" si="1331">IF($C993="Erwerbstätige (Inlandskonzept)", SUM(L994:L995),
IF(TYPE($I993)=1,$I993,$H993)*((1+$J993)^(IF(TYPE($I993)=1,2,3))))</f>
        <v>42.115885236868849</v>
      </c>
    </row>
    <row r="994" spans="1:12" x14ac:dyDescent="0.2">
      <c r="C994" s="2" t="s">
        <v>14</v>
      </c>
      <c r="D994" s="6" t="s">
        <v>13</v>
      </c>
      <c r="E994" s="3">
        <v>39.9</v>
      </c>
      <c r="F994" s="3">
        <v>39.700000000000003</v>
      </c>
      <c r="G994" s="3">
        <v>38.200000000000003</v>
      </c>
      <c r="H994" s="3">
        <v>37.299999999999997</v>
      </c>
      <c r="I994" s="3" t="s">
        <v>22</v>
      </c>
      <c r="J994" s="15">
        <f t="shared" si="1293"/>
        <v>-2.2210628867228577E-2</v>
      </c>
      <c r="K994" s="16">
        <f t="shared" si="1330"/>
        <v>35.661487625398223</v>
      </c>
      <c r="L994" s="16">
        <f t="shared" si="1331"/>
        <v>34.869423558897239</v>
      </c>
    </row>
    <row r="995" spans="1:12" x14ac:dyDescent="0.2">
      <c r="C995" s="2" t="s">
        <v>15</v>
      </c>
      <c r="D995" s="6" t="s">
        <v>13</v>
      </c>
      <c r="E995" s="3">
        <v>7.8</v>
      </c>
      <c r="F995" s="3">
        <v>7.7</v>
      </c>
      <c r="G995" s="3">
        <v>7.3</v>
      </c>
      <c r="H995" s="3">
        <v>7.3</v>
      </c>
      <c r="I995" s="3" t="s">
        <v>22</v>
      </c>
      <c r="J995" s="15">
        <f t="shared" si="1293"/>
        <v>-2.1841081225706604E-2</v>
      </c>
      <c r="K995" s="16">
        <f t="shared" ref="K995" si="1332">IF($C995="Erwerbstätige (Inlandskonzept)", SUM(K996:K997),
IF(TYPE($I995)=1,$I995,$H995)*(1+$J995))^(1/IF(TYPE($I995)=1,1,2))</f>
        <v>2.6721826485201832</v>
      </c>
      <c r="L995" s="16">
        <f t="shared" ref="L995" si="1333">IF($C995="Erwerbstätige (Inlandskonzept)", SUM(L996:L997),
IF(TYPE($I995)=1,$I995,$H995)*((1+$J995)^(1/IF(TYPE($I995)=1,2,3))))</f>
        <v>7.2464616779716069</v>
      </c>
    </row>
    <row r="996" spans="1:12" x14ac:dyDescent="0.2">
      <c r="A996" s="2" t="s">
        <v>49</v>
      </c>
      <c r="B996" s="2" t="s">
        <v>50</v>
      </c>
      <c r="C996" s="2" t="s">
        <v>12</v>
      </c>
      <c r="D996" s="6" t="s">
        <v>13</v>
      </c>
      <c r="E996" s="3">
        <v>16</v>
      </c>
      <c r="F996" s="3">
        <v>16.399999999999999</v>
      </c>
      <c r="G996" s="3">
        <v>16.3</v>
      </c>
      <c r="H996" s="3">
        <v>16.600000000000001</v>
      </c>
      <c r="I996" s="3" t="s">
        <v>22</v>
      </c>
      <c r="J996" s="15">
        <f t="shared" si="1293"/>
        <v>1.2346926002728464E-2</v>
      </c>
      <c r="K996" s="16">
        <f t="shared" ref="K996:K997" si="1334">IF($C996="Erwerbstätige (Inlandskonzept)", SUM(K997:K998),
IF(TYPE($I996)=1,$I996,$H996)*((1+$J996)^(IF(TYPE($I996)=1,1,2))))</f>
        <v>16.428432202279712</v>
      </c>
      <c r="L996" s="16">
        <f t="shared" ref="L996:L997" si="1335">IF($C996="Erwerbstätige (Inlandskonzept)", SUM(L997:L998),
IF(TYPE($I996)=1,$I996,$H996)*((1+$J996)^(IF(TYPE($I996)=1,2,3))))</f>
        <v>17.22571428571429</v>
      </c>
    </row>
    <row r="997" spans="1:12" x14ac:dyDescent="0.2">
      <c r="C997" s="2" t="s">
        <v>14</v>
      </c>
      <c r="D997" s="6" t="s">
        <v>13</v>
      </c>
      <c r="E997" s="3">
        <v>14</v>
      </c>
      <c r="F997" s="3">
        <v>14.3</v>
      </c>
      <c r="G997" s="3">
        <v>14.4</v>
      </c>
      <c r="H997" s="3">
        <v>14.6</v>
      </c>
      <c r="I997" s="3" t="s">
        <v>22</v>
      </c>
      <c r="J997" s="15">
        <f t="shared" si="1293"/>
        <v>1.4086357131201765E-2</v>
      </c>
      <c r="K997" s="16">
        <f t="shared" si="1334"/>
        <v>15.014218639906618</v>
      </c>
      <c r="L997" s="16">
        <f t="shared" si="1335"/>
        <v>15.22571428571429</v>
      </c>
    </row>
    <row r="998" spans="1:12" x14ac:dyDescent="0.2">
      <c r="C998" s="2" t="s">
        <v>15</v>
      </c>
      <c r="D998" s="6" t="s">
        <v>13</v>
      </c>
      <c r="E998" s="3">
        <v>2</v>
      </c>
      <c r="F998" s="3">
        <v>2.1</v>
      </c>
      <c r="G998" s="3">
        <v>1.9</v>
      </c>
      <c r="H998" s="3">
        <v>2</v>
      </c>
      <c r="I998" s="3" t="s">
        <v>22</v>
      </c>
      <c r="J998" s="15">
        <f t="shared" si="1293"/>
        <v>0</v>
      </c>
      <c r="K998" s="16">
        <f t="shared" ref="K998" si="1336">IF($C998="Erwerbstätige (Inlandskonzept)", SUM(K999:K1000),
IF(TYPE($I998)=1,$I998,$H998)*(1+$J998))^(1/IF(TYPE($I998)=1,1,2))</f>
        <v>1.4142135623730951</v>
      </c>
      <c r="L998" s="16">
        <f t="shared" ref="L998" si="1337">IF($C998="Erwerbstätige (Inlandskonzept)", SUM(L999:L1000),
IF(TYPE($I998)=1,$I998,$H998)*((1+$J998)^(1/IF(TYPE($I998)=1,2,3))))</f>
        <v>2</v>
      </c>
    </row>
    <row r="999" spans="1:12" x14ac:dyDescent="0.2">
      <c r="A999" s="2" t="s">
        <v>51</v>
      </c>
      <c r="B999" s="2" t="s">
        <v>52</v>
      </c>
      <c r="C999" s="2" t="s">
        <v>12</v>
      </c>
      <c r="D999" s="6" t="s">
        <v>13</v>
      </c>
      <c r="E999" s="3">
        <v>199.8</v>
      </c>
      <c r="F999" s="3">
        <v>204.8</v>
      </c>
      <c r="G999" s="3">
        <v>210.2</v>
      </c>
      <c r="H999" s="3">
        <v>215.6</v>
      </c>
      <c r="I999" s="3" t="s">
        <v>22</v>
      </c>
      <c r="J999" s="15">
        <f t="shared" si="1293"/>
        <v>2.5693864221702389E-2</v>
      </c>
      <c r="K999" s="16">
        <f t="shared" ref="K999:K1000" si="1338">IF($C999="Erwerbstätige (Inlandskonzept)", SUM(K1000:K1001),
IF(TYPE($I999)=1,$I999,$H999)*((1+$J999)^(IF(TYPE($I999)=1,1,2))))</f>
        <v>198.27334048710924</v>
      </c>
      <c r="L999" s="16">
        <f t="shared" ref="L999:L1000" si="1339">IF($C999="Erwerbstätige (Inlandskonzept)", SUM(L1000:L1001),
IF(TYPE($I999)=1,$I999,$H999)*((1+$J999)^(IF(TYPE($I999)=1,2,3))))</f>
        <v>233.35121622796544</v>
      </c>
    </row>
    <row r="1000" spans="1:12" x14ac:dyDescent="0.2">
      <c r="C1000" s="2" t="s">
        <v>14</v>
      </c>
      <c r="D1000" s="6" t="s">
        <v>13</v>
      </c>
      <c r="E1000" s="3">
        <v>164.5</v>
      </c>
      <c r="F1000" s="3">
        <v>169.1</v>
      </c>
      <c r="G1000" s="3">
        <v>174.8</v>
      </c>
      <c r="H1000" s="3">
        <v>180.7</v>
      </c>
      <c r="I1000" s="3" t="s">
        <v>22</v>
      </c>
      <c r="J1000" s="15">
        <f t="shared" si="1293"/>
        <v>3.1804497938129783E-2</v>
      </c>
      <c r="K1000" s="16">
        <f t="shared" si="1338"/>
        <v>192.37692831913984</v>
      </c>
      <c r="L1000" s="16">
        <f t="shared" si="1339"/>
        <v>198.49537993920967</v>
      </c>
    </row>
    <row r="1001" spans="1:12" x14ac:dyDescent="0.2">
      <c r="C1001" s="2" t="s">
        <v>15</v>
      </c>
      <c r="D1001" s="6" t="s">
        <v>13</v>
      </c>
      <c r="E1001" s="3">
        <v>35.299999999999997</v>
      </c>
      <c r="F1001" s="3">
        <v>35.700000000000003</v>
      </c>
      <c r="G1001" s="3">
        <v>35.5</v>
      </c>
      <c r="H1001" s="3">
        <v>34.9</v>
      </c>
      <c r="I1001" s="3" t="s">
        <v>22</v>
      </c>
      <c r="J1001" s="15">
        <f t="shared" si="1293"/>
        <v>-3.7915055994984792E-3</v>
      </c>
      <c r="K1001" s="16">
        <f t="shared" ref="K1001" si="1340">IF($C1001="Erwerbstätige (Inlandskonzept)", SUM(K1002:K1003),
IF(TYPE($I1001)=1,$I1001,$H1001)*(1+$J1001))^(1/IF(TYPE($I1001)=1,1,2))</f>
        <v>5.8964121679693919</v>
      </c>
      <c r="L1001" s="16">
        <f t="shared" ref="L1001" si="1341">IF($C1001="Erwerbstätige (Inlandskonzept)", SUM(L1002:L1003),
IF(TYPE($I1001)=1,$I1001,$H1001)*((1+$J1001)^(1/IF(TYPE($I1001)=1,2,3))))</f>
        <v>34.855836288755782</v>
      </c>
    </row>
    <row r="1002" spans="1:12" x14ac:dyDescent="0.2">
      <c r="A1002" s="2" t="s">
        <v>53</v>
      </c>
      <c r="B1002" s="2" t="s">
        <v>54</v>
      </c>
      <c r="C1002" s="2" t="s">
        <v>12</v>
      </c>
      <c r="D1002" s="6" t="s">
        <v>13</v>
      </c>
      <c r="E1002" s="3">
        <v>91</v>
      </c>
      <c r="F1002" s="3">
        <v>93.3</v>
      </c>
      <c r="G1002" s="3">
        <v>95.7</v>
      </c>
      <c r="H1002" s="3">
        <v>96.7</v>
      </c>
      <c r="I1002" s="3" t="s">
        <v>22</v>
      </c>
      <c r="J1002" s="15">
        <f t="shared" si="1293"/>
        <v>2.0457747459718956E-2</v>
      </c>
      <c r="K1002" s="16">
        <f t="shared" ref="K1002:K1003" si="1342">IF($C1002="Erwerbstätige (Inlandskonzept)", SUM(K1003:K1004),
IF(TYPE($I1002)=1,$I1002,$H1002)*((1+$J1002)^(IF(TYPE($I1002)=1,1,2))))</f>
        <v>82.469665294226786</v>
      </c>
      <c r="L1002" s="16">
        <f t="shared" ref="L1002:L1003" si="1343">IF($C1002="Erwerbstätige (Inlandskonzept)", SUM(L1003:L1004),
IF(TYPE($I1002)=1,$I1002,$H1002)*((1+$J1002)^(IF(TYPE($I1002)=1,2,3))))</f>
        <v>102.87849779086889</v>
      </c>
    </row>
    <row r="1003" spans="1:12" x14ac:dyDescent="0.2">
      <c r="C1003" s="2" t="s">
        <v>14</v>
      </c>
      <c r="D1003" s="6" t="s">
        <v>13</v>
      </c>
      <c r="E1003" s="3">
        <v>67.900000000000006</v>
      </c>
      <c r="F1003" s="3">
        <v>70.3</v>
      </c>
      <c r="G1003" s="3">
        <v>72.3</v>
      </c>
      <c r="H1003" s="3">
        <v>73.599999999999994</v>
      </c>
      <c r="I1003" s="3" t="s">
        <v>22</v>
      </c>
      <c r="J1003" s="15">
        <f t="shared" si="1293"/>
        <v>2.7233908195220868E-2</v>
      </c>
      <c r="K1003" s="16">
        <f t="shared" si="1342"/>
        <v>77.663419357947618</v>
      </c>
      <c r="L1003" s="16">
        <f t="shared" si="1343"/>
        <v>79.778497790868897</v>
      </c>
    </row>
    <row r="1004" spans="1:12" x14ac:dyDescent="0.2">
      <c r="C1004" s="2" t="s">
        <v>15</v>
      </c>
      <c r="D1004" s="6" t="s">
        <v>13</v>
      </c>
      <c r="E1004" s="3">
        <v>23.1</v>
      </c>
      <c r="F1004" s="3">
        <v>23</v>
      </c>
      <c r="G1004" s="3">
        <v>23.4</v>
      </c>
      <c r="H1004" s="3">
        <v>23.1</v>
      </c>
      <c r="I1004" s="3" t="s">
        <v>22</v>
      </c>
      <c r="J1004" s="15">
        <f t="shared" si="1293"/>
        <v>0</v>
      </c>
      <c r="K1004" s="16">
        <f t="shared" ref="K1004" si="1344">IF($C1004="Erwerbstätige (Inlandskonzept)", SUM(K1005:K1006),
IF(TYPE($I1004)=1,$I1004,$H1004)*(1+$J1004))^(1/IF(TYPE($I1004)=1,1,2))</f>
        <v>4.8062459362791667</v>
      </c>
      <c r="L1004" s="16">
        <f t="shared" ref="L1004" si="1345">IF($C1004="Erwerbstätige (Inlandskonzept)", SUM(L1005:L1006),
IF(TYPE($I1004)=1,$I1004,$H1004)*((1+$J1004)^(1/IF(TYPE($I1004)=1,2,3))))</f>
        <v>23.1</v>
      </c>
    </row>
    <row r="1005" spans="1:12" x14ac:dyDescent="0.2">
      <c r="A1005" s="2" t="s">
        <v>55</v>
      </c>
      <c r="B1005" s="2" t="s">
        <v>56</v>
      </c>
      <c r="C1005" s="2" t="s">
        <v>12</v>
      </c>
      <c r="D1005" s="6" t="s">
        <v>13</v>
      </c>
      <c r="E1005" s="3">
        <v>108.8</v>
      </c>
      <c r="F1005" s="3">
        <v>111.5</v>
      </c>
      <c r="G1005" s="3">
        <v>114.6</v>
      </c>
      <c r="H1005" s="3">
        <v>118.9</v>
      </c>
      <c r="I1005" s="3" t="s">
        <v>22</v>
      </c>
      <c r="J1005" s="15">
        <f t="shared" si="1293"/>
        <v>3.0032638659372557E-2</v>
      </c>
      <c r="K1005" s="16">
        <f t="shared" ref="K1005:K1006" si="1346">IF($C1005="Erwerbstätige (Inlandskonzept)", SUM(K1006:K1007),
IF(TYPE($I1005)=1,$I1005,$H1005)*((1+$J1005)^(IF(TYPE($I1005)=1,1,2))))</f>
        <v>118.14274444480225</v>
      </c>
      <c r="L1005" s="16">
        <f t="shared" ref="L1005:L1006" si="1347">IF($C1005="Erwerbstätige (Inlandskonzept)", SUM(L1006:L1007),
IF(TYPE($I1005)=1,$I1005,$H1005)*((1+$J1005)^(IF(TYPE($I1005)=1,2,3))))</f>
        <v>130.49767744473166</v>
      </c>
    </row>
    <row r="1006" spans="1:12" x14ac:dyDescent="0.2">
      <c r="C1006" s="2" t="s">
        <v>14</v>
      </c>
      <c r="D1006" s="6" t="s">
        <v>13</v>
      </c>
      <c r="E1006" s="3">
        <v>96.6</v>
      </c>
      <c r="F1006" s="3">
        <v>98.7</v>
      </c>
      <c r="G1006" s="3">
        <v>102.5</v>
      </c>
      <c r="H1006" s="3">
        <v>107.1</v>
      </c>
      <c r="I1006" s="3" t="s">
        <v>22</v>
      </c>
      <c r="J1006" s="15">
        <f t="shared" si="1293"/>
        <v>3.4993084871816738E-2</v>
      </c>
      <c r="K1006" s="16">
        <f t="shared" si="1346"/>
        <v>114.72666444194857</v>
      </c>
      <c r="L1006" s="16">
        <f t="shared" si="1347"/>
        <v>118.7413043478261</v>
      </c>
    </row>
    <row r="1007" spans="1:12" x14ac:dyDescent="0.2">
      <c r="C1007" s="2" t="s">
        <v>15</v>
      </c>
      <c r="D1007" s="6" t="s">
        <v>13</v>
      </c>
      <c r="E1007" s="3">
        <v>12.2</v>
      </c>
      <c r="F1007" s="3">
        <v>12.8</v>
      </c>
      <c r="G1007" s="3">
        <v>12.1</v>
      </c>
      <c r="H1007" s="3">
        <v>11.8</v>
      </c>
      <c r="I1007" s="3" t="s">
        <v>22</v>
      </c>
      <c r="J1007" s="15">
        <f t="shared" si="1293"/>
        <v>-1.1050628313832966E-2</v>
      </c>
      <c r="K1007" s="16">
        <f t="shared" ref="K1007" si="1348">IF($C1007="Erwerbstätige (Inlandskonzept)", SUM(K1008:K1009),
IF(TYPE($I1007)=1,$I1007,$H1007)*(1+$J1007))^(1/IF(TYPE($I1007)=1,1,2))</f>
        <v>3.416080002853676</v>
      </c>
      <c r="L1007" s="16">
        <f t="shared" ref="L1007" si="1349">IF($C1007="Erwerbstätige (Inlandskonzept)", SUM(L1008:L1009),
IF(TYPE($I1007)=1,$I1007,$H1007)*((1+$J1007)^(1/IF(TYPE($I1007)=1,2,3))))</f>
        <v>11.756373096905575</v>
      </c>
    </row>
    <row r="1008" spans="1:12" x14ac:dyDescent="0.2">
      <c r="A1008" s="2" t="s">
        <v>57</v>
      </c>
      <c r="B1008" s="2" t="s">
        <v>58</v>
      </c>
      <c r="C1008" s="2" t="s">
        <v>12</v>
      </c>
      <c r="D1008" s="6" t="s">
        <v>13</v>
      </c>
      <c r="E1008" s="3">
        <v>655.7</v>
      </c>
      <c r="F1008" s="3">
        <v>669</v>
      </c>
      <c r="G1008" s="3">
        <v>678.9</v>
      </c>
      <c r="H1008" s="3">
        <v>685</v>
      </c>
      <c r="I1008" s="3">
        <v>692.5</v>
      </c>
      <c r="J1008" s="15">
        <f t="shared" si="1293"/>
        <v>1.3744821018417674E-2</v>
      </c>
      <c r="K1008" s="16">
        <f t="shared" ref="K1008:K1009" si="1350">IF($C1008="Erwerbstätige (Inlandskonzept)", SUM(K1009:K1010),
IF(TYPE($I1008)=1,$I1008,$H1008)*((1+$J1008)^(IF(TYPE($I1008)=1,1,2))))</f>
        <v>702.14787918703144</v>
      </c>
      <c r="L1008" s="16">
        <f t="shared" ref="L1008:L1009" si="1351">IF($C1008="Erwerbstätige (Inlandskonzept)", SUM(L1009:L1010),
IF(TYPE($I1008)=1,$I1008,$H1008)*((1+$J1008)^(IF(TYPE($I1008)=1,2,3))))</f>
        <v>711.17211193161484</v>
      </c>
    </row>
    <row r="1009" spans="1:12" x14ac:dyDescent="0.2">
      <c r="C1009" s="2" t="s">
        <v>14</v>
      </c>
      <c r="D1009" s="6" t="s">
        <v>13</v>
      </c>
      <c r="E1009" s="3">
        <v>609.4</v>
      </c>
      <c r="F1009" s="3">
        <v>620.20000000000005</v>
      </c>
      <c r="G1009" s="3">
        <v>629.20000000000005</v>
      </c>
      <c r="H1009" s="3">
        <v>636.20000000000005</v>
      </c>
      <c r="I1009" s="3">
        <v>644.6</v>
      </c>
      <c r="J1009" s="15">
        <f t="shared" si="1293"/>
        <v>1.4137782086030226E-2</v>
      </c>
      <c r="K1009" s="16">
        <f t="shared" si="1350"/>
        <v>653.71321433265507</v>
      </c>
      <c r="L1009" s="16">
        <f t="shared" si="1351"/>
        <v>662.95526930364861</v>
      </c>
    </row>
    <row r="1010" spans="1:12" x14ac:dyDescent="0.2">
      <c r="C1010" s="2" t="s">
        <v>15</v>
      </c>
      <c r="D1010" s="6" t="s">
        <v>13</v>
      </c>
      <c r="E1010" s="3">
        <v>46.3</v>
      </c>
      <c r="F1010" s="3">
        <v>48.8</v>
      </c>
      <c r="G1010" s="3">
        <v>49.7</v>
      </c>
      <c r="H1010" s="3">
        <v>48.8</v>
      </c>
      <c r="I1010" s="3">
        <v>48</v>
      </c>
      <c r="J1010" s="15">
        <f t="shared" si="1293"/>
        <v>9.0555177995066405E-3</v>
      </c>
      <c r="K1010" s="16">
        <f t="shared" ref="K1010" si="1352">IF($C1010="Erwerbstätige (Inlandskonzept)", SUM(K1011:K1012),
IF(TYPE($I1010)=1,$I1010,$H1010)*(1+$J1010))^(1/IF(TYPE($I1010)=1,1,2))</f>
        <v>48.434664854376322</v>
      </c>
      <c r="L1010" s="16">
        <f t="shared" ref="L1010" si="1353">IF($C1010="Erwerbstätige (Inlandskonzept)", SUM(L1011:L1012),
IF(TYPE($I1010)=1,$I1010,$H1010)*((1+$J1010)^(1/IF(TYPE($I1010)=1,2,3))))</f>
        <v>48.216842627966244</v>
      </c>
    </row>
    <row r="1011" spans="1:12" x14ac:dyDescent="0.2">
      <c r="A1011" s="2" t="s">
        <v>59</v>
      </c>
      <c r="B1011" s="2" t="s">
        <v>60</v>
      </c>
      <c r="C1011" s="2" t="s">
        <v>12</v>
      </c>
      <c r="D1011" s="6" t="s">
        <v>13</v>
      </c>
      <c r="E1011" s="3">
        <v>503</v>
      </c>
      <c r="F1011" s="3">
        <v>514.4</v>
      </c>
      <c r="G1011" s="3">
        <v>523.9</v>
      </c>
      <c r="H1011" s="3">
        <v>531.29999999999995</v>
      </c>
      <c r="I1011" s="3" t="s">
        <v>22</v>
      </c>
      <c r="J1011" s="15">
        <f t="shared" si="1293"/>
        <v>1.8413021540494512E-2</v>
      </c>
      <c r="K1011" s="16">
        <f t="shared" ref="K1011:K1012" si="1354">IF($C1011="Erwerbstätige (Inlandskonzept)", SUM(K1012:K1013),
IF(TYPE($I1011)=1,$I1011,$H1011)*((1+$J1011)^(IF(TYPE($I1011)=1,1,2))))</f>
        <v>524.96028138249915</v>
      </c>
      <c r="L1011" s="16">
        <f t="shared" ref="L1011:L1012" si="1355">IF($C1011="Erwerbstätige (Inlandskonzept)", SUM(L1012:L1013),
IF(TYPE($I1011)=1,$I1011,$H1011)*((1+$J1011)^(IF(TYPE($I1011)=1,2,3))))</f>
        <v>559.20080881530805</v>
      </c>
    </row>
    <row r="1012" spans="1:12" x14ac:dyDescent="0.2">
      <c r="C1012" s="2" t="s">
        <v>14</v>
      </c>
      <c r="D1012" s="6" t="s">
        <v>13</v>
      </c>
      <c r="E1012" s="3">
        <v>475.1</v>
      </c>
      <c r="F1012" s="3">
        <v>485</v>
      </c>
      <c r="G1012" s="3">
        <v>493.6</v>
      </c>
      <c r="H1012" s="3">
        <v>501.2</v>
      </c>
      <c r="I1012" s="3" t="s">
        <v>22</v>
      </c>
      <c r="J1012" s="15">
        <f t="shared" si="1293"/>
        <v>1.7986481200443105E-2</v>
      </c>
      <c r="K1012" s="16">
        <f t="shared" si="1354"/>
        <v>519.39179372451827</v>
      </c>
      <c r="L1012" s="16">
        <f t="shared" si="1355"/>
        <v>528.73382445800871</v>
      </c>
    </row>
    <row r="1013" spans="1:12" x14ac:dyDescent="0.2">
      <c r="C1013" s="2" t="s">
        <v>15</v>
      </c>
      <c r="D1013" s="6" t="s">
        <v>13</v>
      </c>
      <c r="E1013" s="3">
        <v>27.9</v>
      </c>
      <c r="F1013" s="3">
        <v>29.4</v>
      </c>
      <c r="G1013" s="3">
        <v>30.2</v>
      </c>
      <c r="H1013" s="3">
        <v>30.2</v>
      </c>
      <c r="I1013" s="3" t="s">
        <v>22</v>
      </c>
      <c r="J1013" s="15">
        <f t="shared" si="1293"/>
        <v>2.6756781360441462E-2</v>
      </c>
      <c r="K1013" s="16">
        <f t="shared" ref="K1013" si="1356">IF($C1013="Erwerbstätige (Inlandskonzept)", SUM(K1014:K1015),
IF(TYPE($I1013)=1,$I1013,$H1013)*(1+$J1013))^(1/IF(TYPE($I1013)=1,1,2))</f>
        <v>5.5684876579808753</v>
      </c>
      <c r="L1013" s="16">
        <f t="shared" ref="L1013" si="1357">IF($C1013="Erwerbstätige (Inlandskonzept)", SUM(L1014:L1015),
IF(TYPE($I1013)=1,$I1013,$H1013)*((1+$J1013)^(1/IF(TYPE($I1013)=1,2,3))))</f>
        <v>30.466984357299356</v>
      </c>
    </row>
    <row r="1014" spans="1:12" x14ac:dyDescent="0.2">
      <c r="A1014" s="2" t="s">
        <v>61</v>
      </c>
      <c r="B1014" s="2" t="s">
        <v>62</v>
      </c>
      <c r="C1014" s="2" t="s">
        <v>12</v>
      </c>
      <c r="D1014" s="6" t="s">
        <v>13</v>
      </c>
      <c r="E1014" s="3">
        <v>136.19999999999999</v>
      </c>
      <c r="F1014" s="3">
        <v>136.69999999999999</v>
      </c>
      <c r="G1014" s="3">
        <v>137</v>
      </c>
      <c r="H1014" s="3">
        <v>138.30000000000001</v>
      </c>
      <c r="I1014" s="3" t="s">
        <v>22</v>
      </c>
      <c r="J1014" s="15">
        <f t="shared" si="1293"/>
        <v>5.1133102286169407E-3</v>
      </c>
      <c r="K1014" s="16">
        <f t="shared" ref="K1014:K1015" si="1358">IF($C1014="Erwerbstätige (Inlandskonzept)", SUM(K1015:K1016),
IF(TYPE($I1014)=1,$I1014,$H1014)*((1+$J1014)^(IF(TYPE($I1014)=1,1,2))))</f>
        <v>139.71795759294409</v>
      </c>
      <c r="L1014" s="16">
        <f t="shared" ref="L1014:L1015" si="1359">IF($C1014="Erwerbstätige (Inlandskonzept)", SUM(L1015:L1016),
IF(TYPE($I1014)=1,$I1014,$H1014)*((1+$J1014)^(IF(TYPE($I1014)=1,2,3))))</f>
        <v>140.43237885462557</v>
      </c>
    </row>
    <row r="1015" spans="1:12" x14ac:dyDescent="0.2">
      <c r="C1015" s="2" t="s">
        <v>14</v>
      </c>
      <c r="D1015" s="6" t="s">
        <v>13</v>
      </c>
      <c r="E1015" s="3">
        <v>136.19999999999999</v>
      </c>
      <c r="F1015" s="3">
        <v>136.69999999999999</v>
      </c>
      <c r="G1015" s="3">
        <v>137</v>
      </c>
      <c r="H1015" s="3">
        <v>138.30000000000001</v>
      </c>
      <c r="I1015" s="3" t="s">
        <v>22</v>
      </c>
      <c r="J1015" s="15">
        <f t="shared" si="1293"/>
        <v>5.1133102286169407E-3</v>
      </c>
      <c r="K1015" s="16">
        <f t="shared" si="1358"/>
        <v>139.71795759294409</v>
      </c>
      <c r="L1015" s="16">
        <f t="shared" si="1359"/>
        <v>140.43237885462557</v>
      </c>
    </row>
    <row r="1016" spans="1:12" x14ac:dyDescent="0.2">
      <c r="C1016" s="2" t="s">
        <v>15</v>
      </c>
      <c r="D1016" s="6" t="s">
        <v>13</v>
      </c>
      <c r="E1016" s="3">
        <v>0</v>
      </c>
      <c r="F1016" s="3">
        <v>0</v>
      </c>
      <c r="G1016" s="3">
        <v>0</v>
      </c>
      <c r="H1016" s="3">
        <v>0</v>
      </c>
      <c r="I1016" s="3" t="s">
        <v>22</v>
      </c>
      <c r="J1016" s="15">
        <f t="shared" si="1293"/>
        <v>0</v>
      </c>
      <c r="K1016" s="16">
        <f t="shared" ref="K1016" si="1360">IF($C1016="Erwerbstätige (Inlandskonzept)", SUM(K1017:K1018),
IF(TYPE($I1016)=1,$I1016,$H1016)*(1+$J1016))^(1/IF(TYPE($I1016)=1,1,2))</f>
        <v>0</v>
      </c>
      <c r="L1016" s="16">
        <f t="shared" ref="L1016" si="1361">IF($C1016="Erwerbstätige (Inlandskonzept)", SUM(L1017:L1018),
IF(TYPE($I1016)=1,$I1016,$H1016)*((1+$J1016)^(1/IF(TYPE($I1016)=1,2,3))))</f>
        <v>0</v>
      </c>
    </row>
    <row r="1017" spans="1:12" x14ac:dyDescent="0.2">
      <c r="A1017" s="2" t="s">
        <v>63</v>
      </c>
      <c r="B1017" s="2" t="s">
        <v>64</v>
      </c>
      <c r="C1017" s="2" t="s">
        <v>12</v>
      </c>
      <c r="D1017" s="6" t="s">
        <v>13</v>
      </c>
      <c r="E1017" s="3">
        <v>116.5</v>
      </c>
      <c r="F1017" s="3">
        <v>118.1</v>
      </c>
      <c r="G1017" s="3">
        <v>119.5</v>
      </c>
      <c r="H1017" s="3">
        <v>120.9</v>
      </c>
      <c r="I1017" s="3" t="s">
        <v>22</v>
      </c>
      <c r="J1017" s="15">
        <f t="shared" si="1293"/>
        <v>1.243416419953447E-2</v>
      </c>
      <c r="K1017" s="16">
        <f t="shared" ref="K1017:K1018" si="1362">IF($C1017="Erwerbstätige (Inlandskonzept)", SUM(K1018:K1019),
IF(TYPE($I1017)=1,$I1017,$H1017)*((1+$J1017)^(IF(TYPE($I1017)=1,1,2))))</f>
        <v>117.3702118315701</v>
      </c>
      <c r="L1017" s="16">
        <f t="shared" ref="L1017:L1018" si="1363">IF($C1017="Erwerbstätige (Inlandskonzept)", SUM(L1018:L1019),
IF(TYPE($I1017)=1,$I1017,$H1017)*((1+$J1017)^(IF(TYPE($I1017)=1,2,3))))</f>
        <v>123.9941295427208</v>
      </c>
    </row>
    <row r="1018" spans="1:12" x14ac:dyDescent="0.2">
      <c r="C1018" s="2" t="s">
        <v>14</v>
      </c>
      <c r="D1018" s="6" t="s">
        <v>13</v>
      </c>
      <c r="E1018" s="3">
        <v>109.8</v>
      </c>
      <c r="F1018" s="3">
        <v>110.8</v>
      </c>
      <c r="G1018" s="3">
        <v>111.3</v>
      </c>
      <c r="H1018" s="3">
        <v>112.5</v>
      </c>
      <c r="I1018" s="3" t="s">
        <v>22</v>
      </c>
      <c r="J1018" s="15">
        <f t="shared" si="1293"/>
        <v>8.1304381356379629E-3</v>
      </c>
      <c r="K1018" s="16">
        <f t="shared" si="1362"/>
        <v>114.33678528324977</v>
      </c>
      <c r="L1018" s="16">
        <f t="shared" si="1363"/>
        <v>115.26639344262294</v>
      </c>
    </row>
    <row r="1019" spans="1:12" x14ac:dyDescent="0.2">
      <c r="C1019" s="2" t="s">
        <v>15</v>
      </c>
      <c r="D1019" s="6" t="s">
        <v>13</v>
      </c>
      <c r="E1019" s="3">
        <v>6.7</v>
      </c>
      <c r="F1019" s="3">
        <v>7.4</v>
      </c>
      <c r="G1019" s="3">
        <v>8.1999999999999993</v>
      </c>
      <c r="H1019" s="3">
        <v>8.5</v>
      </c>
      <c r="I1019" s="3" t="s">
        <v>22</v>
      </c>
      <c r="J1019" s="15">
        <f t="shared" si="1293"/>
        <v>8.2550191065251299E-2</v>
      </c>
      <c r="K1019" s="16">
        <f t="shared" ref="K1019" si="1364">IF($C1019="Erwerbstätige (Inlandskonzept)", SUM(K1020:K1021),
IF(TYPE($I1019)=1,$I1019,$H1019)*(1+$J1019))^(1/IF(TYPE($I1019)=1,1,2))</f>
        <v>3.0334265483203375</v>
      </c>
      <c r="L1019" s="16">
        <f t="shared" ref="L1019" si="1365">IF($C1019="Erwerbstätige (Inlandskonzept)", SUM(L1020:L1021),
IF(TYPE($I1019)=1,$I1019,$H1019)*((1+$J1019)^(1/IF(TYPE($I1019)=1,2,3))))</f>
        <v>8.7277361000978502</v>
      </c>
    </row>
    <row r="1020" spans="1:12" x14ac:dyDescent="0.2">
      <c r="A1020" s="2" t="s">
        <v>65</v>
      </c>
      <c r="B1020" s="2" t="s">
        <v>66</v>
      </c>
      <c r="C1020" s="2" t="s">
        <v>12</v>
      </c>
      <c r="D1020" s="6" t="s">
        <v>13</v>
      </c>
      <c r="E1020" s="3">
        <v>250.3</v>
      </c>
      <c r="F1020" s="3">
        <v>259.60000000000002</v>
      </c>
      <c r="G1020" s="3">
        <v>267.3</v>
      </c>
      <c r="H1020" s="3">
        <v>272.10000000000002</v>
      </c>
      <c r="I1020" s="3" t="s">
        <v>22</v>
      </c>
      <c r="J1020" s="15">
        <f t="shared" si="1293"/>
        <v>2.822753742704931E-2</v>
      </c>
      <c r="K1020" s="16">
        <f t="shared" ref="K1020:K1021" si="1366">IF($C1020="Erwerbstätige (Inlandskonzept)", SUM(K1021:K1022),
IF(TYPE($I1020)=1,$I1020,$H1020)*((1+$J1020)^(IF(TYPE($I1020)=1,1,2))))</f>
        <v>270.36560668270806</v>
      </c>
      <c r="L1020" s="16">
        <f t="shared" ref="L1020:L1021" si="1367">IF($C1020="Erwerbstätige (Inlandskonzept)", SUM(L1021:L1022),
IF(TYPE($I1020)=1,$I1020,$H1020)*((1+$J1020)^(IF(TYPE($I1020)=1,2,3))))</f>
        <v>295.43659272702263</v>
      </c>
    </row>
    <row r="1021" spans="1:12" x14ac:dyDescent="0.2">
      <c r="C1021" s="2" t="s">
        <v>14</v>
      </c>
      <c r="D1021" s="6" t="s">
        <v>13</v>
      </c>
      <c r="E1021" s="3">
        <v>229.1</v>
      </c>
      <c r="F1021" s="3">
        <v>237.5</v>
      </c>
      <c r="G1021" s="3">
        <v>245.2</v>
      </c>
      <c r="H1021" s="3">
        <v>250.4</v>
      </c>
      <c r="I1021" s="3" t="s">
        <v>22</v>
      </c>
      <c r="J1021" s="15">
        <f t="shared" si="1293"/>
        <v>3.0077130332134772E-2</v>
      </c>
      <c r="K1021" s="16">
        <f t="shared" si="1366"/>
        <v>265.68914716609476</v>
      </c>
      <c r="L1021" s="16">
        <f t="shared" si="1367"/>
        <v>273.68031427324314</v>
      </c>
    </row>
    <row r="1022" spans="1:12" x14ac:dyDescent="0.2">
      <c r="C1022" s="2" t="s">
        <v>15</v>
      </c>
      <c r="D1022" s="6" t="s">
        <v>13</v>
      </c>
      <c r="E1022" s="3">
        <v>21.2</v>
      </c>
      <c r="F1022" s="3">
        <v>22</v>
      </c>
      <c r="G1022" s="3">
        <v>22.1</v>
      </c>
      <c r="H1022" s="3">
        <v>21.7</v>
      </c>
      <c r="I1022" s="3" t="s">
        <v>22</v>
      </c>
      <c r="J1022" s="15">
        <f t="shared" si="1293"/>
        <v>7.8006272130461962E-3</v>
      </c>
      <c r="K1022" s="16">
        <f t="shared" ref="K1022" si="1368">IF($C1022="Erwerbstätige (Inlandskonzept)", SUM(K1023:K1024),
IF(TYPE($I1022)=1,$I1022,$H1022)*(1+$J1022))^(1/IF(TYPE($I1022)=1,1,2))</f>
        <v>4.6764595166133001</v>
      </c>
      <c r="L1022" s="16">
        <f t="shared" ref="L1022" si="1369">IF($C1022="Erwerbstätige (Inlandskonzept)", SUM(L1023:L1024),
IF(TYPE($I1022)=1,$I1022,$H1022)*((1+$J1022)^(1/IF(TYPE($I1022)=1,2,3))))</f>
        <v>21.75627845377948</v>
      </c>
    </row>
    <row r="1023" spans="1:12" x14ac:dyDescent="0.2">
      <c r="A1023" s="2" t="s">
        <v>67</v>
      </c>
      <c r="B1023" s="2" t="s">
        <v>68</v>
      </c>
      <c r="C1023" s="2" t="s">
        <v>12</v>
      </c>
      <c r="D1023" s="6" t="s">
        <v>13</v>
      </c>
      <c r="E1023" s="3">
        <v>152.69999999999999</v>
      </c>
      <c r="F1023" s="3">
        <v>154.6</v>
      </c>
      <c r="G1023" s="3">
        <v>155</v>
      </c>
      <c r="H1023" s="3">
        <v>153.69999999999999</v>
      </c>
      <c r="I1023" s="3" t="s">
        <v>22</v>
      </c>
      <c r="J1023" s="15">
        <f t="shared" si="1293"/>
        <v>2.1781815716424013E-3</v>
      </c>
      <c r="K1023" s="16">
        <f t="shared" ref="K1023:K1024" si="1370">IF($C1023="Erwerbstätige (Inlandskonzept)", SUM(K1024:K1025),
IF(TYPE($I1023)=1,$I1023,$H1023)*((1+$J1023)^(IF(TYPE($I1023)=1,1,2))))</f>
        <v>139.95652862817295</v>
      </c>
      <c r="L1023" s="16">
        <f t="shared" ref="L1023:L1024" si="1371">IF($C1023="Erwerbstätige (Inlandskonzept)", SUM(L1024:L1025),
IF(TYPE($I1023)=1,$I1023,$H1023)*((1+$J1023)^(IF(TYPE($I1023)=1,2,3))))</f>
        <v>154.52712143489302</v>
      </c>
    </row>
    <row r="1024" spans="1:12" x14ac:dyDescent="0.2">
      <c r="C1024" s="2" t="s">
        <v>14</v>
      </c>
      <c r="D1024" s="6" t="s">
        <v>13</v>
      </c>
      <c r="E1024" s="3">
        <v>134.30000000000001</v>
      </c>
      <c r="F1024" s="3">
        <v>135.19999999999999</v>
      </c>
      <c r="G1024" s="3">
        <v>135.6</v>
      </c>
      <c r="H1024" s="3">
        <v>135.1</v>
      </c>
      <c r="I1024" s="3" t="s">
        <v>22</v>
      </c>
      <c r="J1024" s="15">
        <f t="shared" si="1293"/>
        <v>1.9816747395211554E-3</v>
      </c>
      <c r="K1024" s="16">
        <f t="shared" si="1370"/>
        <v>135.6359790570165</v>
      </c>
      <c r="L1024" s="16">
        <f t="shared" si="1371"/>
        <v>135.90476545048401</v>
      </c>
    </row>
    <row r="1025" spans="1:12" x14ac:dyDescent="0.2">
      <c r="C1025" s="2" t="s">
        <v>15</v>
      </c>
      <c r="D1025" s="6" t="s">
        <v>13</v>
      </c>
      <c r="E1025" s="3">
        <v>18.399999999999999</v>
      </c>
      <c r="F1025" s="3">
        <v>19.399999999999999</v>
      </c>
      <c r="G1025" s="3">
        <v>19.399999999999999</v>
      </c>
      <c r="H1025" s="3">
        <v>18.600000000000001</v>
      </c>
      <c r="I1025" s="3" t="s">
        <v>22</v>
      </c>
      <c r="J1025" s="15">
        <f t="shared" si="1293"/>
        <v>3.6101396139847086E-3</v>
      </c>
      <c r="K1025" s="16">
        <f t="shared" ref="K1025" si="1372">IF($C1025="Erwerbstätige (Inlandskonzept)", SUM(K1026:K1027),
IF(TYPE($I1025)=1,$I1025,$H1025)*(1+$J1025))^(1/IF(TYPE($I1025)=1,1,2))</f>
        <v>4.3205495711564419</v>
      </c>
      <c r="L1025" s="16">
        <f t="shared" ref="L1025" si="1373">IF($C1025="Erwerbstätige (Inlandskonzept)", SUM(L1026:L1027),
IF(TYPE($I1025)=1,$I1025,$H1025)*((1+$J1025)^(1/IF(TYPE($I1025)=1,2,3))))</f>
        <v>18.622355984409008</v>
      </c>
    </row>
    <row r="1026" spans="1:12" x14ac:dyDescent="0.2">
      <c r="A1026" s="2" t="s">
        <v>69</v>
      </c>
      <c r="B1026" s="2" t="s">
        <v>70</v>
      </c>
      <c r="C1026" s="2" t="s">
        <v>12</v>
      </c>
      <c r="D1026" s="6" t="s">
        <v>13</v>
      </c>
      <c r="E1026" s="3">
        <v>24.9</v>
      </c>
      <c r="F1026" s="3">
        <v>25.5</v>
      </c>
      <c r="G1026" s="3">
        <v>25.1</v>
      </c>
      <c r="H1026" s="3">
        <v>25.5</v>
      </c>
      <c r="I1026" s="3" t="s">
        <v>22</v>
      </c>
      <c r="J1026" s="15">
        <f t="shared" si="1293"/>
        <v>7.9684634480599037E-3</v>
      </c>
      <c r="K1026" s="16">
        <f t="shared" ref="K1026:K1027" si="1374">IF($C1026="Erwerbstätige (Inlandskonzept)", SUM(K1027:K1028),
IF(TYPE($I1026)=1,$I1026,$H1026)*((1+$J1026)^(IF(TYPE($I1026)=1,1,2))))</f>
        <v>23.61899557595676</v>
      </c>
      <c r="L1026" s="16">
        <f t="shared" ref="L1026:L1027" si="1375">IF($C1026="Erwerbstätige (Inlandskonzept)", SUM(L1027:L1028),
IF(TYPE($I1026)=1,$I1026,$H1026)*((1+$J1026)^(IF(TYPE($I1026)=1,2,3))))</f>
        <v>26.721611071110772</v>
      </c>
    </row>
    <row r="1027" spans="1:12" x14ac:dyDescent="0.2">
      <c r="C1027" s="2" t="s">
        <v>14</v>
      </c>
      <c r="D1027" s="6" t="s">
        <v>13</v>
      </c>
      <c r="E1027" s="3">
        <v>19.399999999999999</v>
      </c>
      <c r="F1027" s="3">
        <v>19.8</v>
      </c>
      <c r="G1027" s="3">
        <v>20.3</v>
      </c>
      <c r="H1027" s="3">
        <v>20.6</v>
      </c>
      <c r="I1027" s="3" t="s">
        <v>22</v>
      </c>
      <c r="J1027" s="15">
        <f t="shared" si="1293"/>
        <v>2.0207464560758392E-2</v>
      </c>
      <c r="K1027" s="16">
        <f t="shared" si="1374"/>
        <v>21.440959377357121</v>
      </c>
      <c r="L1027" s="16">
        <f t="shared" si="1375"/>
        <v>21.874226804123726</v>
      </c>
    </row>
    <row r="1028" spans="1:12" x14ac:dyDescent="0.2">
      <c r="C1028" s="2" t="s">
        <v>15</v>
      </c>
      <c r="D1028" s="6" t="s">
        <v>13</v>
      </c>
      <c r="E1028" s="3">
        <v>5.4</v>
      </c>
      <c r="F1028" s="3">
        <v>5.7</v>
      </c>
      <c r="G1028" s="3">
        <v>4.9000000000000004</v>
      </c>
      <c r="H1028" s="3">
        <v>4.9000000000000004</v>
      </c>
      <c r="I1028" s="3" t="s">
        <v>22</v>
      </c>
      <c r="J1028" s="15">
        <f t="shared" si="1293"/>
        <v>-3.1869044406049318E-2</v>
      </c>
      <c r="K1028" s="16">
        <f t="shared" ref="K1028" si="1376">IF($C1028="Erwerbstätige (Inlandskonzept)", SUM(K1029:K1030),
IF(TYPE($I1028)=1,$I1028,$H1028)*(1+$J1028))^(1/IF(TYPE($I1028)=1,1,2))</f>
        <v>2.1780361985996373</v>
      </c>
      <c r="L1028" s="16">
        <f t="shared" ref="L1028" si="1377">IF($C1028="Erwerbstätige (Inlandskonzept)", SUM(L1029:L1030),
IF(TYPE($I1028)=1,$I1028,$H1028)*((1+$J1028)^(1/IF(TYPE($I1028)=1,2,3))))</f>
        <v>4.8473842669870466</v>
      </c>
    </row>
    <row r="1029" spans="1:12" x14ac:dyDescent="0.2">
      <c r="A1029" s="2" t="s">
        <v>71</v>
      </c>
      <c r="B1029" s="2" t="s">
        <v>72</v>
      </c>
      <c r="C1029" s="2" t="s">
        <v>12</v>
      </c>
      <c r="D1029" s="6" t="s">
        <v>13</v>
      </c>
      <c r="E1029" s="3">
        <v>75.5</v>
      </c>
      <c r="F1029" s="3">
        <v>74.8</v>
      </c>
      <c r="G1029" s="3">
        <v>76.2</v>
      </c>
      <c r="H1029" s="3">
        <v>73.900000000000006</v>
      </c>
      <c r="I1029" s="3" t="s">
        <v>22</v>
      </c>
      <c r="J1029" s="15">
        <f t="shared" si="1293"/>
        <v>-7.1145139317181361E-3</v>
      </c>
      <c r="K1029" s="16">
        <f t="shared" ref="K1029:K1030" si="1378">IF($C1029="Erwerbstätige (Inlandskonzept)", SUM(K1030:K1031),
IF(TYPE($I1029)=1,$I1029,$H1029)*((1+$J1029)^(IF(TYPE($I1029)=1,1,2))))</f>
        <v>62.285268025150039</v>
      </c>
      <c r="L1029" s="16">
        <f t="shared" ref="L1029:L1030" si="1379">IF($C1029="Erwerbstätige (Inlandskonzept)", SUM(L1030:L1031),
IF(TYPE($I1029)=1,$I1029,$H1029)*((1+$J1029)^(IF(TYPE($I1029)=1,2,3))))</f>
        <v>71.572228258035807</v>
      </c>
    </row>
    <row r="1030" spans="1:12" x14ac:dyDescent="0.2">
      <c r="C1030" s="2" t="s">
        <v>14</v>
      </c>
      <c r="D1030" s="6" t="s">
        <v>13</v>
      </c>
      <c r="E1030" s="3">
        <v>62.5</v>
      </c>
      <c r="F1030" s="3">
        <v>61.1</v>
      </c>
      <c r="G1030" s="3">
        <v>61.6</v>
      </c>
      <c r="H1030" s="3">
        <v>60.1</v>
      </c>
      <c r="I1030" s="3" t="s">
        <v>22</v>
      </c>
      <c r="J1030" s="15">
        <f t="shared" ref="J1030:J1093" si="1380">IF(SUM(E1030:I1030)=0, 0,
(IF(TYPE(I1030)=1,I1030,H1030)/E1030)^(1/(COUNT(E1030:I1030)-1))-1)</f>
        <v>-1.2967427329205083E-2</v>
      </c>
      <c r="K1030" s="16">
        <f t="shared" si="1378"/>
        <v>58.551421300739001</v>
      </c>
      <c r="L1030" s="16">
        <f t="shared" si="1379"/>
        <v>57.792159999999996</v>
      </c>
    </row>
    <row r="1031" spans="1:12" x14ac:dyDescent="0.2">
      <c r="C1031" s="2" t="s">
        <v>15</v>
      </c>
      <c r="D1031" s="6" t="s">
        <v>13</v>
      </c>
      <c r="E1031" s="3">
        <v>13</v>
      </c>
      <c r="F1031" s="3">
        <v>13.7</v>
      </c>
      <c r="G1031" s="3">
        <v>14.6</v>
      </c>
      <c r="H1031" s="3">
        <v>13.7</v>
      </c>
      <c r="I1031" s="3" t="s">
        <v>22</v>
      </c>
      <c r="J1031" s="15">
        <f t="shared" si="1380"/>
        <v>1.7635865795258887E-2</v>
      </c>
      <c r="K1031" s="16">
        <f t="shared" ref="K1031" si="1381">IF($C1031="Erwerbstätige (Inlandskonzept)", SUM(K1032:K1033),
IF(TYPE($I1031)=1,$I1031,$H1031)*(1+$J1031))^(1/IF(TYPE($I1031)=1,1,2))</f>
        <v>3.7338467244110389</v>
      </c>
      <c r="L1031" s="16">
        <f t="shared" ref="L1031" si="1382">IF($C1031="Erwerbstätige (Inlandskonzept)", SUM(L1032:L1033),
IF(TYPE($I1031)=1,$I1031,$H1031)*((1+$J1031)^(1/IF(TYPE($I1031)=1,2,3))))</f>
        <v>13.780068258035818</v>
      </c>
    </row>
    <row r="1032" spans="1:12" x14ac:dyDescent="0.2">
      <c r="A1032" s="2" t="s">
        <v>73</v>
      </c>
      <c r="B1032" s="2" t="s">
        <v>74</v>
      </c>
      <c r="C1032" s="2" t="s">
        <v>12</v>
      </c>
      <c r="D1032" s="6" t="s">
        <v>13</v>
      </c>
      <c r="E1032" s="3">
        <v>52.3</v>
      </c>
      <c r="F1032" s="3">
        <v>54.3</v>
      </c>
      <c r="G1032" s="3">
        <v>53.8</v>
      </c>
      <c r="H1032" s="3">
        <v>54.3</v>
      </c>
      <c r="I1032" s="3" t="s">
        <v>22</v>
      </c>
      <c r="J1032" s="15">
        <f t="shared" si="1380"/>
        <v>1.2587853668521998E-2</v>
      </c>
      <c r="K1032" s="16">
        <f t="shared" ref="K1032:K1033" si="1383">IF($C1032="Erwerbstätige (Inlandskonzept)", SUM(K1033:K1034),
IF(TYPE($I1032)=1,$I1032,$H1032)*((1+$J1032)^(IF(TYPE($I1032)=1,1,2))))</f>
        <v>55.67564496385841</v>
      </c>
      <c r="L1032" s="16">
        <f t="shared" ref="L1032:L1033" si="1384">IF($C1032="Erwerbstätige (Inlandskonzept)", SUM(L1033:L1034),
IF(TYPE($I1032)=1,$I1032,$H1032)*((1+$J1032)^(IF(TYPE($I1032)=1,2,3))))</f>
        <v>56.376481835564043</v>
      </c>
    </row>
    <row r="1033" spans="1:12" x14ac:dyDescent="0.2">
      <c r="C1033" s="2" t="s">
        <v>14</v>
      </c>
      <c r="D1033" s="6" t="s">
        <v>13</v>
      </c>
      <c r="E1033" s="3">
        <v>52.3</v>
      </c>
      <c r="F1033" s="3">
        <v>54.3</v>
      </c>
      <c r="G1033" s="3">
        <v>53.8</v>
      </c>
      <c r="H1033" s="3">
        <v>54.3</v>
      </c>
      <c r="I1033" s="3" t="s">
        <v>22</v>
      </c>
      <c r="J1033" s="15">
        <f t="shared" si="1380"/>
        <v>1.2587853668521998E-2</v>
      </c>
      <c r="K1033" s="16">
        <f t="shared" si="1383"/>
        <v>55.67564496385841</v>
      </c>
      <c r="L1033" s="16">
        <f t="shared" si="1384"/>
        <v>56.376481835564043</v>
      </c>
    </row>
    <row r="1034" spans="1:12" x14ac:dyDescent="0.2">
      <c r="C1034" s="2" t="s">
        <v>15</v>
      </c>
      <c r="D1034" s="6" t="s">
        <v>13</v>
      </c>
      <c r="E1034" s="3">
        <v>0</v>
      </c>
      <c r="F1034" s="3">
        <v>0</v>
      </c>
      <c r="G1034" s="3">
        <v>0</v>
      </c>
      <c r="H1034" s="3">
        <v>0</v>
      </c>
      <c r="I1034" s="3" t="s">
        <v>22</v>
      </c>
      <c r="J1034" s="15">
        <f t="shared" si="1380"/>
        <v>0</v>
      </c>
      <c r="K1034" s="16">
        <f t="shared" ref="K1034" si="1385">IF($C1034="Erwerbstätige (Inlandskonzept)", SUM(K1035:K1036),
IF(TYPE($I1034)=1,$I1034,$H1034)*(1+$J1034))^(1/IF(TYPE($I1034)=1,1,2))</f>
        <v>0</v>
      </c>
      <c r="L1034" s="16">
        <f t="shared" ref="L1034" si="1386">IF($C1034="Erwerbstätige (Inlandskonzept)", SUM(L1035:L1036),
IF(TYPE($I1034)=1,$I1034,$H1034)*((1+$J1034)^(1/IF(TYPE($I1034)=1,2,3))))</f>
        <v>0</v>
      </c>
    </row>
    <row r="1035" spans="1:12" x14ac:dyDescent="0.2">
      <c r="B1035" s="2" t="s">
        <v>75</v>
      </c>
      <c r="C1035" s="2" t="s">
        <v>12</v>
      </c>
      <c r="D1035" s="6" t="s">
        <v>13</v>
      </c>
      <c r="E1035" s="3">
        <v>1966.7</v>
      </c>
      <c r="F1035" s="3">
        <v>1986.6</v>
      </c>
      <c r="G1035" s="3">
        <v>2002.3</v>
      </c>
      <c r="H1035" s="3">
        <v>2021.4</v>
      </c>
      <c r="I1035" s="3">
        <v>2040.2</v>
      </c>
      <c r="J1035" s="15">
        <f t="shared" si="1380"/>
        <v>9.2149059624788698E-3</v>
      </c>
      <c r="K1035" s="16">
        <f t="shared" ref="K1035:K1036" si="1387">IF($C1035="Erwerbstätige (Inlandskonzept)", SUM(K1036:K1037),
IF(TYPE($I1035)=1,$I1035,$H1035)*((1+$J1035)^(IF(TYPE($I1035)=1,1,2))))</f>
        <v>2059.2427534621866</v>
      </c>
      <c r="L1035" s="16">
        <f t="shared" ref="L1035:L1036" si="1388">IF($C1035="Erwerbstätige (Inlandskonzept)", SUM(L1036:L1037),
IF(TYPE($I1035)=1,$I1035,$H1035)*((1+$J1035)^(IF(TYPE($I1035)=1,2,3))))</f>
        <v>2081.9161506707933</v>
      </c>
    </row>
    <row r="1036" spans="1:12" x14ac:dyDescent="0.2">
      <c r="C1036" s="2" t="s">
        <v>14</v>
      </c>
      <c r="D1036" s="6" t="s">
        <v>13</v>
      </c>
      <c r="E1036" s="3">
        <v>1761</v>
      </c>
      <c r="F1036" s="3">
        <v>1782</v>
      </c>
      <c r="G1036" s="3">
        <v>1798.8</v>
      </c>
      <c r="H1036" s="3">
        <v>1820.5</v>
      </c>
      <c r="I1036" s="3">
        <v>1843.8</v>
      </c>
      <c r="J1036" s="15">
        <f t="shared" si="1380"/>
        <v>1.1552933019561173E-2</v>
      </c>
      <c r="K1036" s="16">
        <f t="shared" si="1387"/>
        <v>1865.1012979014668</v>
      </c>
      <c r="L1036" s="16">
        <f t="shared" si="1388"/>
        <v>1886.6486882708191</v>
      </c>
    </row>
    <row r="1037" spans="1:12" x14ac:dyDescent="0.2">
      <c r="C1037" s="2" t="s">
        <v>15</v>
      </c>
      <c r="D1037" s="6" t="s">
        <v>13</v>
      </c>
      <c r="E1037" s="3">
        <v>205.7</v>
      </c>
      <c r="F1037" s="3">
        <v>204.6</v>
      </c>
      <c r="G1037" s="3">
        <v>203.5</v>
      </c>
      <c r="H1037" s="3">
        <v>200.8</v>
      </c>
      <c r="I1037" s="3">
        <v>196.4</v>
      </c>
      <c r="J1037" s="15">
        <f t="shared" si="1380"/>
        <v>-1.1499717104279106E-2</v>
      </c>
      <c r="K1037" s="16">
        <f t="shared" ref="K1037" si="1389">IF($C1037="Erwerbstätige (Inlandskonzept)", SUM(K1038:K1039),
IF(TYPE($I1037)=1,$I1037,$H1037)*(1+$J1037))^(1/IF(TYPE($I1037)=1,1,2))</f>
        <v>194.14145556071958</v>
      </c>
      <c r="L1037" s="16">
        <f t="shared" ref="L1037" si="1390">IF($C1037="Erwerbstätige (Inlandskonzept)", SUM(L1038:L1039),
IF(TYPE($I1037)=1,$I1037,$H1037)*((1+$J1037)^(1/IF(TYPE($I1037)=1,2,3))))</f>
        <v>195.26746239997416</v>
      </c>
    </row>
    <row r="1038" spans="1:12" ht="75.95" customHeight="1" x14ac:dyDescent="0.2">
      <c r="A1038" s="19" t="s">
        <v>86</v>
      </c>
      <c r="B1038" s="20"/>
      <c r="C1038" s="20"/>
      <c r="D1038" s="20"/>
      <c r="E1038" s="20"/>
      <c r="F1038" s="20"/>
      <c r="G1038" s="20"/>
      <c r="H1038" s="20"/>
      <c r="I1038" s="20"/>
      <c r="J1038" s="15">
        <f t="shared" si="1380"/>
        <v>0</v>
      </c>
      <c r="K1038" s="16">
        <f t="shared" ref="K1038:K1039" si="1391">IF($C1038="Erwerbstätige (Inlandskonzept)", SUM(K1039:K1040),
IF(TYPE($I1038)=1,$I1038,$H1038)*((1+$J1038)^(IF(TYPE($I1038)=1,1,2))))</f>
        <v>0</v>
      </c>
      <c r="L1038" s="16">
        <f t="shared" ref="L1038:L1039" si="1392">IF($C1038="Erwerbstätige (Inlandskonzept)", SUM(L1039:L1040),
IF(TYPE($I1038)=1,$I1038,$H1038)*((1+$J1038)^(IF(TYPE($I1038)=1,2,3))))</f>
        <v>0</v>
      </c>
    </row>
    <row r="1039" spans="1:12" x14ac:dyDescent="0.2">
      <c r="A1039" s="2" t="s">
        <v>10</v>
      </c>
      <c r="B1039" s="2" t="s">
        <v>11</v>
      </c>
      <c r="C1039" s="2" t="s">
        <v>12</v>
      </c>
      <c r="D1039" s="6" t="s">
        <v>13</v>
      </c>
      <c r="E1039" s="3">
        <v>2.8</v>
      </c>
      <c r="F1039" s="3">
        <v>2.5</v>
      </c>
      <c r="G1039" s="3">
        <v>2.2000000000000002</v>
      </c>
      <c r="H1039" s="3">
        <v>2.2999999999999998</v>
      </c>
      <c r="I1039" s="3">
        <v>2.4</v>
      </c>
      <c r="J1039" s="15">
        <f t="shared" si="1380"/>
        <v>-3.7804541804238423E-2</v>
      </c>
      <c r="K1039" s="16">
        <f t="shared" si="1391"/>
        <v>2.3605156575565616</v>
      </c>
      <c r="L1039" s="16">
        <f t="shared" si="1392"/>
        <v>2.2486781734477863</v>
      </c>
    </row>
    <row r="1040" spans="1:12" x14ac:dyDescent="0.2">
      <c r="C1040" s="2" t="s">
        <v>14</v>
      </c>
      <c r="D1040" s="6" t="s">
        <v>13</v>
      </c>
      <c r="E1040" s="3">
        <v>1.3</v>
      </c>
      <c r="F1040" s="3">
        <v>1.4</v>
      </c>
      <c r="G1040" s="3">
        <v>1.4</v>
      </c>
      <c r="H1040" s="3">
        <v>1.4</v>
      </c>
      <c r="I1040" s="3">
        <v>1.5</v>
      </c>
      <c r="J1040" s="15">
        <f t="shared" si="1380"/>
        <v>3.6422843755939738E-2</v>
      </c>
      <c r="K1040" s="16">
        <f t="shared" ref="K1040" si="1393">IF($C1040="Erwerbstätige (Inlandskonzept)", SUM(K1041:K1042),
IF(TYPE($I1040)=1,$I1040,$H1040)*(1+$J1040))^(1/IF(TYPE($I1040)=1,1,2))</f>
        <v>1.5546342656339096</v>
      </c>
      <c r="L1040" s="16">
        <f t="shared" ref="L1040" si="1394">IF($C1040="Erwerbstätige (Inlandskonzept)", SUM(L1041:L1042),
IF(TYPE($I1040)=1,$I1040,$H1040)*((1+$J1040)^(1/IF(TYPE($I1040)=1,2,3))))</f>
        <v>1.5270728202842405</v>
      </c>
    </row>
    <row r="1041" spans="1:12" x14ac:dyDescent="0.2">
      <c r="C1041" s="2" t="s">
        <v>15</v>
      </c>
      <c r="D1041" s="6" t="s">
        <v>13</v>
      </c>
      <c r="E1041" s="3">
        <v>1.4</v>
      </c>
      <c r="F1041" s="3">
        <v>1.1000000000000001</v>
      </c>
      <c r="G1041" s="3">
        <v>0.8</v>
      </c>
      <c r="H1041" s="3">
        <v>0.8</v>
      </c>
      <c r="I1041" s="3">
        <v>0.9</v>
      </c>
      <c r="J1041" s="15">
        <f t="shared" si="1380"/>
        <v>-0.10457623119705317</v>
      </c>
      <c r="K1041" s="16">
        <f t="shared" ref="K1041:K1042" si="1395">IF($C1041="Erwerbstätige (Inlandskonzept)", SUM(K1042:K1043),
IF(TYPE($I1041)=1,$I1041,$H1041)*((1+$J1041)^(IF(TYPE($I1041)=1,1,2))))</f>
        <v>0.80588139192265218</v>
      </c>
      <c r="L1041" s="16">
        <f t="shared" ref="L1041:L1042" si="1396">IF($C1041="Erwerbstätige (Inlandskonzept)", SUM(L1042:L1043),
IF(TYPE($I1041)=1,$I1041,$H1041)*((1+$J1041)^(IF(TYPE($I1041)=1,2,3))))</f>
        <v>0.7216053531635459</v>
      </c>
    </row>
    <row r="1042" spans="1:12" x14ac:dyDescent="0.2">
      <c r="A1042" s="2" t="s">
        <v>16</v>
      </c>
      <c r="B1042" s="2" t="s">
        <v>17</v>
      </c>
      <c r="C1042" s="2" t="s">
        <v>12</v>
      </c>
      <c r="D1042" s="6" t="s">
        <v>13</v>
      </c>
      <c r="E1042" s="3">
        <v>143.9</v>
      </c>
      <c r="F1042" s="3">
        <v>141.19999999999999</v>
      </c>
      <c r="G1042" s="3">
        <v>141</v>
      </c>
      <c r="H1042" s="3">
        <v>140.19999999999999</v>
      </c>
      <c r="I1042" s="3">
        <v>140.80000000000001</v>
      </c>
      <c r="J1042" s="15">
        <f t="shared" si="1380"/>
        <v>-5.4297478828261303E-3</v>
      </c>
      <c r="K1042" s="16">
        <f t="shared" si="1395"/>
        <v>140.03603914152828</v>
      </c>
      <c r="L1042" s="16">
        <f t="shared" si="1396"/>
        <v>140.41747234785967</v>
      </c>
    </row>
    <row r="1043" spans="1:12" x14ac:dyDescent="0.2">
      <c r="C1043" s="2" t="s">
        <v>14</v>
      </c>
      <c r="D1043" s="6" t="s">
        <v>13</v>
      </c>
      <c r="E1043" s="3">
        <v>136.80000000000001</v>
      </c>
      <c r="F1043" s="3">
        <v>134.4</v>
      </c>
      <c r="G1043" s="3">
        <v>133.69999999999999</v>
      </c>
      <c r="H1043" s="3">
        <v>132.9</v>
      </c>
      <c r="I1043" s="3">
        <v>133.69999999999999</v>
      </c>
      <c r="J1043" s="15">
        <f t="shared" si="1380"/>
        <v>-5.7139929579035353E-3</v>
      </c>
      <c r="K1043" s="16">
        <f t="shared" ref="K1043" si="1397">IF($C1043="Erwerbstätige (Inlandskonzept)", SUM(K1044:K1045),
IF(TYPE($I1043)=1,$I1043,$H1043)*(1+$J1043))^(1/IF(TYPE($I1043)=1,1,2))</f>
        <v>132.93603914152828</v>
      </c>
      <c r="L1043" s="16">
        <f t="shared" ref="L1043" si="1398">IF($C1043="Erwerbstätige (Inlandskonzept)", SUM(L1044:L1045),
IF(TYPE($I1043)=1,$I1043,$H1043)*((1+$J1043)^(1/IF(TYPE($I1043)=1,2,3))))</f>
        <v>133.31747234785968</v>
      </c>
    </row>
    <row r="1044" spans="1:12" x14ac:dyDescent="0.2">
      <c r="C1044" s="2" t="s">
        <v>15</v>
      </c>
      <c r="D1044" s="6" t="s">
        <v>13</v>
      </c>
      <c r="E1044" s="3">
        <v>7.1</v>
      </c>
      <c r="F1044" s="3">
        <v>6.9</v>
      </c>
      <c r="G1044" s="3">
        <v>7.3</v>
      </c>
      <c r="H1044" s="3">
        <v>7.4</v>
      </c>
      <c r="I1044" s="3">
        <v>7.1</v>
      </c>
      <c r="J1044" s="15">
        <f t="shared" si="1380"/>
        <v>0</v>
      </c>
      <c r="K1044" s="16">
        <f t="shared" ref="K1044:K1045" si="1399">IF($C1044="Erwerbstätige (Inlandskonzept)", SUM(K1045:K1046),
IF(TYPE($I1044)=1,$I1044,$H1044)*((1+$J1044)^(IF(TYPE($I1044)=1,1,2))))</f>
        <v>7.1</v>
      </c>
      <c r="L1044" s="16">
        <f t="shared" ref="L1044:L1045" si="1400">IF($C1044="Erwerbstätige (Inlandskonzept)", SUM(L1045:L1046),
IF(TYPE($I1044)=1,$I1044,$H1044)*((1+$J1044)^(IF(TYPE($I1044)=1,2,3))))</f>
        <v>7.1</v>
      </c>
    </row>
    <row r="1045" spans="1:12" x14ac:dyDescent="0.2">
      <c r="A1045" s="2" t="s">
        <v>18</v>
      </c>
      <c r="B1045" s="2" t="s">
        <v>19</v>
      </c>
      <c r="C1045" s="2" t="s">
        <v>12</v>
      </c>
      <c r="D1045" s="6" t="s">
        <v>13</v>
      </c>
      <c r="E1045" s="3">
        <v>116.9</v>
      </c>
      <c r="F1045" s="3">
        <v>114.5</v>
      </c>
      <c r="G1045" s="3">
        <v>113.9</v>
      </c>
      <c r="H1045" s="3">
        <v>113.1</v>
      </c>
      <c r="I1045" s="3">
        <v>114</v>
      </c>
      <c r="J1045" s="15">
        <f t="shared" si="1380"/>
        <v>-6.2604263775439817E-3</v>
      </c>
      <c r="K1045" s="16">
        <f t="shared" si="1399"/>
        <v>113.2914626364295</v>
      </c>
      <c r="L1045" s="16">
        <f t="shared" si="1400"/>
        <v>113.50996042819821</v>
      </c>
    </row>
    <row r="1046" spans="1:12" x14ac:dyDescent="0.2">
      <c r="C1046" s="2" t="s">
        <v>14</v>
      </c>
      <c r="D1046" s="6" t="s">
        <v>13</v>
      </c>
      <c r="E1046" s="3">
        <v>113.6</v>
      </c>
      <c r="F1046" s="3">
        <v>111.4</v>
      </c>
      <c r="G1046" s="3">
        <v>110.8</v>
      </c>
      <c r="H1046" s="3">
        <v>110.1</v>
      </c>
      <c r="I1046" s="3">
        <v>111.1</v>
      </c>
      <c r="J1046" s="15">
        <f t="shared" si="1380"/>
        <v>-5.5477564561012827E-3</v>
      </c>
      <c r="K1046" s="16">
        <f t="shared" ref="K1046" si="1401">IF($C1046="Erwerbstätige (Inlandskonzept)", SUM(K1047:K1048),
IF(TYPE($I1046)=1,$I1046,$H1046)*(1+$J1046))^(1/IF(TYPE($I1046)=1,1,2))</f>
        <v>110.48364425772714</v>
      </c>
      <c r="L1046" s="16">
        <f t="shared" ref="L1046" si="1402">IF($C1046="Erwerbstätige (Inlandskonzept)", SUM(L1047:L1048),
IF(TYPE($I1046)=1,$I1046,$H1046)*((1+$J1046)^(1/IF(TYPE($I1046)=1,2,3))))</f>
        <v>110.79139351517105</v>
      </c>
    </row>
    <row r="1047" spans="1:12" x14ac:dyDescent="0.2">
      <c r="C1047" s="2" t="s">
        <v>15</v>
      </c>
      <c r="D1047" s="6" t="s">
        <v>13</v>
      </c>
      <c r="E1047" s="3">
        <v>3.3</v>
      </c>
      <c r="F1047" s="3">
        <v>3.2</v>
      </c>
      <c r="G1047" s="3">
        <v>3.1</v>
      </c>
      <c r="H1047" s="3">
        <v>3.1</v>
      </c>
      <c r="I1047" s="3">
        <v>2.9</v>
      </c>
      <c r="J1047" s="15">
        <f t="shared" si="1380"/>
        <v>-3.1786765964701313E-2</v>
      </c>
      <c r="K1047" s="16">
        <f t="shared" ref="K1047:K1048" si="1403">IF($C1047="Erwerbstätige (Inlandskonzept)", SUM(K1048:K1049),
IF(TYPE($I1047)=1,$I1047,$H1047)*((1+$J1047)^(IF(TYPE($I1047)=1,1,2))))</f>
        <v>2.8078183787023661</v>
      </c>
      <c r="L1047" s="16">
        <f t="shared" ref="L1047:L1048" si="1404">IF($C1047="Erwerbstätige (Inlandskonzept)", SUM(L1048:L1049),
IF(TYPE($I1047)=1,$I1047,$H1047)*((1+$J1047)^(IF(TYPE($I1047)=1,2,3))))</f>
        <v>2.7185669130271668</v>
      </c>
    </row>
    <row r="1048" spans="1:12" x14ac:dyDescent="0.2">
      <c r="A1048" s="2" t="s">
        <v>20</v>
      </c>
      <c r="B1048" s="2" t="s">
        <v>21</v>
      </c>
      <c r="C1048" s="2" t="s">
        <v>12</v>
      </c>
      <c r="D1048" s="6" t="s">
        <v>13</v>
      </c>
      <c r="E1048" s="3">
        <v>0.3</v>
      </c>
      <c r="F1048" s="3">
        <v>0.2</v>
      </c>
      <c r="G1048" s="3">
        <v>0.2</v>
      </c>
      <c r="H1048" s="3">
        <v>0.2</v>
      </c>
      <c r="I1048" s="3" t="s">
        <v>22</v>
      </c>
      <c r="J1048" s="15">
        <f t="shared" si="1380"/>
        <v>-0.12641953526370109</v>
      </c>
      <c r="K1048" s="16">
        <f t="shared" si="1403"/>
        <v>0.44721359549995793</v>
      </c>
      <c r="L1048" s="16">
        <f t="shared" si="1404"/>
        <v>0.2</v>
      </c>
    </row>
    <row r="1049" spans="1:12" x14ac:dyDescent="0.2">
      <c r="C1049" s="2" t="s">
        <v>14</v>
      </c>
      <c r="D1049" s="6" t="s">
        <v>13</v>
      </c>
      <c r="E1049" s="3">
        <v>0.2</v>
      </c>
      <c r="F1049" s="3">
        <v>0.2</v>
      </c>
      <c r="G1049" s="3">
        <v>0.2</v>
      </c>
      <c r="H1049" s="3">
        <v>0.2</v>
      </c>
      <c r="I1049" s="3" t="s">
        <v>22</v>
      </c>
      <c r="J1049" s="15">
        <f t="shared" si="1380"/>
        <v>0</v>
      </c>
      <c r="K1049" s="16">
        <f t="shared" ref="K1049" si="1405">IF($C1049="Erwerbstätige (Inlandskonzept)", SUM(K1050:K1051),
IF(TYPE($I1049)=1,$I1049,$H1049)*(1+$J1049))^(1/IF(TYPE($I1049)=1,1,2))</f>
        <v>0.44721359549995793</v>
      </c>
      <c r="L1049" s="16">
        <f t="shared" ref="L1049" si="1406">IF($C1049="Erwerbstätige (Inlandskonzept)", SUM(L1050:L1051),
IF(TYPE($I1049)=1,$I1049,$H1049)*((1+$J1049)^(1/IF(TYPE($I1049)=1,2,3))))</f>
        <v>0.2</v>
      </c>
    </row>
    <row r="1050" spans="1:12" x14ac:dyDescent="0.2">
      <c r="C1050" s="2" t="s">
        <v>15</v>
      </c>
      <c r="D1050" s="6" t="s">
        <v>13</v>
      </c>
      <c r="E1050" s="3">
        <v>0</v>
      </c>
      <c r="F1050" s="3">
        <v>0</v>
      </c>
      <c r="G1050" s="3">
        <v>0</v>
      </c>
      <c r="H1050" s="3">
        <v>0</v>
      </c>
      <c r="I1050" s="3" t="s">
        <v>22</v>
      </c>
      <c r="J1050" s="15">
        <f t="shared" si="1380"/>
        <v>0</v>
      </c>
      <c r="K1050" s="16">
        <f t="shared" ref="K1050:K1051" si="1407">IF($C1050="Erwerbstätige (Inlandskonzept)", SUM(K1051:K1052),
IF(TYPE($I1050)=1,$I1050,$H1050)*((1+$J1050)^(IF(TYPE($I1050)=1,1,2))))</f>
        <v>0</v>
      </c>
      <c r="L1050" s="16">
        <f t="shared" ref="L1050:L1051" si="1408">IF($C1050="Erwerbstätige (Inlandskonzept)", SUM(L1051:L1052),
IF(TYPE($I1050)=1,$I1050,$H1050)*((1+$J1050)^(IF(TYPE($I1050)=1,2,3))))</f>
        <v>0</v>
      </c>
    </row>
    <row r="1051" spans="1:12" x14ac:dyDescent="0.2">
      <c r="A1051" s="2" t="s">
        <v>23</v>
      </c>
      <c r="B1051" s="2" t="s">
        <v>24</v>
      </c>
      <c r="C1051" s="2" t="s">
        <v>12</v>
      </c>
      <c r="D1051" s="6" t="s">
        <v>13</v>
      </c>
      <c r="E1051" s="3">
        <v>110.2</v>
      </c>
      <c r="F1051" s="3">
        <v>107.7</v>
      </c>
      <c r="G1051" s="3">
        <v>107.2</v>
      </c>
      <c r="H1051" s="3">
        <v>106.4</v>
      </c>
      <c r="I1051" s="3">
        <v>107.3</v>
      </c>
      <c r="J1051" s="15">
        <f t="shared" si="1380"/>
        <v>-6.6448862234965711E-3</v>
      </c>
      <c r="K1051" s="16">
        <f t="shared" si="1407"/>
        <v>106.71368259886398</v>
      </c>
      <c r="L1051" s="16">
        <f t="shared" si="1408"/>
        <v>106.95235308813209</v>
      </c>
    </row>
    <row r="1052" spans="1:12" x14ac:dyDescent="0.2">
      <c r="C1052" s="2" t="s">
        <v>14</v>
      </c>
      <c r="D1052" s="6" t="s">
        <v>13</v>
      </c>
      <c r="E1052" s="3">
        <v>107</v>
      </c>
      <c r="F1052" s="3">
        <v>104.7</v>
      </c>
      <c r="G1052" s="3">
        <v>104.2</v>
      </c>
      <c r="H1052" s="3">
        <v>103.4</v>
      </c>
      <c r="I1052" s="3">
        <v>104.5</v>
      </c>
      <c r="J1052" s="15">
        <f t="shared" si="1380"/>
        <v>-5.8930084703354702E-3</v>
      </c>
      <c r="K1052" s="16">
        <f t="shared" ref="K1052" si="1409">IF($C1052="Erwerbstätige (Inlandskonzept)", SUM(K1053:K1054),
IF(TYPE($I1052)=1,$I1052,$H1052)*(1+$J1052))^(1/IF(TYPE($I1052)=1,1,2))</f>
        <v>103.88418061484994</v>
      </c>
      <c r="L1052" s="16">
        <f t="shared" ref="L1052" si="1410">IF($C1052="Erwerbstätige (Inlandskonzept)", SUM(L1053:L1054),
IF(TYPE($I1052)=1,$I1052,$H1052)*((1+$J1052)^(1/IF(TYPE($I1052)=1,2,3))))</f>
        <v>104.19163533725641</v>
      </c>
    </row>
    <row r="1053" spans="1:12" x14ac:dyDescent="0.2">
      <c r="C1053" s="2" t="s">
        <v>15</v>
      </c>
      <c r="D1053" s="6" t="s">
        <v>13</v>
      </c>
      <c r="E1053" s="3">
        <v>3.2</v>
      </c>
      <c r="F1053" s="3">
        <v>3.1</v>
      </c>
      <c r="G1053" s="3">
        <v>3</v>
      </c>
      <c r="H1053" s="3">
        <v>3</v>
      </c>
      <c r="I1053" s="3">
        <v>2.9</v>
      </c>
      <c r="J1053" s="15">
        <f t="shared" si="1380"/>
        <v>-2.4309660684811107E-2</v>
      </c>
      <c r="K1053" s="16">
        <f t="shared" ref="K1053:K1054" si="1411">IF($C1053="Erwerbstätige (Inlandskonzept)", SUM(K1054:K1055),
IF(TYPE($I1053)=1,$I1053,$H1053)*((1+$J1053)^(IF(TYPE($I1053)=1,1,2))))</f>
        <v>2.8295019840140476</v>
      </c>
      <c r="L1053" s="16">
        <f t="shared" ref="L1053:L1054" si="1412">IF($C1053="Erwerbstätige (Inlandskonzept)", SUM(L1054:L1055),
IF(TYPE($I1053)=1,$I1053,$H1053)*((1+$J1053)^(IF(TYPE($I1053)=1,2,3))))</f>
        <v>2.7607177508756666</v>
      </c>
    </row>
    <row r="1054" spans="1:12" x14ac:dyDescent="0.2">
      <c r="A1054" s="2" t="s">
        <v>25</v>
      </c>
      <c r="B1054" s="2" t="s">
        <v>26</v>
      </c>
      <c r="C1054" s="2" t="s">
        <v>12</v>
      </c>
      <c r="D1054" s="6" t="s">
        <v>13</v>
      </c>
      <c r="E1054" s="3">
        <v>3.2</v>
      </c>
      <c r="F1054" s="3">
        <v>3.5</v>
      </c>
      <c r="G1054" s="3">
        <v>3.4</v>
      </c>
      <c r="H1054" s="3">
        <v>3.4</v>
      </c>
      <c r="I1054" s="3" t="s">
        <v>22</v>
      </c>
      <c r="J1054" s="15">
        <f t="shared" si="1380"/>
        <v>2.0413775479336982E-2</v>
      </c>
      <c r="K1054" s="16">
        <f t="shared" si="1411"/>
        <v>1.8626343808245744</v>
      </c>
      <c r="L1054" s="16">
        <f t="shared" si="1412"/>
        <v>3.4229799452657987</v>
      </c>
    </row>
    <row r="1055" spans="1:12" x14ac:dyDescent="0.2">
      <c r="C1055" s="2" t="s">
        <v>14</v>
      </c>
      <c r="D1055" s="6" t="s">
        <v>13</v>
      </c>
      <c r="E1055" s="3">
        <v>3.2</v>
      </c>
      <c r="F1055" s="3">
        <v>3.5</v>
      </c>
      <c r="G1055" s="3">
        <v>3.4</v>
      </c>
      <c r="H1055" s="3">
        <v>3.4</v>
      </c>
      <c r="I1055" s="3" t="s">
        <v>22</v>
      </c>
      <c r="J1055" s="15">
        <f t="shared" si="1380"/>
        <v>2.0413775479336982E-2</v>
      </c>
      <c r="K1055" s="16">
        <f t="shared" ref="K1055" si="1413">IF($C1055="Erwerbstätige (Inlandskonzept)", SUM(K1056:K1057),
IF(TYPE($I1055)=1,$I1055,$H1055)*(1+$J1055))^(1/IF(TYPE($I1055)=1,1,2))</f>
        <v>1.8626343808245744</v>
      </c>
      <c r="L1055" s="16">
        <f t="shared" ref="L1055" si="1414">IF($C1055="Erwerbstätige (Inlandskonzept)", SUM(L1056:L1057),
IF(TYPE($I1055)=1,$I1055,$H1055)*((1+$J1055)^(1/IF(TYPE($I1055)=1,2,3))))</f>
        <v>3.4229799452657987</v>
      </c>
    </row>
    <row r="1056" spans="1:12" x14ac:dyDescent="0.2">
      <c r="C1056" s="2" t="s">
        <v>15</v>
      </c>
      <c r="D1056" s="6" t="s">
        <v>13</v>
      </c>
      <c r="E1056" s="3">
        <v>0</v>
      </c>
      <c r="F1056" s="3">
        <v>0</v>
      </c>
      <c r="G1056" s="3">
        <v>0</v>
      </c>
      <c r="H1056" s="3">
        <v>0</v>
      </c>
      <c r="I1056" s="3" t="s">
        <v>22</v>
      </c>
      <c r="J1056" s="15">
        <f t="shared" si="1380"/>
        <v>0</v>
      </c>
      <c r="K1056" s="16">
        <f t="shared" ref="K1056:K1057" si="1415">IF($C1056="Erwerbstätige (Inlandskonzept)", SUM(K1057:K1058),
IF(TYPE($I1056)=1,$I1056,$H1056)*((1+$J1056)^(IF(TYPE($I1056)=1,1,2))))</f>
        <v>0</v>
      </c>
      <c r="L1056" s="16">
        <f t="shared" ref="L1056:L1057" si="1416">IF($C1056="Erwerbstätige (Inlandskonzept)", SUM(L1057:L1058),
IF(TYPE($I1056)=1,$I1056,$H1056)*((1+$J1056)^(IF(TYPE($I1056)=1,2,3))))</f>
        <v>0</v>
      </c>
    </row>
    <row r="1057" spans="1:12" x14ac:dyDescent="0.2">
      <c r="A1057" s="2" t="s">
        <v>27</v>
      </c>
      <c r="B1057" s="2" t="s">
        <v>28</v>
      </c>
      <c r="C1057" s="2" t="s">
        <v>12</v>
      </c>
      <c r="D1057" s="6" t="s">
        <v>13</v>
      </c>
      <c r="E1057" s="3">
        <v>3.2</v>
      </c>
      <c r="F1057" s="3">
        <v>3.1</v>
      </c>
      <c r="G1057" s="3">
        <v>3.1</v>
      </c>
      <c r="H1057" s="3">
        <v>3.1</v>
      </c>
      <c r="I1057" s="3" t="s">
        <v>22</v>
      </c>
      <c r="J1057" s="15">
        <f t="shared" si="1380"/>
        <v>-1.052709757989867E-2</v>
      </c>
      <c r="K1057" s="16">
        <f t="shared" si="1415"/>
        <v>1.8226110186299826</v>
      </c>
      <c r="L1057" s="16">
        <f t="shared" si="1416"/>
        <v>3.0890899455023177</v>
      </c>
    </row>
    <row r="1058" spans="1:12" x14ac:dyDescent="0.2">
      <c r="C1058" s="2" t="s">
        <v>14</v>
      </c>
      <c r="D1058" s="6" t="s">
        <v>13</v>
      </c>
      <c r="E1058" s="3">
        <v>3.1</v>
      </c>
      <c r="F1058" s="3">
        <v>3</v>
      </c>
      <c r="G1058" s="3">
        <v>3</v>
      </c>
      <c r="H1058" s="3">
        <v>3</v>
      </c>
      <c r="I1058" s="3" t="s">
        <v>22</v>
      </c>
      <c r="J1058" s="15">
        <f t="shared" si="1380"/>
        <v>-1.0870426164858005E-2</v>
      </c>
      <c r="K1058" s="16">
        <f t="shared" ref="K1058" si="1417">IF($C1058="Erwerbstätige (Inlandskonzept)", SUM(K1059:K1060),
IF(TYPE($I1058)=1,$I1058,$H1058)*(1+$J1058))^(1/IF(TYPE($I1058)=1,1,2))</f>
        <v>1.7226110186299826</v>
      </c>
      <c r="L1058" s="16">
        <f t="shared" ref="L1058" si="1418">IF($C1058="Erwerbstätige (Inlandskonzept)", SUM(L1059:L1060),
IF(TYPE($I1058)=1,$I1058,$H1058)*((1+$J1058)^(1/IF(TYPE($I1058)=1,2,3))))</f>
        <v>2.9890899455023177</v>
      </c>
    </row>
    <row r="1059" spans="1:12" x14ac:dyDescent="0.2">
      <c r="C1059" s="2" t="s">
        <v>15</v>
      </c>
      <c r="D1059" s="6" t="s">
        <v>13</v>
      </c>
      <c r="E1059" s="3">
        <v>0.1</v>
      </c>
      <c r="F1059" s="3">
        <v>0.1</v>
      </c>
      <c r="G1059" s="3">
        <v>0.1</v>
      </c>
      <c r="H1059" s="3">
        <v>0.1</v>
      </c>
      <c r="I1059" s="3" t="s">
        <v>22</v>
      </c>
      <c r="J1059" s="15">
        <f t="shared" si="1380"/>
        <v>0</v>
      </c>
      <c r="K1059" s="16">
        <f t="shared" ref="K1059:K1060" si="1419">IF($C1059="Erwerbstätige (Inlandskonzept)", SUM(K1060:K1061),
IF(TYPE($I1059)=1,$I1059,$H1059)*((1+$J1059)^(IF(TYPE($I1059)=1,1,2))))</f>
        <v>0.1</v>
      </c>
      <c r="L1059" s="16">
        <f t="shared" ref="L1059:L1060" si="1420">IF($C1059="Erwerbstätige (Inlandskonzept)", SUM(L1060:L1061),
IF(TYPE($I1059)=1,$I1059,$H1059)*((1+$J1059)^(IF(TYPE($I1059)=1,2,3))))</f>
        <v>0.1</v>
      </c>
    </row>
    <row r="1060" spans="1:12" x14ac:dyDescent="0.2">
      <c r="A1060" s="2" t="s">
        <v>29</v>
      </c>
      <c r="B1060" s="2" t="s">
        <v>30</v>
      </c>
      <c r="C1060" s="2" t="s">
        <v>12</v>
      </c>
      <c r="D1060" s="6" t="s">
        <v>13</v>
      </c>
      <c r="E1060" s="3">
        <v>27</v>
      </c>
      <c r="F1060" s="3">
        <v>26.7</v>
      </c>
      <c r="G1060" s="3">
        <v>27.1</v>
      </c>
      <c r="H1060" s="3">
        <v>27.1</v>
      </c>
      <c r="I1060" s="3">
        <v>26.8</v>
      </c>
      <c r="J1060" s="15">
        <f t="shared" si="1380"/>
        <v>-1.8570182259035617E-3</v>
      </c>
      <c r="K1060" s="16">
        <f t="shared" si="1419"/>
        <v>26.631070461916082</v>
      </c>
      <c r="L1060" s="16">
        <f t="shared" si="1420"/>
        <v>26.784867432502367</v>
      </c>
    </row>
    <row r="1061" spans="1:12" x14ac:dyDescent="0.2">
      <c r="C1061" s="2" t="s">
        <v>14</v>
      </c>
      <c r="D1061" s="6" t="s">
        <v>13</v>
      </c>
      <c r="E1061" s="3">
        <v>23.2</v>
      </c>
      <c r="F1061" s="3">
        <v>23</v>
      </c>
      <c r="G1061" s="3">
        <v>23</v>
      </c>
      <c r="H1061" s="3">
        <v>22.8</v>
      </c>
      <c r="I1061" s="3">
        <v>22.6</v>
      </c>
      <c r="J1061" s="15">
        <f t="shared" si="1380"/>
        <v>-6.5291847348678544E-3</v>
      </c>
      <c r="K1061" s="16">
        <f t="shared" ref="K1061" si="1421">IF($C1061="Erwerbstätige (Inlandskonzept)", SUM(K1062:K1063),
IF(TYPE($I1061)=1,$I1061,$H1061)*(1+$J1061))^(1/IF(TYPE($I1061)=1,1,2))</f>
        <v>22.452440424991988</v>
      </c>
      <c r="L1061" s="16">
        <f t="shared" ref="L1061" si="1422">IF($C1061="Erwerbstätige (Inlandskonzept)", SUM(L1062:L1063),
IF(TYPE($I1061)=1,$I1061,$H1061)*((1+$J1061)^(1/IF(TYPE($I1061)=1,2,3))))</f>
        <v>22.526099387262299</v>
      </c>
    </row>
    <row r="1062" spans="1:12" x14ac:dyDescent="0.2">
      <c r="C1062" s="2" t="s">
        <v>15</v>
      </c>
      <c r="D1062" s="6" t="s">
        <v>13</v>
      </c>
      <c r="E1062" s="3">
        <v>3.8</v>
      </c>
      <c r="F1062" s="3">
        <v>3.7</v>
      </c>
      <c r="G1062" s="3">
        <v>4.2</v>
      </c>
      <c r="H1062" s="3">
        <v>4.3</v>
      </c>
      <c r="I1062" s="3">
        <v>4.0999999999999996</v>
      </c>
      <c r="J1062" s="15">
        <f t="shared" si="1380"/>
        <v>1.9178057786364944E-2</v>
      </c>
      <c r="K1062" s="16">
        <f t="shared" ref="K1062:K1063" si="1423">IF($C1062="Erwerbstätige (Inlandskonzept)", SUM(K1063:K1064),
IF(TYPE($I1062)=1,$I1062,$H1062)*((1+$J1062)^(IF(TYPE($I1062)=1,1,2))))</f>
        <v>4.1786300369240958</v>
      </c>
      <c r="L1062" s="16">
        <f t="shared" ref="L1062:L1063" si="1424">IF($C1062="Erwerbstätige (Inlandskonzept)", SUM(L1063:L1064),
IF(TYPE($I1062)=1,$I1062,$H1062)*((1+$J1062)^(IF(TYPE($I1062)=1,2,3))))</f>
        <v>4.2587680452400658</v>
      </c>
    </row>
    <row r="1063" spans="1:12" x14ac:dyDescent="0.2">
      <c r="A1063" s="2" t="s">
        <v>31</v>
      </c>
      <c r="B1063" s="2" t="s">
        <v>32</v>
      </c>
      <c r="C1063" s="2" t="s">
        <v>12</v>
      </c>
      <c r="D1063" s="6" t="s">
        <v>13</v>
      </c>
      <c r="E1063" s="3">
        <v>371.6</v>
      </c>
      <c r="F1063" s="3">
        <v>376.5</v>
      </c>
      <c r="G1063" s="3">
        <v>382.3</v>
      </c>
      <c r="H1063" s="3">
        <v>387.1</v>
      </c>
      <c r="I1063" s="3">
        <v>388.5</v>
      </c>
      <c r="J1063" s="15">
        <f t="shared" si="1380"/>
        <v>1.1180834206814039E-2</v>
      </c>
      <c r="K1063" s="16">
        <f t="shared" si="1423"/>
        <v>392.84833658339966</v>
      </c>
      <c r="L1063" s="16">
        <f t="shared" si="1424"/>
        <v>391.622178830167</v>
      </c>
    </row>
    <row r="1064" spans="1:12" x14ac:dyDescent="0.2">
      <c r="C1064" s="2" t="s">
        <v>14</v>
      </c>
      <c r="D1064" s="6" t="s">
        <v>13</v>
      </c>
      <c r="E1064" s="3">
        <v>339.6</v>
      </c>
      <c r="F1064" s="3">
        <v>343.8</v>
      </c>
      <c r="G1064" s="3">
        <v>347.2</v>
      </c>
      <c r="H1064" s="3">
        <v>351.4</v>
      </c>
      <c r="I1064" s="3">
        <v>354.1</v>
      </c>
      <c r="J1064" s="15">
        <f t="shared" si="1380"/>
        <v>1.0507546754049191E-2</v>
      </c>
      <c r="K1064" s="16">
        <f t="shared" ref="K1064" si="1425">IF($C1064="Erwerbstätige (Inlandskonzept)", SUM(K1065:K1066),
IF(TYPE($I1064)=1,$I1064,$H1064)*(1+$J1064))^(1/IF(TYPE($I1064)=1,1,2))</f>
        <v>357.82072230560885</v>
      </c>
      <c r="L1064" s="16">
        <f t="shared" ref="L1064" si="1426">IF($C1064="Erwerbstätige (Inlandskonzept)", SUM(L1065:L1066),
IF(TYPE($I1064)=1,$I1064,$H1064)*((1+$J1064)^(1/IF(TYPE($I1064)=1,2,3))))</f>
        <v>355.95549970244332</v>
      </c>
    </row>
    <row r="1065" spans="1:12" x14ac:dyDescent="0.2">
      <c r="C1065" s="2" t="s">
        <v>15</v>
      </c>
      <c r="D1065" s="6" t="s">
        <v>13</v>
      </c>
      <c r="E1065" s="3">
        <v>32</v>
      </c>
      <c r="F1065" s="3">
        <v>32.700000000000003</v>
      </c>
      <c r="G1065" s="3">
        <v>35.1</v>
      </c>
      <c r="H1065" s="3">
        <v>35.700000000000003</v>
      </c>
      <c r="I1065" s="3">
        <v>34.4</v>
      </c>
      <c r="J1065" s="15">
        <f t="shared" si="1380"/>
        <v>1.8244601098569957E-2</v>
      </c>
      <c r="K1065" s="16">
        <f t="shared" ref="K1065:K1066" si="1427">IF($C1065="Erwerbstätige (Inlandskonzept)", SUM(K1066:K1067),
IF(TYPE($I1065)=1,$I1065,$H1065)*((1+$J1065)^(IF(TYPE($I1065)=1,1,2))))</f>
        <v>35.027614277790803</v>
      </c>
      <c r="L1065" s="16">
        <f t="shared" ref="L1065:L1066" si="1428">IF($C1065="Erwerbstätige (Inlandskonzept)", SUM(L1066:L1067),
IF(TYPE($I1065)=1,$I1065,$H1065)*((1+$J1065)^(IF(TYPE($I1065)=1,2,3))))</f>
        <v>35.666679127723675</v>
      </c>
    </row>
    <row r="1066" spans="1:12" x14ac:dyDescent="0.2">
      <c r="A1066" s="2" t="s">
        <v>33</v>
      </c>
      <c r="B1066" s="2" t="s">
        <v>34</v>
      </c>
      <c r="C1066" s="2" t="s">
        <v>12</v>
      </c>
      <c r="D1066" s="6" t="s">
        <v>13</v>
      </c>
      <c r="E1066" s="3">
        <v>128.6</v>
      </c>
      <c r="F1066" s="3">
        <v>128.4</v>
      </c>
      <c r="G1066" s="3">
        <v>128.1</v>
      </c>
      <c r="H1066" s="3">
        <v>129.4</v>
      </c>
      <c r="I1066" s="3">
        <v>130.1</v>
      </c>
      <c r="J1066" s="15">
        <f t="shared" si="1380"/>
        <v>2.903350009223038E-3</v>
      </c>
      <c r="K1066" s="16">
        <f t="shared" si="1427"/>
        <v>130.64672423943929</v>
      </c>
      <c r="L1066" s="16">
        <f t="shared" si="1428"/>
        <v>130.07026645871761</v>
      </c>
    </row>
    <row r="1067" spans="1:12" x14ac:dyDescent="0.2">
      <c r="C1067" s="2" t="s">
        <v>14</v>
      </c>
      <c r="D1067" s="6" t="s">
        <v>13</v>
      </c>
      <c r="E1067" s="3">
        <v>115.1</v>
      </c>
      <c r="F1067" s="3">
        <v>115.3</v>
      </c>
      <c r="G1067" s="3">
        <v>115.1</v>
      </c>
      <c r="H1067" s="3">
        <v>116.5</v>
      </c>
      <c r="I1067" s="3">
        <v>117.8</v>
      </c>
      <c r="J1067" s="15">
        <f t="shared" si="1380"/>
        <v>5.8135724741359418E-3</v>
      </c>
      <c r="K1067" s="16">
        <f t="shared" ref="K1067" si="1429">IF($C1067="Erwerbstätige (Inlandskonzept)", SUM(K1068:K1069),
IF(TYPE($I1067)=1,$I1067,$H1067)*(1+$J1067))^(1/IF(TYPE($I1067)=1,1,2))</f>
        <v>118.48483883745321</v>
      </c>
      <c r="L1067" s="16">
        <f t="shared" ref="L1067" si="1430">IF($C1067="Erwerbstätige (Inlandskonzept)", SUM(L1068:L1069),
IF(TYPE($I1067)=1,$I1067,$H1067)*((1+$J1067)^(1/IF(TYPE($I1067)=1,2,3))))</f>
        <v>118.14192319008519</v>
      </c>
    </row>
    <row r="1068" spans="1:12" x14ac:dyDescent="0.2">
      <c r="C1068" s="2" t="s">
        <v>15</v>
      </c>
      <c r="D1068" s="6" t="s">
        <v>13</v>
      </c>
      <c r="E1068" s="3">
        <v>13.4</v>
      </c>
      <c r="F1068" s="3">
        <v>13.1</v>
      </c>
      <c r="G1068" s="3">
        <v>13</v>
      </c>
      <c r="H1068" s="3">
        <v>12.9</v>
      </c>
      <c r="I1068" s="3">
        <v>12.4</v>
      </c>
      <c r="J1068" s="15">
        <f t="shared" si="1380"/>
        <v>-1.9202790162413219E-2</v>
      </c>
      <c r="K1068" s="16">
        <f t="shared" ref="K1068:K1069" si="1431">IF($C1068="Erwerbstätige (Inlandskonzept)", SUM(K1069:K1070),
IF(TYPE($I1068)=1,$I1068,$H1068)*((1+$J1068)^(IF(TYPE($I1068)=1,1,2))))</f>
        <v>12.161885401986076</v>
      </c>
      <c r="L1068" s="16">
        <f t="shared" ref="L1068:L1069" si="1432">IF($C1068="Erwerbstätige (Inlandskonzept)", SUM(L1069:L1070),
IF(TYPE($I1068)=1,$I1068,$H1068)*((1+$J1068)^(IF(TYPE($I1068)=1,2,3))))</f>
        <v>11.928343268632421</v>
      </c>
    </row>
    <row r="1069" spans="1:12" x14ac:dyDescent="0.2">
      <c r="A1069" s="2" t="s">
        <v>35</v>
      </c>
      <c r="B1069" s="2" t="s">
        <v>36</v>
      </c>
      <c r="C1069" s="2" t="s">
        <v>12</v>
      </c>
      <c r="D1069" s="6" t="s">
        <v>13</v>
      </c>
      <c r="E1069" s="3">
        <v>117.9</v>
      </c>
      <c r="F1069" s="3">
        <v>117.9</v>
      </c>
      <c r="G1069" s="3">
        <v>117.4</v>
      </c>
      <c r="H1069" s="3">
        <v>118.3</v>
      </c>
      <c r="I1069" s="3" t="s">
        <v>22</v>
      </c>
      <c r="J1069" s="15">
        <f t="shared" si="1380"/>
        <v>1.1296253603185757E-3</v>
      </c>
      <c r="K1069" s="16">
        <f t="shared" si="1431"/>
        <v>21.62236104325601</v>
      </c>
      <c r="L1069" s="16">
        <f t="shared" si="1432"/>
        <v>117.92113256042575</v>
      </c>
    </row>
    <row r="1070" spans="1:12" x14ac:dyDescent="0.2">
      <c r="C1070" s="2" t="s">
        <v>14</v>
      </c>
      <c r="D1070" s="6" t="s">
        <v>13</v>
      </c>
      <c r="E1070" s="3">
        <v>105.8</v>
      </c>
      <c r="F1070" s="3">
        <v>106.1</v>
      </c>
      <c r="G1070" s="3">
        <v>105.6</v>
      </c>
      <c r="H1070" s="3">
        <v>106.7</v>
      </c>
      <c r="I1070" s="3" t="s">
        <v>22</v>
      </c>
      <c r="J1070" s="15">
        <f t="shared" si="1380"/>
        <v>2.8275362557377282E-3</v>
      </c>
      <c r="K1070" s="16">
        <f t="shared" ref="K1070" si="1433">IF($C1070="Erwerbstätige (Inlandskonzept)", SUM(K1071:K1072),
IF(TYPE($I1070)=1,$I1070,$H1070)*(1+$J1070))^(1/IF(TYPE($I1070)=1,1,2))</f>
        <v>10.344162514118155</v>
      </c>
      <c r="L1070" s="16">
        <f t="shared" ref="L1070" si="1434">IF($C1070="Erwerbstätige (Inlandskonzept)", SUM(L1071:L1072),
IF(TYPE($I1070)=1,$I1070,$H1070)*((1+$J1070)^(1/IF(TYPE($I1070)=1,2,3))))</f>
        <v>106.80047140340095</v>
      </c>
    </row>
    <row r="1071" spans="1:12" x14ac:dyDescent="0.2">
      <c r="C1071" s="2" t="s">
        <v>15</v>
      </c>
      <c r="D1071" s="6" t="s">
        <v>13</v>
      </c>
      <c r="E1071" s="3">
        <v>12.1</v>
      </c>
      <c r="F1071" s="3">
        <v>11.8</v>
      </c>
      <c r="G1071" s="3">
        <v>11.7</v>
      </c>
      <c r="H1071" s="3">
        <v>11.6</v>
      </c>
      <c r="I1071" s="3" t="s">
        <v>22</v>
      </c>
      <c r="J1071" s="15">
        <f t="shared" si="1380"/>
        <v>-1.3968309895065034E-2</v>
      </c>
      <c r="K1071" s="16">
        <f t="shared" ref="K1071:K1072" si="1435">IF($C1071="Erwerbstätige (Inlandskonzept)", SUM(K1072:K1073),
IF(TYPE($I1071)=1,$I1071,$H1071)*((1+$J1071)^(IF(TYPE($I1071)=1,1,2))))</f>
        <v>11.278198529137855</v>
      </c>
      <c r="L1071" s="16">
        <f t="shared" ref="L1071:L1072" si="1436">IF($C1071="Erwerbstätige (Inlandskonzept)", SUM(L1072:L1073),
IF(TYPE($I1071)=1,$I1071,$H1071)*((1+$J1071)^(IF(TYPE($I1071)=1,2,3))))</f>
        <v>11.120661157024792</v>
      </c>
    </row>
    <row r="1072" spans="1:12" x14ac:dyDescent="0.2">
      <c r="A1072" s="2" t="s">
        <v>37</v>
      </c>
      <c r="B1072" s="2" t="s">
        <v>38</v>
      </c>
      <c r="C1072" s="2" t="s">
        <v>12</v>
      </c>
      <c r="D1072" s="6" t="s">
        <v>13</v>
      </c>
      <c r="E1072" s="3">
        <v>75.2</v>
      </c>
      <c r="F1072" s="3">
        <v>74.2</v>
      </c>
      <c r="G1072" s="3">
        <v>73.7</v>
      </c>
      <c r="H1072" s="3">
        <v>73.8</v>
      </c>
      <c r="I1072" s="3" t="s">
        <v>22</v>
      </c>
      <c r="J1072" s="15">
        <f t="shared" si="1380"/>
        <v>-6.2445874624776909E-3</v>
      </c>
      <c r="K1072" s="16">
        <f t="shared" si="1435"/>
        <v>14.933861515786194</v>
      </c>
      <c r="L1072" s="16">
        <f t="shared" si="1436"/>
        <v>73.233637318030219</v>
      </c>
    </row>
    <row r="1073" spans="1:12" x14ac:dyDescent="0.2">
      <c r="C1073" s="2" t="s">
        <v>14</v>
      </c>
      <c r="D1073" s="6" t="s">
        <v>13</v>
      </c>
      <c r="E1073" s="3">
        <v>67.599999999999994</v>
      </c>
      <c r="F1073" s="3">
        <v>67</v>
      </c>
      <c r="G1073" s="3">
        <v>66.5</v>
      </c>
      <c r="H1073" s="3">
        <v>66.7</v>
      </c>
      <c r="I1073" s="3" t="s">
        <v>22</v>
      </c>
      <c r="J1073" s="15">
        <f t="shared" si="1380"/>
        <v>-4.4577114875111734E-3</v>
      </c>
      <c r="K1073" s="16">
        <f t="shared" ref="K1073" si="1437">IF($C1073="Erwerbstätige (Inlandskonzept)", SUM(K1074:K1075),
IF(TYPE($I1073)=1,$I1073,$H1073)*(1+$J1073))^(1/IF(TYPE($I1073)=1,1,2))</f>
        <v>8.148783384271729</v>
      </c>
      <c r="L1073" s="16">
        <f t="shared" ref="L1073" si="1438">IF($C1073="Erwerbstätige (Inlandskonzept)", SUM(L1074:L1075),
IF(TYPE($I1073)=1,$I1073,$H1073)*((1+$J1073)^(1/IF(TYPE($I1073)=1,2,3))))</f>
        <v>66.600742581188115</v>
      </c>
    </row>
    <row r="1074" spans="1:12" x14ac:dyDescent="0.2">
      <c r="C1074" s="2" t="s">
        <v>15</v>
      </c>
      <c r="D1074" s="6" t="s">
        <v>13</v>
      </c>
      <c r="E1074" s="3">
        <v>7.6</v>
      </c>
      <c r="F1074" s="3">
        <v>7.2</v>
      </c>
      <c r="G1074" s="3">
        <v>7.2</v>
      </c>
      <c r="H1074" s="3">
        <v>7.1</v>
      </c>
      <c r="I1074" s="3" t="s">
        <v>22</v>
      </c>
      <c r="J1074" s="15">
        <f t="shared" si="1380"/>
        <v>-2.2429129292633632E-2</v>
      </c>
      <c r="K1074" s="16">
        <f t="shared" ref="K1074:K1075" si="1439">IF($C1074="Erwerbstätige (Inlandskonzept)", SUM(K1075:K1076),
IF(TYPE($I1074)=1,$I1074,$H1074)*((1+$J1074)^(IF(TYPE($I1074)=1,1,2))))</f>
        <v>6.7850781315144646</v>
      </c>
      <c r="L1074" s="16">
        <f t="shared" ref="L1074:L1075" si="1440">IF($C1074="Erwerbstätige (Inlandskonzept)", SUM(L1075:L1076),
IF(TYPE($I1074)=1,$I1074,$H1074)*((1+$J1074)^(IF(TYPE($I1074)=1,2,3))))</f>
        <v>6.6328947368421058</v>
      </c>
    </row>
    <row r="1075" spans="1:12" x14ac:dyDescent="0.2">
      <c r="A1075" s="2" t="s">
        <v>39</v>
      </c>
      <c r="B1075" s="2" t="s">
        <v>40</v>
      </c>
      <c r="C1075" s="2" t="s">
        <v>12</v>
      </c>
      <c r="D1075" s="6" t="s">
        <v>13</v>
      </c>
      <c r="E1075" s="3">
        <v>22.9</v>
      </c>
      <c r="F1075" s="3">
        <v>23.3</v>
      </c>
      <c r="G1075" s="3">
        <v>23.1</v>
      </c>
      <c r="H1075" s="3">
        <v>23.5</v>
      </c>
      <c r="I1075" s="3" t="s">
        <v>22</v>
      </c>
      <c r="J1075" s="15">
        <f t="shared" si="1380"/>
        <v>8.6584395091255928E-3</v>
      </c>
      <c r="K1075" s="16">
        <f t="shared" si="1439"/>
        <v>6.0190280332549513</v>
      </c>
      <c r="L1075" s="16">
        <f t="shared" si="1440"/>
        <v>23.456265157232057</v>
      </c>
    </row>
    <row r="1076" spans="1:12" x14ac:dyDescent="0.2">
      <c r="C1076" s="2" t="s">
        <v>14</v>
      </c>
      <c r="D1076" s="6" t="s">
        <v>13</v>
      </c>
      <c r="E1076" s="3">
        <v>21.6</v>
      </c>
      <c r="F1076" s="3">
        <v>22</v>
      </c>
      <c r="G1076" s="3">
        <v>21.9</v>
      </c>
      <c r="H1076" s="3">
        <v>22.1</v>
      </c>
      <c r="I1076" s="3" t="s">
        <v>22</v>
      </c>
      <c r="J1076" s="15">
        <f t="shared" si="1380"/>
        <v>7.6572660020857164E-3</v>
      </c>
      <c r="K1076" s="16">
        <f t="shared" ref="K1076" si="1441">IF($C1076="Erwerbstätige (Inlandskonzept)", SUM(K1077:K1078),
IF(TYPE($I1076)=1,$I1076,$H1076)*(1+$J1076))^(1/IF(TYPE($I1076)=1,1,2))</f>
        <v>4.7190280332549515</v>
      </c>
      <c r="L1076" s="16">
        <f t="shared" ref="L1076" si="1442">IF($C1076="Erwerbstätige (Inlandskonzept)", SUM(L1077:L1078),
IF(TYPE($I1076)=1,$I1076,$H1076)*((1+$J1076)^(1/IF(TYPE($I1076)=1,2,3))))</f>
        <v>22.156265157232056</v>
      </c>
    </row>
    <row r="1077" spans="1:12" x14ac:dyDescent="0.2">
      <c r="C1077" s="2" t="s">
        <v>15</v>
      </c>
      <c r="D1077" s="6" t="s">
        <v>13</v>
      </c>
      <c r="E1077" s="3">
        <v>1.3</v>
      </c>
      <c r="F1077" s="3">
        <v>1.4</v>
      </c>
      <c r="G1077" s="3">
        <v>1.3</v>
      </c>
      <c r="H1077" s="3">
        <v>1.3</v>
      </c>
      <c r="I1077" s="3" t="s">
        <v>22</v>
      </c>
      <c r="J1077" s="15">
        <f t="shared" si="1380"/>
        <v>0</v>
      </c>
      <c r="K1077" s="16">
        <f t="shared" ref="K1077:K1078" si="1443">IF($C1077="Erwerbstätige (Inlandskonzept)", SUM(K1078:K1079),
IF(TYPE($I1077)=1,$I1077,$H1077)*((1+$J1077)^(IF(TYPE($I1077)=1,1,2))))</f>
        <v>1.3</v>
      </c>
      <c r="L1077" s="16">
        <f t="shared" ref="L1077:L1078" si="1444">IF($C1077="Erwerbstätige (Inlandskonzept)", SUM(L1078:L1079),
IF(TYPE($I1077)=1,$I1077,$H1077)*((1+$J1077)^(IF(TYPE($I1077)=1,2,3))))</f>
        <v>1.3</v>
      </c>
    </row>
    <row r="1078" spans="1:12" x14ac:dyDescent="0.2">
      <c r="A1078" s="2" t="s">
        <v>41</v>
      </c>
      <c r="B1078" s="2" t="s">
        <v>42</v>
      </c>
      <c r="C1078" s="2" t="s">
        <v>12</v>
      </c>
      <c r="D1078" s="6" t="s">
        <v>13</v>
      </c>
      <c r="E1078" s="3">
        <v>19.8</v>
      </c>
      <c r="F1078" s="3">
        <v>20.3</v>
      </c>
      <c r="G1078" s="3">
        <v>20.5</v>
      </c>
      <c r="H1078" s="3">
        <v>21.1</v>
      </c>
      <c r="I1078" s="3" t="s">
        <v>22</v>
      </c>
      <c r="J1078" s="15">
        <f t="shared" si="1380"/>
        <v>2.1423287193788498E-2</v>
      </c>
      <c r="K1078" s="16">
        <f t="shared" si="1443"/>
        <v>7.4843407632770766</v>
      </c>
      <c r="L1078" s="16">
        <f t="shared" si="1444"/>
        <v>21.250588179050496</v>
      </c>
    </row>
    <row r="1079" spans="1:12" x14ac:dyDescent="0.2">
      <c r="C1079" s="2" t="s">
        <v>14</v>
      </c>
      <c r="D1079" s="6" t="s">
        <v>13</v>
      </c>
      <c r="E1079" s="3">
        <v>16.600000000000001</v>
      </c>
      <c r="F1079" s="3">
        <v>17</v>
      </c>
      <c r="G1079" s="3">
        <v>17.3</v>
      </c>
      <c r="H1079" s="3">
        <v>17.899999999999999</v>
      </c>
      <c r="I1079" s="3" t="s">
        <v>22</v>
      </c>
      <c r="J1079" s="15">
        <f t="shared" si="1380"/>
        <v>2.5451160663553463E-2</v>
      </c>
      <c r="K1079" s="16">
        <f t="shared" ref="K1079" si="1445">IF($C1079="Erwerbstätige (Inlandskonzept)", SUM(K1080:K1081),
IF(TYPE($I1079)=1,$I1079,$H1079)*(1+$J1079))^(1/IF(TYPE($I1079)=1,1,2))</f>
        <v>4.2843407632770765</v>
      </c>
      <c r="L1079" s="16">
        <f t="shared" ref="L1079" si="1446">IF($C1079="Erwerbstätige (Inlandskonzept)", SUM(L1080:L1081),
IF(TYPE($I1079)=1,$I1079,$H1079)*((1+$J1079)^(1/IF(TYPE($I1079)=1,2,3))))</f>
        <v>18.050588179050497</v>
      </c>
    </row>
    <row r="1080" spans="1:12" x14ac:dyDescent="0.2">
      <c r="C1080" s="2" t="s">
        <v>15</v>
      </c>
      <c r="D1080" s="6" t="s">
        <v>13</v>
      </c>
      <c r="E1080" s="3">
        <v>3.2</v>
      </c>
      <c r="F1080" s="3">
        <v>3.3</v>
      </c>
      <c r="G1080" s="3">
        <v>3.2</v>
      </c>
      <c r="H1080" s="3">
        <v>3.2</v>
      </c>
      <c r="I1080" s="3" t="s">
        <v>22</v>
      </c>
      <c r="J1080" s="15">
        <f t="shared" si="1380"/>
        <v>0</v>
      </c>
      <c r="K1080" s="16">
        <f t="shared" ref="K1080:K1081" si="1447">IF($C1080="Erwerbstätige (Inlandskonzept)", SUM(K1081:K1082),
IF(TYPE($I1080)=1,$I1080,$H1080)*((1+$J1080)^(IF(TYPE($I1080)=1,1,2))))</f>
        <v>3.2</v>
      </c>
      <c r="L1080" s="16">
        <f t="shared" ref="L1080:L1081" si="1448">IF($C1080="Erwerbstätige (Inlandskonzept)", SUM(L1081:L1082),
IF(TYPE($I1080)=1,$I1080,$H1080)*((1+$J1080)^(IF(TYPE($I1080)=1,2,3))))</f>
        <v>3.2</v>
      </c>
    </row>
    <row r="1081" spans="1:12" x14ac:dyDescent="0.2">
      <c r="A1081" s="2" t="s">
        <v>43</v>
      </c>
      <c r="B1081" s="2" t="s">
        <v>44</v>
      </c>
      <c r="C1081" s="2" t="s">
        <v>12</v>
      </c>
      <c r="D1081" s="6" t="s">
        <v>13</v>
      </c>
      <c r="E1081" s="3">
        <v>10.7</v>
      </c>
      <c r="F1081" s="3">
        <v>10.6</v>
      </c>
      <c r="G1081" s="3">
        <v>10.8</v>
      </c>
      <c r="H1081" s="3">
        <v>11.1</v>
      </c>
      <c r="I1081" s="3" t="s">
        <v>22</v>
      </c>
      <c r="J1081" s="15">
        <f t="shared" si="1380"/>
        <v>1.2308927844671524E-2</v>
      </c>
      <c r="K1081" s="16">
        <f t="shared" si="1447"/>
        <v>4.4167177642163331</v>
      </c>
      <c r="L1081" s="16">
        <f t="shared" si="1448"/>
        <v>11.17615467471386</v>
      </c>
    </row>
    <row r="1082" spans="1:12" x14ac:dyDescent="0.2">
      <c r="C1082" s="2" t="s">
        <v>14</v>
      </c>
      <c r="D1082" s="6" t="s">
        <v>13</v>
      </c>
      <c r="E1082" s="3">
        <v>9.3000000000000007</v>
      </c>
      <c r="F1082" s="3">
        <v>9.3000000000000007</v>
      </c>
      <c r="G1082" s="3">
        <v>9.5</v>
      </c>
      <c r="H1082" s="3">
        <v>9.9</v>
      </c>
      <c r="I1082" s="3" t="s">
        <v>22</v>
      </c>
      <c r="J1082" s="15">
        <f t="shared" si="1380"/>
        <v>2.1058790679847617E-2</v>
      </c>
      <c r="K1082" s="16">
        <f t="shared" ref="K1082" si="1449">IF($C1082="Erwerbstätige (Inlandskonzept)", SUM(K1083:K1084),
IF(TYPE($I1082)=1,$I1082,$H1082)*(1+$J1082))^(1/IF(TYPE($I1082)=1,1,2))</f>
        <v>3.1793839069433707</v>
      </c>
      <c r="L1082" s="16">
        <f t="shared" ref="L1082" si="1450">IF($C1082="Erwerbstätige (Inlandskonzept)", SUM(L1083:L1084),
IF(TYPE($I1082)=1,$I1082,$H1082)*((1+$J1082)^(1/IF(TYPE($I1082)=1,2,3))))</f>
        <v>9.969011817571003</v>
      </c>
    </row>
    <row r="1083" spans="1:12" x14ac:dyDescent="0.2">
      <c r="C1083" s="2" t="s">
        <v>15</v>
      </c>
      <c r="D1083" s="6" t="s">
        <v>13</v>
      </c>
      <c r="E1083" s="3">
        <v>1.4</v>
      </c>
      <c r="F1083" s="3">
        <v>1.3</v>
      </c>
      <c r="G1083" s="3">
        <v>1.3</v>
      </c>
      <c r="H1083" s="3">
        <v>1.3</v>
      </c>
      <c r="I1083" s="3" t="s">
        <v>22</v>
      </c>
      <c r="J1083" s="15">
        <f t="shared" si="1380"/>
        <v>-2.4400043652442527E-2</v>
      </c>
      <c r="K1083" s="16">
        <f t="shared" ref="K1083:K1084" si="1451">IF($C1083="Erwerbstätige (Inlandskonzept)", SUM(K1084:K1085),
IF(TYPE($I1083)=1,$I1083,$H1083)*((1+$J1083)^(IF(TYPE($I1083)=1,1,2))))</f>
        <v>1.2373338572729629</v>
      </c>
      <c r="L1083" s="16">
        <f t="shared" ref="L1083:L1084" si="1452">IF($C1083="Erwerbstätige (Inlandskonzept)", SUM(L1084:L1085),
IF(TYPE($I1083)=1,$I1083,$H1083)*((1+$J1083)^(IF(TYPE($I1083)=1,2,3))))</f>
        <v>1.2071428571428575</v>
      </c>
    </row>
    <row r="1084" spans="1:12" x14ac:dyDescent="0.2">
      <c r="A1084" s="2" t="s">
        <v>45</v>
      </c>
      <c r="B1084" s="2" t="s">
        <v>46</v>
      </c>
      <c r="C1084" s="2" t="s">
        <v>12</v>
      </c>
      <c r="D1084" s="6" t="s">
        <v>13</v>
      </c>
      <c r="E1084" s="3">
        <v>82.5</v>
      </c>
      <c r="F1084" s="3">
        <v>85.6</v>
      </c>
      <c r="G1084" s="3">
        <v>86</v>
      </c>
      <c r="H1084" s="3">
        <v>86.1</v>
      </c>
      <c r="I1084" s="3">
        <v>86.4</v>
      </c>
      <c r="J1084" s="15">
        <f t="shared" si="1380"/>
        <v>1.1614273578091749E-2</v>
      </c>
      <c r="K1084" s="16">
        <f t="shared" si="1451"/>
        <v>87.405747387424668</v>
      </c>
      <c r="L1084" s="16">
        <f t="shared" si="1452"/>
        <v>87.22181228065844</v>
      </c>
    </row>
    <row r="1085" spans="1:12" x14ac:dyDescent="0.2">
      <c r="C1085" s="2" t="s">
        <v>14</v>
      </c>
      <c r="D1085" s="6" t="s">
        <v>13</v>
      </c>
      <c r="E1085" s="3">
        <v>73.099999999999994</v>
      </c>
      <c r="F1085" s="3">
        <v>76</v>
      </c>
      <c r="G1085" s="3">
        <v>75.8</v>
      </c>
      <c r="H1085" s="3">
        <v>75.599999999999994</v>
      </c>
      <c r="I1085" s="3">
        <v>76.2</v>
      </c>
      <c r="J1085" s="15">
        <f t="shared" si="1380"/>
        <v>1.0437367233097294E-2</v>
      </c>
      <c r="K1085" s="16">
        <f t="shared" ref="K1085" si="1453">IF($C1085="Erwerbstätige (Inlandskonzept)", SUM(K1086:K1087),
IF(TYPE($I1085)=1,$I1085,$H1085)*(1+$J1085))^(1/IF(TYPE($I1085)=1,1,2))</f>
        <v>76.995327383162021</v>
      </c>
      <c r="L1085" s="16">
        <f t="shared" ref="L1085" si="1454">IF($C1085="Erwerbstätige (Inlandskonzept)", SUM(L1086:L1087),
IF(TYPE($I1085)=1,$I1085,$H1085)*((1+$J1085)^(1/IF(TYPE($I1085)=1,2,3))))</f>
        <v>76.596631431133744</v>
      </c>
    </row>
    <row r="1086" spans="1:12" x14ac:dyDescent="0.2">
      <c r="C1086" s="2" t="s">
        <v>15</v>
      </c>
      <c r="D1086" s="6" t="s">
        <v>13</v>
      </c>
      <c r="E1086" s="3">
        <v>9.4</v>
      </c>
      <c r="F1086" s="3">
        <v>9.6</v>
      </c>
      <c r="G1086" s="3">
        <v>10.199999999999999</v>
      </c>
      <c r="H1086" s="3">
        <v>10.5</v>
      </c>
      <c r="I1086" s="3">
        <v>10.199999999999999</v>
      </c>
      <c r="J1086" s="15">
        <f t="shared" si="1380"/>
        <v>2.0629412182612494E-2</v>
      </c>
      <c r="K1086" s="16">
        <f t="shared" ref="K1086:K1087" si="1455">IF($C1086="Erwerbstätige (Inlandskonzept)", SUM(K1087:K1088),
IF(TYPE($I1086)=1,$I1086,$H1086)*((1+$J1086)^(IF(TYPE($I1086)=1,1,2))))</f>
        <v>10.410420004262647</v>
      </c>
      <c r="L1086" s="16">
        <f t="shared" ref="L1086:L1087" si="1456">IF($C1086="Erwerbstätige (Inlandskonzept)", SUM(L1087:L1088),
IF(TYPE($I1086)=1,$I1086,$H1086)*((1+$J1086)^(IF(TYPE($I1086)=1,2,3))))</f>
        <v>10.625180849524696</v>
      </c>
    </row>
    <row r="1087" spans="1:12" x14ac:dyDescent="0.2">
      <c r="A1087" s="2" t="s">
        <v>47</v>
      </c>
      <c r="B1087" s="2" t="s">
        <v>48</v>
      </c>
      <c r="C1087" s="2" t="s">
        <v>12</v>
      </c>
      <c r="D1087" s="6" t="s">
        <v>13</v>
      </c>
      <c r="E1087" s="3">
        <v>14</v>
      </c>
      <c r="F1087" s="3">
        <v>14.6</v>
      </c>
      <c r="G1087" s="3">
        <v>14.7</v>
      </c>
      <c r="H1087" s="3">
        <v>14.8</v>
      </c>
      <c r="I1087" s="3" t="s">
        <v>22</v>
      </c>
      <c r="J1087" s="15">
        <f t="shared" si="1380"/>
        <v>1.8695903921873702E-2</v>
      </c>
      <c r="K1087" s="16">
        <f t="shared" si="1455"/>
        <v>7.252590530871915</v>
      </c>
      <c r="L1087" s="16">
        <f t="shared" si="1456"/>
        <v>17.396322318464222</v>
      </c>
    </row>
    <row r="1088" spans="1:12" x14ac:dyDescent="0.2">
      <c r="C1088" s="2" t="s">
        <v>14</v>
      </c>
      <c r="D1088" s="6" t="s">
        <v>13</v>
      </c>
      <c r="E1088" s="3">
        <v>13</v>
      </c>
      <c r="F1088" s="3">
        <v>13.4</v>
      </c>
      <c r="G1088" s="3">
        <v>12.8</v>
      </c>
      <c r="H1088" s="3">
        <v>12.6</v>
      </c>
      <c r="I1088" s="3" t="s">
        <v>22</v>
      </c>
      <c r="J1088" s="15">
        <f t="shared" si="1380"/>
        <v>-1.0363440133576374E-2</v>
      </c>
      <c r="K1088" s="16">
        <f t="shared" ref="K1088" si="1457">IF($C1088="Erwerbstätige (Inlandskonzept)", SUM(K1089:K1090),
IF(TYPE($I1088)=1,$I1088,$H1088)*(1+$J1088))^(1/IF(TYPE($I1088)=1,1,2))</f>
        <v>3.5312066853013486</v>
      </c>
      <c r="L1088" s="16">
        <f t="shared" ref="L1088" si="1458">IF($C1088="Erwerbstätige (Inlandskonzept)", SUM(L1089:L1090),
IF(TYPE($I1088)=1,$I1088,$H1088)*((1+$J1088)^(1/IF(TYPE($I1088)=1,2,3))))</f>
        <v>12.55632231846422</v>
      </c>
    </row>
    <row r="1089" spans="1:12" x14ac:dyDescent="0.2">
      <c r="C1089" s="2" t="s">
        <v>15</v>
      </c>
      <c r="D1089" s="6" t="s">
        <v>13</v>
      </c>
      <c r="E1089" s="3">
        <v>1</v>
      </c>
      <c r="F1089" s="3">
        <v>1.2</v>
      </c>
      <c r="G1089" s="3">
        <v>1.9</v>
      </c>
      <c r="H1089" s="3">
        <v>2.2000000000000002</v>
      </c>
      <c r="I1089" s="3" t="s">
        <v>22</v>
      </c>
      <c r="J1089" s="15">
        <f t="shared" si="1380"/>
        <v>0.30059144685138706</v>
      </c>
      <c r="K1089" s="16">
        <f t="shared" ref="K1089:K1090" si="1459">IF($C1089="Erwerbstätige (Inlandskonzept)", SUM(K1090:K1091),
IF(TYPE($I1089)=1,$I1089,$H1089)*((1+$J1089)^(IF(TYPE($I1089)=1,1,2))))</f>
        <v>3.7213838455705659</v>
      </c>
      <c r="L1089" s="16">
        <f t="shared" ref="L1089:L1090" si="1460">IF($C1089="Erwerbstätige (Inlandskonzept)", SUM(L1090:L1091),
IF(TYPE($I1089)=1,$I1089,$H1089)*((1+$J1089)^(IF(TYPE($I1089)=1,2,3))))</f>
        <v>4.8400000000000007</v>
      </c>
    </row>
    <row r="1090" spans="1:12" x14ac:dyDescent="0.2">
      <c r="A1090" s="2" t="s">
        <v>49</v>
      </c>
      <c r="B1090" s="2" t="s">
        <v>50</v>
      </c>
      <c r="C1090" s="2" t="s">
        <v>12</v>
      </c>
      <c r="D1090" s="6" t="s">
        <v>13</v>
      </c>
      <c r="E1090" s="3">
        <v>3.9</v>
      </c>
      <c r="F1090" s="3">
        <v>4</v>
      </c>
      <c r="G1090" s="3">
        <v>3.9</v>
      </c>
      <c r="H1090" s="3">
        <v>3.8</v>
      </c>
      <c r="I1090" s="3" t="s">
        <v>22</v>
      </c>
      <c r="J1090" s="15">
        <f t="shared" si="1380"/>
        <v>-8.6211186493337921E-3</v>
      </c>
      <c r="K1090" s="16">
        <f t="shared" si="1459"/>
        <v>2.3075742271029012</v>
      </c>
      <c r="L1090" s="16">
        <f t="shared" si="1460"/>
        <v>3.7890720475181321</v>
      </c>
    </row>
    <row r="1091" spans="1:12" x14ac:dyDescent="0.2">
      <c r="C1091" s="2" t="s">
        <v>14</v>
      </c>
      <c r="D1091" s="6" t="s">
        <v>13</v>
      </c>
      <c r="E1091" s="3">
        <v>3.4</v>
      </c>
      <c r="F1091" s="3">
        <v>3.5</v>
      </c>
      <c r="G1091" s="3">
        <v>3.4</v>
      </c>
      <c r="H1091" s="3">
        <v>3.3</v>
      </c>
      <c r="I1091" s="3" t="s">
        <v>22</v>
      </c>
      <c r="J1091" s="15">
        <f t="shared" si="1380"/>
        <v>-9.9016404585906548E-3</v>
      </c>
      <c r="K1091" s="16">
        <f t="shared" ref="K1091" si="1461">IF($C1091="Erwerbstätige (Inlandskonzept)", SUM(K1092:K1093),
IF(TYPE($I1091)=1,$I1091,$H1091)*(1+$J1091))^(1/IF(TYPE($I1091)=1,1,2))</f>
        <v>1.8075742271029012</v>
      </c>
      <c r="L1091" s="16">
        <f t="shared" ref="L1091" si="1462">IF($C1091="Erwerbstätige (Inlandskonzept)", SUM(L1092:L1093),
IF(TYPE($I1091)=1,$I1091,$H1091)*((1+$J1091)^(1/IF(TYPE($I1091)=1,2,3))))</f>
        <v>3.2890720475181321</v>
      </c>
    </row>
    <row r="1092" spans="1:12" x14ac:dyDescent="0.2">
      <c r="C1092" s="2" t="s">
        <v>15</v>
      </c>
      <c r="D1092" s="6" t="s">
        <v>13</v>
      </c>
      <c r="E1092" s="3">
        <v>0.5</v>
      </c>
      <c r="F1092" s="3">
        <v>0.5</v>
      </c>
      <c r="G1092" s="3">
        <v>0.5</v>
      </c>
      <c r="H1092" s="3">
        <v>0.5</v>
      </c>
      <c r="I1092" s="3" t="s">
        <v>22</v>
      </c>
      <c r="J1092" s="15">
        <f t="shared" si="1380"/>
        <v>0</v>
      </c>
      <c r="K1092" s="16">
        <f t="shared" ref="K1092:K1093" si="1463">IF($C1092="Erwerbstätige (Inlandskonzept)", SUM(K1093:K1094),
IF(TYPE($I1092)=1,$I1092,$H1092)*((1+$J1092)^(IF(TYPE($I1092)=1,1,2))))</f>
        <v>0.5</v>
      </c>
      <c r="L1092" s="16">
        <f t="shared" ref="L1092:L1093" si="1464">IF($C1092="Erwerbstätige (Inlandskonzept)", SUM(L1093:L1094),
IF(TYPE($I1092)=1,$I1092,$H1092)*((1+$J1092)^(IF(TYPE($I1092)=1,2,3))))</f>
        <v>0.5</v>
      </c>
    </row>
    <row r="1093" spans="1:12" x14ac:dyDescent="0.2">
      <c r="A1093" s="2" t="s">
        <v>51</v>
      </c>
      <c r="B1093" s="2" t="s">
        <v>52</v>
      </c>
      <c r="C1093" s="2" t="s">
        <v>12</v>
      </c>
      <c r="D1093" s="6" t="s">
        <v>13</v>
      </c>
      <c r="E1093" s="3">
        <v>64.599999999999994</v>
      </c>
      <c r="F1093" s="3">
        <v>67</v>
      </c>
      <c r="G1093" s="3">
        <v>67.5</v>
      </c>
      <c r="H1093" s="3">
        <v>67.400000000000006</v>
      </c>
      <c r="I1093" s="3" t="s">
        <v>22</v>
      </c>
      <c r="J1093" s="15">
        <f t="shared" si="1380"/>
        <v>1.424402872768793E-2</v>
      </c>
      <c r="K1093" s="16">
        <f t="shared" si="1463"/>
        <v>15.52729538636966</v>
      </c>
      <c r="L1093" s="16">
        <f t="shared" si="1464"/>
        <v>67.744247432279067</v>
      </c>
    </row>
    <row r="1094" spans="1:12" x14ac:dyDescent="0.2">
      <c r="C1094" s="2" t="s">
        <v>14</v>
      </c>
      <c r="D1094" s="6" t="s">
        <v>13</v>
      </c>
      <c r="E1094" s="3">
        <v>56.7</v>
      </c>
      <c r="F1094" s="3">
        <v>59.1</v>
      </c>
      <c r="G1094" s="3">
        <v>59.6</v>
      </c>
      <c r="H1094" s="3">
        <v>59.7</v>
      </c>
      <c r="I1094" s="3" t="s">
        <v>22</v>
      </c>
      <c r="J1094" s="15">
        <f t="shared" ref="J1094:J1157" si="1465">IF(SUM(E1094:I1094)=0, 0,
(IF(TYPE(I1094)=1,I1094,H1094)/E1094)^(1/(COUNT(E1094:I1094)-1))-1)</f>
        <v>1.733446440602604E-2</v>
      </c>
      <c r="K1094" s="16">
        <f t="shared" ref="K1094" si="1466">IF($C1094="Erwerbstätige (Inlandskonzept)", SUM(K1095:K1096),
IF(TYPE($I1094)=1,$I1094,$H1094)*(1+$J1094))^(1/IF(TYPE($I1094)=1,1,2))</f>
        <v>7.7932578248791282</v>
      </c>
      <c r="L1094" s="16">
        <f t="shared" ref="L1094" si="1467">IF($C1094="Erwerbstätige (Inlandskonzept)", SUM(L1095:L1096),
IF(TYPE($I1094)=1,$I1094,$H1094)*((1+$J1094)^(1/IF(TYPE($I1094)=1,2,3))))</f>
        <v>60.042981609494262</v>
      </c>
    </row>
    <row r="1095" spans="1:12" x14ac:dyDescent="0.2">
      <c r="C1095" s="2" t="s">
        <v>15</v>
      </c>
      <c r="D1095" s="6" t="s">
        <v>13</v>
      </c>
      <c r="E1095" s="3">
        <v>7.9</v>
      </c>
      <c r="F1095" s="3">
        <v>7.9</v>
      </c>
      <c r="G1095" s="3">
        <v>7.9</v>
      </c>
      <c r="H1095" s="3">
        <v>7.8</v>
      </c>
      <c r="I1095" s="3" t="s">
        <v>22</v>
      </c>
      <c r="J1095" s="15">
        <f t="shared" si="1465"/>
        <v>-4.2373389636610748E-3</v>
      </c>
      <c r="K1095" s="16">
        <f t="shared" ref="K1095:K1096" si="1468">IF($C1095="Erwerbstätige (Inlandskonzept)", SUM(K1096:K1097),
IF(TYPE($I1095)=1,$I1095,$H1095)*((1+$J1095)^(IF(TYPE($I1095)=1,1,2))))</f>
        <v>7.7340375614905321</v>
      </c>
      <c r="L1095" s="16">
        <f t="shared" ref="L1095:L1096" si="1469">IF($C1095="Erwerbstätige (Inlandskonzept)", SUM(L1096:L1097),
IF(TYPE($I1095)=1,$I1095,$H1095)*((1+$J1095)^(IF(TYPE($I1095)=1,2,3))))</f>
        <v>7.7012658227848094</v>
      </c>
    </row>
    <row r="1096" spans="1:12" x14ac:dyDescent="0.2">
      <c r="A1096" s="2" t="s">
        <v>53</v>
      </c>
      <c r="B1096" s="2" t="s">
        <v>54</v>
      </c>
      <c r="C1096" s="2" t="s">
        <v>12</v>
      </c>
      <c r="D1096" s="6" t="s">
        <v>13</v>
      </c>
      <c r="E1096" s="3">
        <v>26.1</v>
      </c>
      <c r="F1096" s="3">
        <v>26.3</v>
      </c>
      <c r="G1096" s="3">
        <v>26.6</v>
      </c>
      <c r="H1096" s="3">
        <v>26.3</v>
      </c>
      <c r="I1096" s="3" t="s">
        <v>22</v>
      </c>
      <c r="J1096" s="15">
        <f t="shared" si="1465"/>
        <v>2.5477817119823332E-3</v>
      </c>
      <c r="K1096" s="16">
        <f t="shared" si="1468"/>
        <v>9.9423388184777082</v>
      </c>
      <c r="L1096" s="16">
        <f t="shared" si="1469"/>
        <v>26.140620712875961</v>
      </c>
    </row>
    <row r="1097" spans="1:12" x14ac:dyDescent="0.2">
      <c r="C1097" s="2" t="s">
        <v>14</v>
      </c>
      <c r="D1097" s="6" t="s">
        <v>13</v>
      </c>
      <c r="E1097" s="3">
        <v>20.5</v>
      </c>
      <c r="F1097" s="3">
        <v>20.8</v>
      </c>
      <c r="G1097" s="3">
        <v>21.1</v>
      </c>
      <c r="H1097" s="3">
        <v>20.8</v>
      </c>
      <c r="I1097" s="3" t="s">
        <v>22</v>
      </c>
      <c r="J1097" s="15">
        <f t="shared" si="1465"/>
        <v>4.8544450114236248E-3</v>
      </c>
      <c r="K1097" s="16">
        <f t="shared" ref="K1097" si="1470">IF($C1097="Erwerbstätige (Inlandskonzept)", SUM(K1098:K1099),
IF(TYPE($I1097)=1,$I1097,$H1097)*(1+$J1097))^(1/IF(TYPE($I1097)=1,1,2))</f>
        <v>4.571758136235732</v>
      </c>
      <c r="L1097" s="16">
        <f t="shared" ref="L1097" si="1471">IF($C1097="Erwerbstätige (Inlandskonzept)", SUM(L1098:L1099),
IF(TYPE($I1097)=1,$I1097,$H1097)*((1+$J1097)^(1/IF(TYPE($I1097)=1,2,3))))</f>
        <v>20.83360316901631</v>
      </c>
    </row>
    <row r="1098" spans="1:12" x14ac:dyDescent="0.2">
      <c r="C1098" s="2" t="s">
        <v>15</v>
      </c>
      <c r="D1098" s="6" t="s">
        <v>13</v>
      </c>
      <c r="E1098" s="3">
        <v>5.7</v>
      </c>
      <c r="F1098" s="3">
        <v>5.5</v>
      </c>
      <c r="G1098" s="3">
        <v>5.5</v>
      </c>
      <c r="H1098" s="3">
        <v>5.5</v>
      </c>
      <c r="I1098" s="3" t="s">
        <v>22</v>
      </c>
      <c r="J1098" s="15">
        <f t="shared" si="1465"/>
        <v>-1.1835431239772487E-2</v>
      </c>
      <c r="K1098" s="16">
        <f t="shared" ref="K1098:K1099" si="1472">IF($C1098="Erwerbstätige (Inlandskonzept)", SUM(K1099:K1100),
IF(TYPE($I1098)=1,$I1098,$H1098)*((1+$J1098)^(IF(TYPE($I1098)=1,1,2))))</f>
        <v>5.3705806822419753</v>
      </c>
      <c r="L1098" s="16">
        <f t="shared" ref="L1098:L1099" si="1473">IF($C1098="Erwerbstätige (Inlandskonzept)", SUM(L1099:L1100),
IF(TYPE($I1098)=1,$I1098,$H1098)*((1+$J1098)^(IF(TYPE($I1098)=1,2,3))))</f>
        <v>5.3070175438596499</v>
      </c>
    </row>
    <row r="1099" spans="1:12" x14ac:dyDescent="0.2">
      <c r="A1099" s="2" t="s">
        <v>55</v>
      </c>
      <c r="B1099" s="2" t="s">
        <v>56</v>
      </c>
      <c r="C1099" s="2" t="s">
        <v>12</v>
      </c>
      <c r="D1099" s="6" t="s">
        <v>13</v>
      </c>
      <c r="E1099" s="3">
        <v>38.5</v>
      </c>
      <c r="F1099" s="3">
        <v>40.700000000000003</v>
      </c>
      <c r="G1099" s="3">
        <v>40.9</v>
      </c>
      <c r="H1099" s="3">
        <v>41.2</v>
      </c>
      <c r="I1099" s="3" t="s">
        <v>22</v>
      </c>
      <c r="J1099" s="15">
        <f t="shared" si="1465"/>
        <v>2.2850500891076431E-2</v>
      </c>
      <c r="K1099" s="16">
        <f t="shared" si="1472"/>
        <v>8.6122129098802169</v>
      </c>
      <c r="L1099" s="16">
        <f t="shared" si="1473"/>
        <v>41.512165500333111</v>
      </c>
    </row>
    <row r="1100" spans="1:12" x14ac:dyDescent="0.2">
      <c r="C1100" s="2" t="s">
        <v>14</v>
      </c>
      <c r="D1100" s="6" t="s">
        <v>13</v>
      </c>
      <c r="E1100" s="3">
        <v>36.200000000000003</v>
      </c>
      <c r="F1100" s="3">
        <v>38.299999999999997</v>
      </c>
      <c r="G1100" s="3">
        <v>38.5</v>
      </c>
      <c r="H1100" s="3">
        <v>38.9</v>
      </c>
      <c r="I1100" s="3" t="s">
        <v>22</v>
      </c>
      <c r="J1100" s="15">
        <f t="shared" si="1465"/>
        <v>2.426817017116889E-2</v>
      </c>
      <c r="K1100" s="16">
        <f t="shared" ref="K1100" si="1474">IF($C1100="Erwerbstätige (Inlandskonzept)", SUM(K1101:K1102),
IF(TYPE($I1100)=1,$I1100,$H1100)*(1+$J1100))^(1/IF(TYPE($I1100)=1,1,2))</f>
        <v>6.3122129098802162</v>
      </c>
      <c r="L1100" s="16">
        <f t="shared" ref="L1100" si="1475">IF($C1100="Erwerbstätige (Inlandskonzept)", SUM(L1101:L1102),
IF(TYPE($I1100)=1,$I1100,$H1100)*((1+$J1100)^(1/IF(TYPE($I1100)=1,2,3))))</f>
        <v>39.212165500333114</v>
      </c>
    </row>
    <row r="1101" spans="1:12" x14ac:dyDescent="0.2">
      <c r="C1101" s="2" t="s">
        <v>15</v>
      </c>
      <c r="D1101" s="6" t="s">
        <v>13</v>
      </c>
      <c r="E1101" s="3">
        <v>2.2999999999999998</v>
      </c>
      <c r="F1101" s="3">
        <v>2.4</v>
      </c>
      <c r="G1101" s="3">
        <v>2.4</v>
      </c>
      <c r="H1101" s="3">
        <v>2.2999999999999998</v>
      </c>
      <c r="I1101" s="3" t="s">
        <v>22</v>
      </c>
      <c r="J1101" s="15">
        <f t="shared" si="1465"/>
        <v>0</v>
      </c>
      <c r="K1101" s="16">
        <f t="shared" ref="K1101:K1102" si="1476">IF($C1101="Erwerbstätige (Inlandskonzept)", SUM(K1102:K1103),
IF(TYPE($I1101)=1,$I1101,$H1101)*((1+$J1101)^(IF(TYPE($I1101)=1,1,2))))</f>
        <v>2.2999999999999998</v>
      </c>
      <c r="L1101" s="16">
        <f t="shared" ref="L1101:L1102" si="1477">IF($C1101="Erwerbstätige (Inlandskonzept)", SUM(L1102:L1103),
IF(TYPE($I1101)=1,$I1101,$H1101)*((1+$J1101)^(IF(TYPE($I1101)=1,2,3))))</f>
        <v>2.2999999999999998</v>
      </c>
    </row>
    <row r="1102" spans="1:12" x14ac:dyDescent="0.2">
      <c r="A1102" s="2" t="s">
        <v>57</v>
      </c>
      <c r="B1102" s="2" t="s">
        <v>58</v>
      </c>
      <c r="C1102" s="2" t="s">
        <v>12</v>
      </c>
      <c r="D1102" s="6" t="s">
        <v>13</v>
      </c>
      <c r="E1102" s="3">
        <v>160.5</v>
      </c>
      <c r="F1102" s="3">
        <v>162.5</v>
      </c>
      <c r="G1102" s="3">
        <v>168.2</v>
      </c>
      <c r="H1102" s="3">
        <v>171.5</v>
      </c>
      <c r="I1102" s="3">
        <v>172</v>
      </c>
      <c r="J1102" s="15">
        <f t="shared" si="1465"/>
        <v>1.7450647589615009E-2</v>
      </c>
      <c r="K1102" s="16">
        <f t="shared" si="1476"/>
        <v>175.06319689711546</v>
      </c>
      <c r="L1102" s="16">
        <f t="shared" si="1477"/>
        <v>174.71246917699835</v>
      </c>
    </row>
    <row r="1103" spans="1:12" x14ac:dyDescent="0.2">
      <c r="C1103" s="2" t="s">
        <v>14</v>
      </c>
      <c r="D1103" s="6" t="s">
        <v>13</v>
      </c>
      <c r="E1103" s="3">
        <v>151.30000000000001</v>
      </c>
      <c r="F1103" s="3">
        <v>152.5</v>
      </c>
      <c r="G1103" s="3">
        <v>156.30000000000001</v>
      </c>
      <c r="H1103" s="3">
        <v>159.19999999999999</v>
      </c>
      <c r="I1103" s="3">
        <v>160.19999999999999</v>
      </c>
      <c r="J1103" s="15">
        <f t="shared" si="1465"/>
        <v>1.4392187891376196E-2</v>
      </c>
      <c r="K1103" s="16">
        <f t="shared" ref="K1103" si="1478">IF($C1103="Erwerbstätige (Inlandskonzept)", SUM(K1104:K1105),
IF(TYPE($I1103)=1,$I1103,$H1103)*(1+$J1103))^(1/IF(TYPE($I1103)=1,1,2))</f>
        <v>162.50562850019847</v>
      </c>
      <c r="L1103" s="16">
        <f t="shared" ref="L1103" si="1479">IF($C1103="Erwerbstätige (Inlandskonzept)", SUM(L1104:L1105),
IF(TYPE($I1103)=1,$I1103,$H1103)*((1+$J1103)^(1/IF(TYPE($I1103)=1,2,3))))</f>
        <v>161.34869595299426</v>
      </c>
    </row>
    <row r="1104" spans="1:12" x14ac:dyDescent="0.2">
      <c r="C1104" s="2" t="s">
        <v>15</v>
      </c>
      <c r="D1104" s="6" t="s">
        <v>13</v>
      </c>
      <c r="E1104" s="3">
        <v>9.1999999999999993</v>
      </c>
      <c r="F1104" s="3">
        <v>10</v>
      </c>
      <c r="G1104" s="3">
        <v>11.9</v>
      </c>
      <c r="H1104" s="3">
        <v>12.3</v>
      </c>
      <c r="I1104" s="3">
        <v>11.8</v>
      </c>
      <c r="J1104" s="15">
        <f t="shared" si="1465"/>
        <v>6.4200711603134453E-2</v>
      </c>
      <c r="K1104" s="16">
        <f t="shared" ref="K1104:K1105" si="1480">IF($C1104="Erwerbstätige (Inlandskonzept)", SUM(K1105:K1106),
IF(TYPE($I1104)=1,$I1104,$H1104)*((1+$J1104)^(IF(TYPE($I1104)=1,1,2))))</f>
        <v>12.557568396916988</v>
      </c>
      <c r="L1104" s="16">
        <f t="shared" ref="L1104:L1105" si="1481">IF($C1104="Erwerbstätige (Inlandskonzept)", SUM(L1105:L1106),
IF(TYPE($I1104)=1,$I1104,$H1104)*((1+$J1104)^(IF(TYPE($I1104)=1,2,3))))</f>
        <v>13.36377322400409</v>
      </c>
    </row>
    <row r="1105" spans="1:12" x14ac:dyDescent="0.2">
      <c r="A1105" s="2" t="s">
        <v>59</v>
      </c>
      <c r="B1105" s="2" t="s">
        <v>60</v>
      </c>
      <c r="C1105" s="2" t="s">
        <v>12</v>
      </c>
      <c r="D1105" s="6" t="s">
        <v>13</v>
      </c>
      <c r="E1105" s="3">
        <v>128.9</v>
      </c>
      <c r="F1105" s="3">
        <v>130</v>
      </c>
      <c r="G1105" s="3">
        <v>133.6</v>
      </c>
      <c r="H1105" s="3">
        <v>136.4</v>
      </c>
      <c r="I1105" s="3" t="s">
        <v>22</v>
      </c>
      <c r="J1105" s="15">
        <f t="shared" si="1465"/>
        <v>1.9030425329065626E-2</v>
      </c>
      <c r="K1105" s="16">
        <f t="shared" si="1480"/>
        <v>20.71708437483737</v>
      </c>
      <c r="L1105" s="16">
        <f t="shared" si="1481"/>
        <v>139.38943246401286</v>
      </c>
    </row>
    <row r="1106" spans="1:12" x14ac:dyDescent="0.2">
      <c r="C1106" s="2" t="s">
        <v>14</v>
      </c>
      <c r="D1106" s="6" t="s">
        <v>13</v>
      </c>
      <c r="E1106" s="3">
        <v>122.9</v>
      </c>
      <c r="F1106" s="3">
        <v>123.3</v>
      </c>
      <c r="G1106" s="3">
        <v>126.3</v>
      </c>
      <c r="H1106" s="3">
        <v>128.6</v>
      </c>
      <c r="I1106" s="3" t="s">
        <v>22</v>
      </c>
      <c r="J1106" s="15">
        <f t="shared" si="1465"/>
        <v>1.5226694350507941E-2</v>
      </c>
      <c r="K1106" s="16">
        <f t="shared" ref="K1106" si="1482">IF($C1106="Erwerbstätige (Inlandskonzept)", SUM(K1107:K1108),
IF(TYPE($I1106)=1,$I1106,$H1106)*(1+$J1106))^(1/IF(TYPE($I1106)=1,1,2))</f>
        <v>11.426204658305194</v>
      </c>
      <c r="L1106" s="16">
        <f t="shared" ref="L1106" si="1483">IF($C1106="Erwerbstätige (Inlandskonzept)", SUM(L1107:L1108),
IF(TYPE($I1106)=1,$I1106,$H1106)*((1+$J1106)^(1/IF(TYPE($I1106)=1,2,3))))</f>
        <v>129.24943246401284</v>
      </c>
    </row>
    <row r="1107" spans="1:12" x14ac:dyDescent="0.2">
      <c r="C1107" s="2" t="s">
        <v>15</v>
      </c>
      <c r="D1107" s="6" t="s">
        <v>13</v>
      </c>
      <c r="E1107" s="3">
        <v>6</v>
      </c>
      <c r="F1107" s="3">
        <v>6.7</v>
      </c>
      <c r="G1107" s="3">
        <v>7.4</v>
      </c>
      <c r="H1107" s="3">
        <v>7.8</v>
      </c>
      <c r="I1107" s="3" t="s">
        <v>22</v>
      </c>
      <c r="J1107" s="15">
        <f t="shared" si="1465"/>
        <v>9.1392883061105934E-2</v>
      </c>
      <c r="K1107" s="16">
        <f t="shared" ref="K1107:K1108" si="1484">IF($C1107="Erwerbstätige (Inlandskonzept)", SUM(K1108:K1109),
IF(TYPE($I1107)=1,$I1107,$H1107)*((1+$J1107)^(IF(TYPE($I1107)=1,1,2))))</f>
        <v>9.2908797165321761</v>
      </c>
      <c r="L1107" s="16">
        <f t="shared" ref="L1107:L1108" si="1485">IF($C1107="Erwerbstätige (Inlandskonzept)", SUM(L1108:L1109),
IF(TYPE($I1107)=1,$I1107,$H1107)*((1+$J1107)^(IF(TYPE($I1107)=1,2,3))))</f>
        <v>10.140000000000002</v>
      </c>
    </row>
    <row r="1108" spans="1:12" x14ac:dyDescent="0.2">
      <c r="A1108" s="2" t="s">
        <v>61</v>
      </c>
      <c r="B1108" s="2" t="s">
        <v>62</v>
      </c>
      <c r="C1108" s="2" t="s">
        <v>12</v>
      </c>
      <c r="D1108" s="6" t="s">
        <v>13</v>
      </c>
      <c r="E1108" s="3">
        <v>30.5</v>
      </c>
      <c r="F1108" s="3">
        <v>30.3</v>
      </c>
      <c r="G1108" s="3">
        <v>30.6</v>
      </c>
      <c r="H1108" s="3">
        <v>30.8</v>
      </c>
      <c r="I1108" s="3" t="s">
        <v>22</v>
      </c>
      <c r="J1108" s="15">
        <f t="shared" si="1465"/>
        <v>3.2679970857802942E-3</v>
      </c>
      <c r="K1108" s="16">
        <f t="shared" si="1484"/>
        <v>5.5588356973598376</v>
      </c>
      <c r="L1108" s="16">
        <f t="shared" si="1485"/>
        <v>30.83351495429336</v>
      </c>
    </row>
    <row r="1109" spans="1:12" x14ac:dyDescent="0.2">
      <c r="C1109" s="2" t="s">
        <v>14</v>
      </c>
      <c r="D1109" s="6" t="s">
        <v>13</v>
      </c>
      <c r="E1109" s="3">
        <v>30.5</v>
      </c>
      <c r="F1109" s="3">
        <v>30.3</v>
      </c>
      <c r="G1109" s="3">
        <v>30.6</v>
      </c>
      <c r="H1109" s="3">
        <v>30.8</v>
      </c>
      <c r="I1109" s="3" t="s">
        <v>22</v>
      </c>
      <c r="J1109" s="15">
        <f t="shared" si="1465"/>
        <v>3.2679970857802942E-3</v>
      </c>
      <c r="K1109" s="16">
        <f t="shared" ref="K1109" si="1486">IF($C1109="Erwerbstätige (Inlandskonzept)", SUM(K1110:K1111),
IF(TYPE($I1109)=1,$I1109,$H1109)*(1+$J1109))^(1/IF(TYPE($I1109)=1,1,2))</f>
        <v>5.5588356973598376</v>
      </c>
      <c r="L1109" s="16">
        <f t="shared" ref="L1109" si="1487">IF($C1109="Erwerbstätige (Inlandskonzept)", SUM(L1110:L1111),
IF(TYPE($I1109)=1,$I1109,$H1109)*((1+$J1109)^(1/IF(TYPE($I1109)=1,2,3))))</f>
        <v>30.83351495429336</v>
      </c>
    </row>
    <row r="1110" spans="1:12" x14ac:dyDescent="0.2">
      <c r="C1110" s="2" t="s">
        <v>15</v>
      </c>
      <c r="D1110" s="6" t="s">
        <v>13</v>
      </c>
      <c r="E1110" s="3">
        <v>0</v>
      </c>
      <c r="F1110" s="3">
        <v>0</v>
      </c>
      <c r="G1110" s="3">
        <v>0</v>
      </c>
      <c r="H1110" s="3">
        <v>0</v>
      </c>
      <c r="I1110" s="3" t="s">
        <v>22</v>
      </c>
      <c r="J1110" s="15">
        <f t="shared" si="1465"/>
        <v>0</v>
      </c>
      <c r="K1110" s="16">
        <f t="shared" ref="K1110:K1111" si="1488">IF($C1110="Erwerbstätige (Inlandskonzept)", SUM(K1111:K1112),
IF(TYPE($I1110)=1,$I1110,$H1110)*((1+$J1110)^(IF(TYPE($I1110)=1,1,2))))</f>
        <v>0</v>
      </c>
      <c r="L1110" s="16">
        <f t="shared" ref="L1110:L1111" si="1489">IF($C1110="Erwerbstätige (Inlandskonzept)", SUM(L1111:L1112),
IF(TYPE($I1110)=1,$I1110,$H1110)*((1+$J1110)^(IF(TYPE($I1110)=1,2,3))))</f>
        <v>0</v>
      </c>
    </row>
    <row r="1111" spans="1:12" x14ac:dyDescent="0.2">
      <c r="A1111" s="2" t="s">
        <v>63</v>
      </c>
      <c r="B1111" s="2" t="s">
        <v>64</v>
      </c>
      <c r="C1111" s="2" t="s">
        <v>12</v>
      </c>
      <c r="D1111" s="6" t="s">
        <v>13</v>
      </c>
      <c r="E1111" s="3">
        <v>27.3</v>
      </c>
      <c r="F1111" s="3">
        <v>26.8</v>
      </c>
      <c r="G1111" s="3">
        <v>27.3</v>
      </c>
      <c r="H1111" s="3">
        <v>28.4</v>
      </c>
      <c r="I1111" s="3" t="s">
        <v>22</v>
      </c>
      <c r="J1111" s="15">
        <f t="shared" si="1465"/>
        <v>1.3254554027706922E-2</v>
      </c>
      <c r="K1111" s="16">
        <f t="shared" si="1488"/>
        <v>8.6796660046886629</v>
      </c>
      <c r="L1111" s="16">
        <f t="shared" si="1489"/>
        <v>30.047318450394169</v>
      </c>
    </row>
    <row r="1112" spans="1:12" x14ac:dyDescent="0.2">
      <c r="C1112" s="2" t="s">
        <v>14</v>
      </c>
      <c r="D1112" s="6" t="s">
        <v>13</v>
      </c>
      <c r="E1112" s="3">
        <v>25.6</v>
      </c>
      <c r="F1112" s="3">
        <v>25.2</v>
      </c>
      <c r="G1112" s="3">
        <v>25.3</v>
      </c>
      <c r="H1112" s="3">
        <v>25.8</v>
      </c>
      <c r="I1112" s="3" t="s">
        <v>22</v>
      </c>
      <c r="J1112" s="15">
        <f t="shared" si="1465"/>
        <v>2.5974142646001397E-3</v>
      </c>
      <c r="K1112" s="16">
        <f t="shared" ref="K1112" si="1490">IF($C1112="Erwerbstätige (Inlandskonzept)", SUM(K1113:K1114),
IF(TYPE($I1112)=1,$I1112,$H1112)*(1+$J1112))^(1/IF(TYPE($I1112)=1,1,2))</f>
        <v>5.0859623757973953</v>
      </c>
      <c r="L1112" s="16">
        <f t="shared" ref="L1112" si="1491">IF($C1112="Erwerbstätige (Inlandskonzept)", SUM(L1113:L1114),
IF(TYPE($I1112)=1,$I1112,$H1112)*((1+$J1112)^(1/IF(TYPE($I1112)=1,2,3))))</f>
        <v>25.822318450394167</v>
      </c>
    </row>
    <row r="1113" spans="1:12" x14ac:dyDescent="0.2">
      <c r="C1113" s="2" t="s">
        <v>15</v>
      </c>
      <c r="D1113" s="6" t="s">
        <v>13</v>
      </c>
      <c r="E1113" s="3">
        <v>1.6</v>
      </c>
      <c r="F1113" s="3">
        <v>1.6</v>
      </c>
      <c r="G1113" s="3">
        <v>2</v>
      </c>
      <c r="H1113" s="3">
        <v>2.6</v>
      </c>
      <c r="I1113" s="3" t="s">
        <v>22</v>
      </c>
      <c r="J1113" s="15">
        <f t="shared" si="1465"/>
        <v>0.17566734386037886</v>
      </c>
      <c r="K1113" s="16">
        <f t="shared" ref="K1113:K1114" si="1492">IF($C1113="Erwerbstätige (Inlandskonzept)", SUM(K1114:K1115),
IF(TYPE($I1113)=1,$I1113,$H1113)*((1+$J1113)^(IF(TYPE($I1113)=1,1,2))))</f>
        <v>3.5937036288912676</v>
      </c>
      <c r="L1113" s="16">
        <f t="shared" ref="L1113:L1114" si="1493">IF($C1113="Erwerbstätige (Inlandskonzept)", SUM(L1114:L1115),
IF(TYPE($I1113)=1,$I1113,$H1113)*((1+$J1113)^(IF(TYPE($I1113)=1,2,3))))</f>
        <v>4.2250000000000014</v>
      </c>
    </row>
    <row r="1114" spans="1:12" x14ac:dyDescent="0.2">
      <c r="A1114" s="2" t="s">
        <v>65</v>
      </c>
      <c r="B1114" s="2" t="s">
        <v>66</v>
      </c>
      <c r="C1114" s="2" t="s">
        <v>12</v>
      </c>
      <c r="D1114" s="6" t="s">
        <v>13</v>
      </c>
      <c r="E1114" s="3">
        <v>71.2</v>
      </c>
      <c r="F1114" s="3">
        <v>72.900000000000006</v>
      </c>
      <c r="G1114" s="3">
        <v>75.7</v>
      </c>
      <c r="H1114" s="3">
        <v>77.2</v>
      </c>
      <c r="I1114" s="3" t="s">
        <v>22</v>
      </c>
      <c r="J1114" s="15">
        <f t="shared" si="1465"/>
        <v>2.7335831099901675E-2</v>
      </c>
      <c r="K1114" s="16">
        <f t="shared" si="1492"/>
        <v>14.410370243073357</v>
      </c>
      <c r="L1114" s="16">
        <f t="shared" si="1493"/>
        <v>78.847627620670906</v>
      </c>
    </row>
    <row r="1115" spans="1:12" x14ac:dyDescent="0.2">
      <c r="C1115" s="2" t="s">
        <v>14</v>
      </c>
      <c r="D1115" s="6" t="s">
        <v>13</v>
      </c>
      <c r="E1115" s="3">
        <v>66.900000000000006</v>
      </c>
      <c r="F1115" s="3">
        <v>67.8</v>
      </c>
      <c r="G1115" s="3">
        <v>70.400000000000006</v>
      </c>
      <c r="H1115" s="3">
        <v>72.099999999999994</v>
      </c>
      <c r="I1115" s="3" t="s">
        <v>22</v>
      </c>
      <c r="J1115" s="15">
        <f t="shared" si="1465"/>
        <v>2.5265591193252446E-2</v>
      </c>
      <c r="K1115" s="16">
        <f t="shared" ref="K1115" si="1494">IF($C1115="Erwerbstätige (Inlandskonzept)", SUM(K1116:K1117),
IF(TYPE($I1115)=1,$I1115,$H1115)*(1+$J1115))^(1/IF(TYPE($I1115)=1,1,2))</f>
        <v>8.5977700088472648</v>
      </c>
      <c r="L1115" s="16">
        <f t="shared" ref="L1115" si="1495">IF($C1115="Erwerbstätige (Inlandskonzept)", SUM(L1116:L1117),
IF(TYPE($I1115)=1,$I1115,$H1115)*((1+$J1115)^(1/IF(TYPE($I1115)=1,2,3))))</f>
        <v>72.702173075216365</v>
      </c>
    </row>
    <row r="1116" spans="1:12" x14ac:dyDescent="0.2">
      <c r="C1116" s="2" t="s">
        <v>15</v>
      </c>
      <c r="D1116" s="6" t="s">
        <v>13</v>
      </c>
      <c r="E1116" s="3">
        <v>4.4000000000000004</v>
      </c>
      <c r="F1116" s="3">
        <v>5.0999999999999996</v>
      </c>
      <c r="G1116" s="3">
        <v>5.3</v>
      </c>
      <c r="H1116" s="3">
        <v>5.2</v>
      </c>
      <c r="I1116" s="3" t="s">
        <v>22</v>
      </c>
      <c r="J1116" s="15">
        <f t="shared" si="1465"/>
        <v>5.7264270346431223E-2</v>
      </c>
      <c r="K1116" s="16">
        <f t="shared" ref="K1116:K1117" si="1496">IF($C1116="Erwerbstätige (Inlandskonzept)", SUM(K1117:K1118),
IF(TYPE($I1116)=1,$I1116,$H1116)*((1+$J1116)^(IF(TYPE($I1116)=1,1,2))))</f>
        <v>5.8126002342260925</v>
      </c>
      <c r="L1116" s="16">
        <f t="shared" ref="L1116:L1117" si="1497">IF($C1116="Erwerbstätige (Inlandskonzept)", SUM(L1117:L1118),
IF(TYPE($I1116)=1,$I1116,$H1116)*((1+$J1116)^(IF(TYPE($I1116)=1,2,3))))</f>
        <v>6.1454545454545446</v>
      </c>
    </row>
    <row r="1117" spans="1:12" x14ac:dyDescent="0.2">
      <c r="A1117" s="2" t="s">
        <v>67</v>
      </c>
      <c r="B1117" s="2" t="s">
        <v>68</v>
      </c>
      <c r="C1117" s="2" t="s">
        <v>12</v>
      </c>
      <c r="D1117" s="6" t="s">
        <v>13</v>
      </c>
      <c r="E1117" s="3">
        <v>31.6</v>
      </c>
      <c r="F1117" s="3">
        <v>32.5</v>
      </c>
      <c r="G1117" s="3">
        <v>34.5</v>
      </c>
      <c r="H1117" s="3">
        <v>35.1</v>
      </c>
      <c r="I1117" s="3" t="s">
        <v>22</v>
      </c>
      <c r="J1117" s="15">
        <f t="shared" si="1465"/>
        <v>3.5634901410402486E-2</v>
      </c>
      <c r="K1117" s="16">
        <f t="shared" si="1496"/>
        <v>11.249284479807182</v>
      </c>
      <c r="L1117" s="16">
        <f t="shared" si="1497"/>
        <v>37.182856351686205</v>
      </c>
    </row>
    <row r="1118" spans="1:12" x14ac:dyDescent="0.2">
      <c r="C1118" s="2" t="s">
        <v>14</v>
      </c>
      <c r="D1118" s="6" t="s">
        <v>13</v>
      </c>
      <c r="E1118" s="3">
        <v>28.4</v>
      </c>
      <c r="F1118" s="3">
        <v>29.2</v>
      </c>
      <c r="G1118" s="3">
        <v>30</v>
      </c>
      <c r="H1118" s="3">
        <v>30.6</v>
      </c>
      <c r="I1118" s="3" t="s">
        <v>22</v>
      </c>
      <c r="J1118" s="15">
        <f t="shared" si="1465"/>
        <v>2.5182133403348628E-2</v>
      </c>
      <c r="K1118" s="16">
        <f t="shared" ref="K1118" si="1498">IF($C1118="Erwerbstätige (Inlandskonzept)", SUM(K1119:K1120),
IF(TYPE($I1118)=1,$I1118,$H1118)*(1+$J1118))^(1/IF(TYPE($I1118)=1,1,2))</f>
        <v>5.6009439634888754</v>
      </c>
      <c r="L1118" s="16">
        <f t="shared" ref="L1118" si="1499">IF($C1118="Erwerbstätige (Inlandskonzept)", SUM(L1119:L1120),
IF(TYPE($I1118)=1,$I1118,$H1118)*((1+$J1118)^(1/IF(TYPE($I1118)=1,2,3))))</f>
        <v>30.854731351686201</v>
      </c>
    </row>
    <row r="1119" spans="1:12" x14ac:dyDescent="0.2">
      <c r="C1119" s="2" t="s">
        <v>15</v>
      </c>
      <c r="D1119" s="6" t="s">
        <v>13</v>
      </c>
      <c r="E1119" s="3">
        <v>3.2</v>
      </c>
      <c r="F1119" s="3">
        <v>3.3</v>
      </c>
      <c r="G1119" s="3">
        <v>4.5</v>
      </c>
      <c r="H1119" s="3">
        <v>4.5</v>
      </c>
      <c r="I1119" s="3" t="s">
        <v>22</v>
      </c>
      <c r="J1119" s="15">
        <f t="shared" si="1465"/>
        <v>0.12035118663929123</v>
      </c>
      <c r="K1119" s="16">
        <f t="shared" ref="K1119:K1120" si="1500">IF($C1119="Erwerbstätige (Inlandskonzept)", SUM(K1120:K1121),
IF(TYPE($I1119)=1,$I1119,$H1119)*((1+$J1119)^(IF(TYPE($I1119)=1,1,2))))</f>
        <v>5.6483405163183065</v>
      </c>
      <c r="L1119" s="16">
        <f t="shared" ref="L1119:L1120" si="1501">IF($C1119="Erwerbstätige (Inlandskonzept)", SUM(L1120:L1121),
IF(TYPE($I1119)=1,$I1119,$H1119)*((1+$J1119)^(IF(TYPE($I1119)=1,2,3))))</f>
        <v>6.3281250000000009</v>
      </c>
    </row>
    <row r="1120" spans="1:12" x14ac:dyDescent="0.2">
      <c r="A1120" s="2" t="s">
        <v>69</v>
      </c>
      <c r="B1120" s="2" t="s">
        <v>70</v>
      </c>
      <c r="C1120" s="2" t="s">
        <v>12</v>
      </c>
      <c r="D1120" s="6" t="s">
        <v>13</v>
      </c>
      <c r="E1120" s="3">
        <v>6.3</v>
      </c>
      <c r="F1120" s="3">
        <v>6.2</v>
      </c>
      <c r="G1120" s="3">
        <v>6.4</v>
      </c>
      <c r="H1120" s="3">
        <v>6.6</v>
      </c>
      <c r="I1120" s="3" t="s">
        <v>22</v>
      </c>
      <c r="J1120" s="15">
        <f t="shared" si="1465"/>
        <v>1.5627524178942975E-2</v>
      </c>
      <c r="K1120" s="16">
        <f t="shared" si="1500"/>
        <v>3.3752407508383131</v>
      </c>
      <c r="L1120" s="16">
        <f t="shared" si="1501"/>
        <v>6.7351664003620764</v>
      </c>
    </row>
    <row r="1121" spans="1:12" x14ac:dyDescent="0.2">
      <c r="C1121" s="2" t="s">
        <v>14</v>
      </c>
      <c r="D1121" s="6" t="s">
        <v>13</v>
      </c>
      <c r="E1121" s="3">
        <v>5.5</v>
      </c>
      <c r="F1121" s="3">
        <v>5.6</v>
      </c>
      <c r="G1121" s="3">
        <v>5.6</v>
      </c>
      <c r="H1121" s="3">
        <v>5.7</v>
      </c>
      <c r="I1121" s="3" t="s">
        <v>22</v>
      </c>
      <c r="J1121" s="15">
        <f t="shared" si="1465"/>
        <v>1.197718640592571E-2</v>
      </c>
      <c r="K1121" s="16">
        <f t="shared" ref="K1121" si="1502">IF($C1121="Erwerbstätige (Inlandskonzept)", SUM(K1122:K1123),
IF(TYPE($I1121)=1,$I1121,$H1121)*(1+$J1121))^(1/IF(TYPE($I1121)=1,1,2))</f>
        <v>2.4017222908808122</v>
      </c>
      <c r="L1121" s="16">
        <f t="shared" ref="L1121" si="1503">IF($C1121="Erwerbstätige (Inlandskonzept)", SUM(L1122:L1123),
IF(TYPE($I1121)=1,$I1121,$H1121)*((1+$J1121)^(1/IF(TYPE($I1121)=1,2,3))))</f>
        <v>5.7226664003620762</v>
      </c>
    </row>
    <row r="1122" spans="1:12" x14ac:dyDescent="0.2">
      <c r="C1122" s="2" t="s">
        <v>15</v>
      </c>
      <c r="D1122" s="6" t="s">
        <v>13</v>
      </c>
      <c r="E1122" s="3">
        <v>0.8</v>
      </c>
      <c r="F1122" s="3">
        <v>0.7</v>
      </c>
      <c r="G1122" s="3">
        <v>0.8</v>
      </c>
      <c r="H1122" s="3">
        <v>0.9</v>
      </c>
      <c r="I1122" s="3" t="s">
        <v>22</v>
      </c>
      <c r="J1122" s="15">
        <f t="shared" si="1465"/>
        <v>4.0041911525952045E-2</v>
      </c>
      <c r="K1122" s="16">
        <f t="shared" ref="K1122:K1123" si="1504">IF($C1122="Erwerbstätige (Inlandskonzept)", SUM(K1123:K1124),
IF(TYPE($I1122)=1,$I1122,$H1122)*((1+$J1122)^(IF(TYPE($I1122)=1,1,2))))</f>
        <v>0.97351845995750075</v>
      </c>
      <c r="L1122" s="16">
        <f t="shared" ref="L1122:L1123" si="1505">IF($C1122="Erwerbstätige (Inlandskonzept)", SUM(L1123:L1124),
IF(TYPE($I1122)=1,$I1122,$H1122)*((1+$J1122)^(IF(TYPE($I1122)=1,2,3))))</f>
        <v>1.0125</v>
      </c>
    </row>
    <row r="1123" spans="1:12" x14ac:dyDescent="0.2">
      <c r="A1123" s="2" t="s">
        <v>71</v>
      </c>
      <c r="B1123" s="2" t="s">
        <v>72</v>
      </c>
      <c r="C1123" s="2" t="s">
        <v>12</v>
      </c>
      <c r="D1123" s="6" t="s">
        <v>13</v>
      </c>
      <c r="E1123" s="3">
        <v>14.9</v>
      </c>
      <c r="F1123" s="3">
        <v>15.3</v>
      </c>
      <c r="G1123" s="3">
        <v>17.100000000000001</v>
      </c>
      <c r="H1123" s="3">
        <v>17.399999999999999</v>
      </c>
      <c r="I1123" s="3" t="s">
        <v>22</v>
      </c>
      <c r="J1123" s="15">
        <f t="shared" si="1465"/>
        <v>5.3062934009151963E-2</v>
      </c>
      <c r="K1123" s="16">
        <f t="shared" si="1504"/>
        <v>8.624685165094526</v>
      </c>
      <c r="L1123" s="16">
        <f t="shared" si="1505"/>
        <v>19.574980030980019</v>
      </c>
    </row>
    <row r="1124" spans="1:12" x14ac:dyDescent="0.2">
      <c r="C1124" s="2" t="s">
        <v>14</v>
      </c>
      <c r="D1124" s="6" t="s">
        <v>13</v>
      </c>
      <c r="E1124" s="3">
        <v>12.6</v>
      </c>
      <c r="F1124" s="3">
        <v>12.7</v>
      </c>
      <c r="G1124" s="3">
        <v>13.4</v>
      </c>
      <c r="H1124" s="3">
        <v>13.8</v>
      </c>
      <c r="I1124" s="3" t="s">
        <v>22</v>
      </c>
      <c r="J1124" s="15">
        <f t="shared" si="1465"/>
        <v>3.0788379107201225E-2</v>
      </c>
      <c r="K1124" s="16">
        <f t="shared" ref="K1124" si="1506">IF($C1124="Erwerbstätige (Inlandskonzept)", SUM(K1125:K1126),
IF(TYPE($I1124)=1,$I1124,$H1124)*(1+$J1124))^(1/IF(TYPE($I1124)=1,1,2))</f>
        <v>3.7715884759182536</v>
      </c>
      <c r="L1124" s="16">
        <f t="shared" ref="L1124" si="1507">IF($C1124="Erwerbstätige (Inlandskonzept)", SUM(L1125:L1126),
IF(TYPE($I1124)=1,$I1124,$H1124)*((1+$J1124)^(1/IF(TYPE($I1124)=1,2,3))))</f>
        <v>13.940197422284367</v>
      </c>
    </row>
    <row r="1125" spans="1:12" x14ac:dyDescent="0.2">
      <c r="C1125" s="2" t="s">
        <v>15</v>
      </c>
      <c r="D1125" s="6" t="s">
        <v>13</v>
      </c>
      <c r="E1125" s="3">
        <v>2.2999999999999998</v>
      </c>
      <c r="F1125" s="3">
        <v>2.6</v>
      </c>
      <c r="G1125" s="3">
        <v>3.7</v>
      </c>
      <c r="H1125" s="3">
        <v>3.6</v>
      </c>
      <c r="I1125" s="3" t="s">
        <v>22</v>
      </c>
      <c r="J1125" s="15">
        <f t="shared" si="1465"/>
        <v>0.1610695128458397</v>
      </c>
      <c r="K1125" s="16">
        <f t="shared" ref="K1125:K1126" si="1508">IF($C1125="Erwerbstätige (Inlandskonzept)", SUM(K1126:K1127),
IF(TYPE($I1125)=1,$I1125,$H1125)*((1+$J1125)^(IF(TYPE($I1125)=1,1,2))))</f>
        <v>4.8530966891762723</v>
      </c>
      <c r="L1125" s="16">
        <f t="shared" ref="L1125:L1126" si="1509">IF($C1125="Erwerbstätige (Inlandskonzept)", SUM(L1126:L1127),
IF(TYPE($I1125)=1,$I1125,$H1125)*((1+$J1125)^(IF(TYPE($I1125)=1,2,3))))</f>
        <v>5.6347826086956516</v>
      </c>
    </row>
    <row r="1126" spans="1:12" x14ac:dyDescent="0.2">
      <c r="A1126" s="2" t="s">
        <v>73</v>
      </c>
      <c r="B1126" s="2" t="s">
        <v>74</v>
      </c>
      <c r="C1126" s="2" t="s">
        <v>12</v>
      </c>
      <c r="D1126" s="6" t="s">
        <v>13</v>
      </c>
      <c r="E1126" s="3">
        <v>10.4</v>
      </c>
      <c r="F1126" s="3">
        <v>11</v>
      </c>
      <c r="G1126" s="3">
        <v>11</v>
      </c>
      <c r="H1126" s="3">
        <v>11.1</v>
      </c>
      <c r="I1126" s="3" t="s">
        <v>22</v>
      </c>
      <c r="J1126" s="15">
        <f t="shared" si="1465"/>
        <v>2.1950545535454724E-2</v>
      </c>
      <c r="K1126" s="16">
        <f t="shared" si="1508"/>
        <v>3.3680337075871951</v>
      </c>
      <c r="L1126" s="16">
        <f t="shared" si="1509"/>
        <v>11.180629908252556</v>
      </c>
    </row>
    <row r="1127" spans="1:12" x14ac:dyDescent="0.2">
      <c r="C1127" s="2" t="s">
        <v>14</v>
      </c>
      <c r="D1127" s="6" t="s">
        <v>13</v>
      </c>
      <c r="E1127" s="3">
        <v>10.4</v>
      </c>
      <c r="F1127" s="3">
        <v>11</v>
      </c>
      <c r="G1127" s="3">
        <v>11</v>
      </c>
      <c r="H1127" s="3">
        <v>11.1</v>
      </c>
      <c r="I1127" s="3" t="s">
        <v>22</v>
      </c>
      <c r="J1127" s="15">
        <f t="shared" si="1465"/>
        <v>2.1950545535454724E-2</v>
      </c>
      <c r="K1127" s="16">
        <f t="shared" ref="K1127" si="1510">IF($C1127="Erwerbstätige (Inlandskonzept)", SUM(K1128:K1129),
IF(TYPE($I1127)=1,$I1127,$H1127)*(1+$J1127))^(1/IF(TYPE($I1127)=1,1,2))</f>
        <v>3.3680337075871951</v>
      </c>
      <c r="L1127" s="16">
        <f t="shared" ref="L1127" si="1511">IF($C1127="Erwerbstätige (Inlandskonzept)", SUM(L1128:L1129),
IF(TYPE($I1127)=1,$I1127,$H1127)*((1+$J1127)^(1/IF(TYPE($I1127)=1,2,3))))</f>
        <v>11.180629908252556</v>
      </c>
    </row>
    <row r="1128" spans="1:12" x14ac:dyDescent="0.2">
      <c r="C1128" s="2" t="s">
        <v>15</v>
      </c>
      <c r="D1128" s="6" t="s">
        <v>13</v>
      </c>
      <c r="E1128" s="3">
        <v>0</v>
      </c>
      <c r="F1128" s="3">
        <v>0</v>
      </c>
      <c r="G1128" s="3">
        <v>0</v>
      </c>
      <c r="H1128" s="3">
        <v>0</v>
      </c>
      <c r="I1128" s="3" t="s">
        <v>22</v>
      </c>
      <c r="J1128" s="15">
        <f t="shared" si="1465"/>
        <v>0</v>
      </c>
      <c r="K1128" s="16">
        <f t="shared" ref="K1128:K1129" si="1512">IF($C1128="Erwerbstätige (Inlandskonzept)", SUM(K1129:K1130),
IF(TYPE($I1128)=1,$I1128,$H1128)*((1+$J1128)^(IF(TYPE($I1128)=1,1,2))))</f>
        <v>0</v>
      </c>
      <c r="L1128" s="16">
        <f t="shared" ref="L1128:L1129" si="1513">IF($C1128="Erwerbstätige (Inlandskonzept)", SUM(L1129:L1130),
IF(TYPE($I1128)=1,$I1128,$H1128)*((1+$J1128)^(IF(TYPE($I1128)=1,2,3))))</f>
        <v>0</v>
      </c>
    </row>
    <row r="1129" spans="1:12" x14ac:dyDescent="0.2">
      <c r="B1129" s="2" t="s">
        <v>75</v>
      </c>
      <c r="C1129" s="2" t="s">
        <v>12</v>
      </c>
      <c r="D1129" s="6" t="s">
        <v>13</v>
      </c>
      <c r="E1129" s="3">
        <v>518.20000000000005</v>
      </c>
      <c r="F1129" s="3">
        <v>520.20000000000005</v>
      </c>
      <c r="G1129" s="3">
        <v>525.5</v>
      </c>
      <c r="H1129" s="3">
        <v>529.6</v>
      </c>
      <c r="I1129" s="3">
        <v>531.70000000000005</v>
      </c>
      <c r="J1129" s="15">
        <f t="shared" si="1465"/>
        <v>6.4502519453313312E-3</v>
      </c>
      <c r="K1129" s="16">
        <f t="shared" si="1512"/>
        <v>535.00611233556356</v>
      </c>
      <c r="L1129" s="16">
        <f t="shared" si="1513"/>
        <v>533.99944854067735</v>
      </c>
    </row>
    <row r="1130" spans="1:12" x14ac:dyDescent="0.2">
      <c r="C1130" s="2" t="s">
        <v>14</v>
      </c>
      <c r="D1130" s="6" t="s">
        <v>13</v>
      </c>
      <c r="E1130" s="3">
        <v>477.7</v>
      </c>
      <c r="F1130" s="3">
        <v>479.5</v>
      </c>
      <c r="G1130" s="3">
        <v>482.3</v>
      </c>
      <c r="H1130" s="3">
        <v>485.7</v>
      </c>
      <c r="I1130" s="3">
        <v>489.3</v>
      </c>
      <c r="J1130" s="15">
        <f t="shared" si="1465"/>
        <v>6.0162448151850345E-3</v>
      </c>
      <c r="K1130" s="16">
        <f t="shared" ref="K1130" si="1514">IF($C1130="Erwerbstätige (Inlandskonzept)", SUM(K1131:K1132),
IF(TYPE($I1130)=1,$I1130,$H1130)*(1+$J1130))^(1/IF(TYPE($I1130)=1,1,2))</f>
        <v>492.24374858807005</v>
      </c>
      <c r="L1130" s="16">
        <f t="shared" ref="L1130" si="1515">IF($C1130="Erwerbstätige (Inlandskonzept)", SUM(L1131:L1132),
IF(TYPE($I1130)=1,$I1130,$H1130)*((1+$J1130)^(1/IF(TYPE($I1130)=1,2,3))))</f>
        <v>490.76966713942568</v>
      </c>
    </row>
    <row r="1131" spans="1:12" x14ac:dyDescent="0.2">
      <c r="C1131" s="2" t="s">
        <v>15</v>
      </c>
      <c r="D1131" s="6" t="s">
        <v>13</v>
      </c>
      <c r="E1131" s="3">
        <v>40.5</v>
      </c>
      <c r="F1131" s="3">
        <v>40.700000000000003</v>
      </c>
      <c r="G1131" s="3">
        <v>43.2</v>
      </c>
      <c r="H1131" s="3">
        <v>43.9</v>
      </c>
      <c r="I1131" s="3">
        <v>42.3</v>
      </c>
      <c r="J1131" s="15">
        <f t="shared" si="1465"/>
        <v>1.0930585047126851E-2</v>
      </c>
      <c r="K1131" s="16">
        <f t="shared" ref="K1131:K1132" si="1516">IF($C1131="Erwerbstätige (Inlandskonzept)", SUM(K1132:K1133),
IF(TYPE($I1131)=1,$I1131,$H1131)*((1+$J1131)^(IF(TYPE($I1131)=1,1,2))))</f>
        <v>42.76236374749346</v>
      </c>
      <c r="L1131" s="16">
        <f t="shared" ref="L1131:L1132" si="1517">IF($C1131="Erwerbstätige (Inlandskonzept)", SUM(L1132:L1133),
IF(TYPE($I1131)=1,$I1131,$H1131)*((1+$J1131)^(IF(TYPE($I1131)=1,2,3))))</f>
        <v>43.229781401251614</v>
      </c>
    </row>
    <row r="1132" spans="1:12" ht="75.95" customHeight="1" x14ac:dyDescent="0.2">
      <c r="A1132" s="19" t="s">
        <v>87</v>
      </c>
      <c r="B1132" s="20"/>
      <c r="C1132" s="20"/>
      <c r="D1132" s="20"/>
      <c r="E1132" s="20"/>
      <c r="F1132" s="20"/>
      <c r="G1132" s="20"/>
      <c r="H1132" s="20"/>
      <c r="I1132" s="20"/>
      <c r="J1132" s="15">
        <f t="shared" si="1465"/>
        <v>0</v>
      </c>
      <c r="K1132" s="16">
        <f t="shared" si="1516"/>
        <v>0</v>
      </c>
      <c r="L1132" s="16">
        <f t="shared" si="1517"/>
        <v>0</v>
      </c>
    </row>
    <row r="1133" spans="1:12" x14ac:dyDescent="0.2">
      <c r="A1133" s="2" t="s">
        <v>10</v>
      </c>
      <c r="B1133" s="2" t="s">
        <v>11</v>
      </c>
      <c r="C1133" s="2" t="s">
        <v>12</v>
      </c>
      <c r="D1133" s="6" t="s">
        <v>13</v>
      </c>
      <c r="E1133" s="3">
        <v>29.4</v>
      </c>
      <c r="F1133" s="3">
        <v>29.4</v>
      </c>
      <c r="G1133" s="3">
        <v>28.7</v>
      </c>
      <c r="H1133" s="3">
        <v>28.2</v>
      </c>
      <c r="I1133" s="3">
        <v>27.8</v>
      </c>
      <c r="J1133" s="15">
        <f t="shared" si="1465"/>
        <v>-1.3892262800426214E-2</v>
      </c>
      <c r="K1133" s="16">
        <f t="shared" ref="K1133" si="1518">IF($C1133="Erwerbstätige (Inlandskonzept)", SUM(K1134:K1135),
IF(TYPE($I1133)=1,$I1133,$H1133)*(1+$J1133))^(1/IF(TYPE($I1133)=1,1,2))</f>
        <v>27.422084613233473</v>
      </c>
      <c r="L1133" s="16">
        <f t="shared" ref="L1133" si="1519">IF($C1133="Erwerbstätige (Inlandskonzept)", SUM(L1134:L1135),
IF(TYPE($I1133)=1,$I1133,$H1133)*((1+$J1133)^(1/IF(TYPE($I1133)=1,2,3))))</f>
        <v>27.05270865743892</v>
      </c>
    </row>
    <row r="1134" spans="1:12" x14ac:dyDescent="0.2">
      <c r="C1134" s="2" t="s">
        <v>14</v>
      </c>
      <c r="D1134" s="6" t="s">
        <v>13</v>
      </c>
      <c r="E1134" s="3">
        <v>24.9</v>
      </c>
      <c r="F1134" s="3">
        <v>24.6</v>
      </c>
      <c r="G1134" s="3">
        <v>24</v>
      </c>
      <c r="H1134" s="3">
        <v>23.3</v>
      </c>
      <c r="I1134" s="3">
        <v>23.1</v>
      </c>
      <c r="J1134" s="15">
        <f t="shared" si="1465"/>
        <v>-1.8583945302511951E-2</v>
      </c>
      <c r="K1134" s="16">
        <f t="shared" ref="K1134:K1135" si="1520">IF($C1134="Erwerbstätige (Inlandskonzept)", SUM(K1135:K1136),
IF(TYPE($I1134)=1,$I1134,$H1134)*((1+$J1134)^(IF(TYPE($I1134)=1,1,2))))</f>
        <v>22.670710863511975</v>
      </c>
      <c r="L1134" s="16">
        <f t="shared" ref="L1134:L1135" si="1521">IF($C1134="Erwerbstätige (Inlandskonzept)", SUM(L1135:L1136),
IF(TYPE($I1134)=1,$I1134,$H1134)*((1+$J1134)^(IF(TYPE($I1134)=1,2,3))))</f>
        <v>22.249399612855406</v>
      </c>
    </row>
    <row r="1135" spans="1:12" x14ac:dyDescent="0.2">
      <c r="C1135" s="2" t="s">
        <v>15</v>
      </c>
      <c r="D1135" s="6" t="s">
        <v>13</v>
      </c>
      <c r="E1135" s="3">
        <v>4.5</v>
      </c>
      <c r="F1135" s="3">
        <v>4.7</v>
      </c>
      <c r="G1135" s="3">
        <v>4.7</v>
      </c>
      <c r="H1135" s="3">
        <v>4.9000000000000004</v>
      </c>
      <c r="I1135" s="3">
        <v>4.7</v>
      </c>
      <c r="J1135" s="15">
        <f t="shared" si="1465"/>
        <v>1.0930585047126851E-2</v>
      </c>
      <c r="K1135" s="16">
        <f t="shared" si="1520"/>
        <v>4.7513737497214965</v>
      </c>
      <c r="L1135" s="16">
        <f t="shared" si="1521"/>
        <v>4.8033090445835125</v>
      </c>
    </row>
    <row r="1136" spans="1:12" x14ac:dyDescent="0.2">
      <c r="A1136" s="2" t="s">
        <v>16</v>
      </c>
      <c r="B1136" s="2" t="s">
        <v>17</v>
      </c>
      <c r="C1136" s="2" t="s">
        <v>12</v>
      </c>
      <c r="D1136" s="6" t="s">
        <v>13</v>
      </c>
      <c r="E1136" s="3">
        <v>546</v>
      </c>
      <c r="F1136" s="3">
        <v>543.29999999999995</v>
      </c>
      <c r="G1136" s="3">
        <v>544.79999999999995</v>
      </c>
      <c r="H1136" s="3">
        <v>548.70000000000005</v>
      </c>
      <c r="I1136" s="3">
        <v>555.79999999999995</v>
      </c>
      <c r="J1136" s="15">
        <f t="shared" si="1465"/>
        <v>4.4572896865788803E-3</v>
      </c>
      <c r="K1136" s="16">
        <f t="shared" ref="K1136" si="1522">IF($C1136="Erwerbstätige (Inlandskonzept)", SUM(K1137:K1138),
IF(TYPE($I1136)=1,$I1136,$H1136)*(1+$J1136))^(1/IF(TYPE($I1136)=1,1,2))</f>
        <v>558.43863926866106</v>
      </c>
      <c r="L1136" s="16">
        <f t="shared" ref="L1136" si="1523">IF($C1136="Erwerbstätige (Inlandskonzept)", SUM(L1137:L1138),
IF(TYPE($I1136)=1,$I1136,$H1136)*((1+$J1136)^(1/IF(TYPE($I1136)=1,2,3))))</f>
        <v>561.15109594515468</v>
      </c>
    </row>
    <row r="1137" spans="1:12" x14ac:dyDescent="0.2">
      <c r="C1137" s="2" t="s">
        <v>14</v>
      </c>
      <c r="D1137" s="6" t="s">
        <v>13</v>
      </c>
      <c r="E1137" s="3">
        <v>483.1</v>
      </c>
      <c r="F1137" s="3">
        <v>483.4</v>
      </c>
      <c r="G1137" s="3">
        <v>485.6</v>
      </c>
      <c r="H1137" s="3">
        <v>490.4</v>
      </c>
      <c r="I1137" s="3">
        <v>499.3</v>
      </c>
      <c r="J1137" s="15">
        <f t="shared" si="1465"/>
        <v>8.2799522404997106E-3</v>
      </c>
      <c r="K1137" s="16">
        <f t="shared" ref="K1137:K1138" si="1524">IF($C1137="Erwerbstätige (Inlandskonzept)", SUM(K1138:K1139),
IF(TYPE($I1137)=1,$I1137,$H1137)*((1+$J1137)^(IF(TYPE($I1137)=1,1,2))))</f>
        <v>503.4341801536815</v>
      </c>
      <c r="L1137" s="16">
        <f t="shared" ref="L1137:L1138" si="1525">IF($C1137="Erwerbstätige (Inlandskonzept)", SUM(L1138:L1139),
IF(TYPE($I1137)=1,$I1137,$H1137)*((1+$J1137)^(IF(TYPE($I1137)=1,2,3))))</f>
        <v>507.60259112158906</v>
      </c>
    </row>
    <row r="1138" spans="1:12" x14ac:dyDescent="0.2">
      <c r="C1138" s="2" t="s">
        <v>15</v>
      </c>
      <c r="D1138" s="6" t="s">
        <v>13</v>
      </c>
      <c r="E1138" s="3">
        <v>62.9</v>
      </c>
      <c r="F1138" s="3">
        <v>60</v>
      </c>
      <c r="G1138" s="3">
        <v>59.2</v>
      </c>
      <c r="H1138" s="3">
        <v>58.3</v>
      </c>
      <c r="I1138" s="3">
        <v>56.5</v>
      </c>
      <c r="J1138" s="15">
        <f t="shared" si="1465"/>
        <v>-2.6469750177353202E-2</v>
      </c>
      <c r="K1138" s="16">
        <f t="shared" si="1524"/>
        <v>55.004459114979547</v>
      </c>
      <c r="L1138" s="16">
        <f t="shared" si="1525"/>
        <v>53.548504823565594</v>
      </c>
    </row>
    <row r="1139" spans="1:12" x14ac:dyDescent="0.2">
      <c r="A1139" s="2" t="s">
        <v>18</v>
      </c>
      <c r="B1139" s="2" t="s">
        <v>19</v>
      </c>
      <c r="C1139" s="2" t="s">
        <v>12</v>
      </c>
      <c r="D1139" s="6" t="s">
        <v>13</v>
      </c>
      <c r="E1139" s="3">
        <v>384.3</v>
      </c>
      <c r="F1139" s="3">
        <v>385.1</v>
      </c>
      <c r="G1139" s="3">
        <v>386.8</v>
      </c>
      <c r="H1139" s="3">
        <v>390.9</v>
      </c>
      <c r="I1139" s="3">
        <v>396.9</v>
      </c>
      <c r="J1139" s="15">
        <f t="shared" si="1465"/>
        <v>8.0978270194005386E-3</v>
      </c>
      <c r="K1139" s="16">
        <f t="shared" ref="K1139" si="1526">IF($C1139="Erwerbstätige (Inlandskonzept)", SUM(K1140:K1141),
IF(TYPE($I1139)=1,$I1139,$H1139)*(1+$J1139))^(1/IF(TYPE($I1139)=1,1,2))</f>
        <v>400.19307351428239</v>
      </c>
      <c r="L1139" s="16">
        <f t="shared" ref="L1139" si="1527">IF($C1139="Erwerbstätige (Inlandskonzept)", SUM(L1140:L1141),
IF(TYPE($I1139)=1,$I1139,$H1139)*((1+$J1139)^(1/IF(TYPE($I1139)=1,2,3))))</f>
        <v>403.5335958363932</v>
      </c>
    </row>
    <row r="1140" spans="1:12" x14ac:dyDescent="0.2">
      <c r="C1140" s="2" t="s">
        <v>14</v>
      </c>
      <c r="D1140" s="6" t="s">
        <v>13</v>
      </c>
      <c r="E1140" s="3">
        <v>363</v>
      </c>
      <c r="F1140" s="3">
        <v>364.6</v>
      </c>
      <c r="G1140" s="3">
        <v>366.3</v>
      </c>
      <c r="H1140" s="3">
        <v>371</v>
      </c>
      <c r="I1140" s="3">
        <v>377.6</v>
      </c>
      <c r="J1140" s="15">
        <f t="shared" si="1465"/>
        <v>9.9069016309496494E-3</v>
      </c>
      <c r="K1140" s="16">
        <f t="shared" ref="K1140:K1141" si="1528">IF($C1140="Erwerbstätige (Inlandskonzept)", SUM(K1141:K1142),
IF(TYPE($I1140)=1,$I1140,$H1140)*((1+$J1140)^(IF(TYPE($I1140)=1,1,2))))</f>
        <v>381.34084605584661</v>
      </c>
      <c r="L1140" s="16">
        <f t="shared" ref="L1140:L1141" si="1529">IF($C1140="Erwerbstätige (Inlandskonzept)", SUM(L1141:L1142),
IF(TYPE($I1140)=1,$I1140,$H1140)*((1+$J1140)^(IF(TYPE($I1140)=1,2,3))))</f>
        <v>385.11875230558496</v>
      </c>
    </row>
    <row r="1141" spans="1:12" x14ac:dyDescent="0.2">
      <c r="C1141" s="2" t="s">
        <v>15</v>
      </c>
      <c r="D1141" s="6" t="s">
        <v>13</v>
      </c>
      <c r="E1141" s="3">
        <v>21.2</v>
      </c>
      <c r="F1141" s="3">
        <v>20.5</v>
      </c>
      <c r="G1141" s="3">
        <v>20.5</v>
      </c>
      <c r="H1141" s="3">
        <v>19.899999999999999</v>
      </c>
      <c r="I1141" s="3">
        <v>19.3</v>
      </c>
      <c r="J1141" s="15">
        <f t="shared" si="1465"/>
        <v>-2.3200649821981001E-2</v>
      </c>
      <c r="K1141" s="16">
        <f t="shared" si="1528"/>
        <v>18.852227458435767</v>
      </c>
      <c r="L1141" s="16">
        <f t="shared" si="1529"/>
        <v>18.414843530808266</v>
      </c>
    </row>
    <row r="1142" spans="1:12" x14ac:dyDescent="0.2">
      <c r="A1142" s="2" t="s">
        <v>20</v>
      </c>
      <c r="B1142" s="2" t="s">
        <v>21</v>
      </c>
      <c r="C1142" s="2" t="s">
        <v>12</v>
      </c>
      <c r="D1142" s="6" t="s">
        <v>13</v>
      </c>
      <c r="E1142" s="3">
        <v>3.6</v>
      </c>
      <c r="F1142" s="3">
        <v>3.5</v>
      </c>
      <c r="G1142" s="3">
        <v>3.5</v>
      </c>
      <c r="H1142" s="3">
        <v>3.4</v>
      </c>
      <c r="I1142" s="3" t="s">
        <v>22</v>
      </c>
      <c r="J1142" s="15">
        <f t="shared" si="1465"/>
        <v>-1.8872447186110586E-2</v>
      </c>
      <c r="K1142" s="16">
        <f t="shared" ref="K1142" si="1530">IF($C1142="Erwerbstätige (Inlandskonzept)", SUM(K1143:K1144),
IF(TYPE($I1142)=1,$I1142,$H1142)*(1+$J1142))^(1/IF(TYPE($I1142)=1,1,2))</f>
        <v>1.8261907658209606</v>
      </c>
      <c r="L1142" s="16">
        <f t="shared" ref="L1142" si="1531">IF($C1142="Erwerbstätige (Inlandskonzept)", SUM(L1143:L1144),
IF(TYPE($I1142)=1,$I1142,$H1142)*((1+$J1142)^(1/IF(TYPE($I1142)=1,2,3))))</f>
        <v>3.302941176470588</v>
      </c>
    </row>
    <row r="1143" spans="1:12" x14ac:dyDescent="0.2">
      <c r="C1143" s="2" t="s">
        <v>14</v>
      </c>
      <c r="D1143" s="6" t="s">
        <v>13</v>
      </c>
      <c r="E1143" s="3">
        <v>3.4</v>
      </c>
      <c r="F1143" s="3">
        <v>3.4</v>
      </c>
      <c r="G1143" s="3">
        <v>3.4</v>
      </c>
      <c r="H1143" s="3">
        <v>3.3</v>
      </c>
      <c r="I1143" s="3" t="s">
        <v>22</v>
      </c>
      <c r="J1143" s="15">
        <f t="shared" si="1465"/>
        <v>-9.9016404585906548E-3</v>
      </c>
      <c r="K1143" s="16">
        <f t="shared" ref="K1143:K1144" si="1532">IF($C1143="Erwerbstätige (Inlandskonzept)", SUM(K1144:K1145),
IF(TYPE($I1143)=1,$I1143,$H1143)*((1+$J1143)^(IF(TYPE($I1143)=1,1,2))))</f>
        <v>3.2349727131697463</v>
      </c>
      <c r="L1143" s="16">
        <f t="shared" ref="L1143:L1144" si="1533">IF($C1143="Erwerbstätige (Inlandskonzept)", SUM(L1144:L1145),
IF(TYPE($I1143)=1,$I1143,$H1143)*((1+$J1143)^(IF(TYPE($I1143)=1,2,3))))</f>
        <v>3.202941176470588</v>
      </c>
    </row>
    <row r="1144" spans="1:12" x14ac:dyDescent="0.2">
      <c r="C1144" s="2" t="s">
        <v>15</v>
      </c>
      <c r="D1144" s="6" t="s">
        <v>13</v>
      </c>
      <c r="E1144" s="3">
        <v>0.1</v>
      </c>
      <c r="F1144" s="3">
        <v>0.1</v>
      </c>
      <c r="G1144" s="3">
        <v>0.1</v>
      </c>
      <c r="H1144" s="3">
        <v>0.1</v>
      </c>
      <c r="I1144" s="3" t="s">
        <v>22</v>
      </c>
      <c r="J1144" s="15">
        <f t="shared" si="1465"/>
        <v>0</v>
      </c>
      <c r="K1144" s="16">
        <f t="shared" si="1532"/>
        <v>0.1</v>
      </c>
      <c r="L1144" s="16">
        <f t="shared" si="1533"/>
        <v>0.1</v>
      </c>
    </row>
    <row r="1145" spans="1:12" x14ac:dyDescent="0.2">
      <c r="A1145" s="2" t="s">
        <v>23</v>
      </c>
      <c r="B1145" s="2" t="s">
        <v>24</v>
      </c>
      <c r="C1145" s="2" t="s">
        <v>12</v>
      </c>
      <c r="D1145" s="6" t="s">
        <v>13</v>
      </c>
      <c r="E1145" s="3">
        <v>349</v>
      </c>
      <c r="F1145" s="3">
        <v>350.9</v>
      </c>
      <c r="G1145" s="3">
        <v>353.1</v>
      </c>
      <c r="H1145" s="3">
        <v>356.9</v>
      </c>
      <c r="I1145" s="3">
        <v>363</v>
      </c>
      <c r="J1145" s="15">
        <f t="shared" si="1465"/>
        <v>9.8812281181541728E-3</v>
      </c>
      <c r="K1145" s="16">
        <f t="shared" ref="K1145" si="1534">IF($C1145="Erwerbstätige (Inlandskonzept)", SUM(K1146:K1147),
IF(TYPE($I1145)=1,$I1145,$H1145)*(1+$J1145))^(1/IF(TYPE($I1145)=1,1,2))</f>
        <v>366.64251094258361</v>
      </c>
      <c r="L1145" s="16">
        <f t="shared" ref="L1145" si="1535">IF($C1145="Erwerbstätige (Inlandskonzept)", SUM(L1146:L1147),
IF(TYPE($I1145)=1,$I1145,$H1145)*((1+$J1145)^(1/IF(TYPE($I1145)=1,2,3))))</f>
        <v>370.34268735086744</v>
      </c>
    </row>
    <row r="1146" spans="1:12" x14ac:dyDescent="0.2">
      <c r="C1146" s="2" t="s">
        <v>14</v>
      </c>
      <c r="D1146" s="6" t="s">
        <v>13</v>
      </c>
      <c r="E1146" s="3">
        <v>328.4</v>
      </c>
      <c r="F1146" s="3">
        <v>331</v>
      </c>
      <c r="G1146" s="3">
        <v>333.1</v>
      </c>
      <c r="H1146" s="3">
        <v>337.4</v>
      </c>
      <c r="I1146" s="3">
        <v>344.2</v>
      </c>
      <c r="J1146" s="15">
        <f t="shared" si="1465"/>
        <v>1.1816900918600437E-2</v>
      </c>
      <c r="K1146" s="16">
        <f t="shared" ref="K1146:K1147" si="1536">IF($C1146="Erwerbstätige (Inlandskonzept)", SUM(K1147:K1148),
IF(TYPE($I1146)=1,$I1146,$H1146)*((1+$J1146)^(IF(TYPE($I1146)=1,1,2))))</f>
        <v>348.26737729618225</v>
      </c>
      <c r="L1146" s="16">
        <f t="shared" ref="L1146:L1147" si="1537">IF($C1146="Erwerbstätige (Inlandskonzept)", SUM(L1147:L1148),
IF(TYPE($I1146)=1,$I1146,$H1146)*((1+$J1146)^(IF(TYPE($I1146)=1,2,3))))</f>
        <v>352.38281838687209</v>
      </c>
    </row>
    <row r="1147" spans="1:12" x14ac:dyDescent="0.2">
      <c r="C1147" s="2" t="s">
        <v>15</v>
      </c>
      <c r="D1147" s="6" t="s">
        <v>13</v>
      </c>
      <c r="E1147" s="3">
        <v>20.6</v>
      </c>
      <c r="F1147" s="3">
        <v>20</v>
      </c>
      <c r="G1147" s="3">
        <v>20</v>
      </c>
      <c r="H1147" s="3">
        <v>19.399999999999999</v>
      </c>
      <c r="I1147" s="3">
        <v>18.8</v>
      </c>
      <c r="J1147" s="15">
        <f t="shared" si="1465"/>
        <v>-2.2599274127585445E-2</v>
      </c>
      <c r="K1147" s="16">
        <f t="shared" si="1536"/>
        <v>18.375133646401395</v>
      </c>
      <c r="L1147" s="16">
        <f t="shared" si="1537"/>
        <v>17.959868963995351</v>
      </c>
    </row>
    <row r="1148" spans="1:12" x14ac:dyDescent="0.2">
      <c r="A1148" s="2" t="s">
        <v>25</v>
      </c>
      <c r="B1148" s="2" t="s">
        <v>26</v>
      </c>
      <c r="C1148" s="2" t="s">
        <v>12</v>
      </c>
      <c r="D1148" s="6" t="s">
        <v>13</v>
      </c>
      <c r="E1148" s="3">
        <v>13.1</v>
      </c>
      <c r="F1148" s="3">
        <v>12.6</v>
      </c>
      <c r="G1148" s="3">
        <v>12.6</v>
      </c>
      <c r="H1148" s="3">
        <v>12.9</v>
      </c>
      <c r="I1148" s="3" t="s">
        <v>22</v>
      </c>
      <c r="J1148" s="15">
        <f t="shared" si="1465"/>
        <v>-5.1151789670568215E-3</v>
      </c>
      <c r="K1148" s="16">
        <f t="shared" ref="K1148" si="1538">IF($C1148="Erwerbstätige (Inlandskonzept)", SUM(K1149:K1150),
IF(TYPE($I1148)=1,$I1148,$H1148)*(1+$J1148))^(1/IF(TYPE($I1148)=1,1,2))</f>
        <v>3.5732850308743345</v>
      </c>
      <c r="L1148" s="16">
        <f t="shared" ref="L1148" si="1539">IF($C1148="Erwerbstätige (Inlandskonzept)", SUM(L1149:L1150),
IF(TYPE($I1148)=1,$I1148,$H1148)*((1+$J1148)^(1/IF(TYPE($I1148)=1,2,3))))</f>
        <v>12.703053435114509</v>
      </c>
    </row>
    <row r="1149" spans="1:12" x14ac:dyDescent="0.2">
      <c r="C1149" s="2" t="s">
        <v>14</v>
      </c>
      <c r="D1149" s="6" t="s">
        <v>13</v>
      </c>
      <c r="E1149" s="3">
        <v>13.1</v>
      </c>
      <c r="F1149" s="3">
        <v>12.6</v>
      </c>
      <c r="G1149" s="3">
        <v>12.6</v>
      </c>
      <c r="H1149" s="3">
        <v>12.9</v>
      </c>
      <c r="I1149" s="3" t="s">
        <v>22</v>
      </c>
      <c r="J1149" s="15">
        <f t="shared" si="1465"/>
        <v>-5.1151789670568215E-3</v>
      </c>
      <c r="K1149" s="16">
        <f t="shared" ref="K1149:K1150" si="1540">IF($C1149="Erwerbstätige (Inlandskonzept)", SUM(K1150:K1151),
IF(TYPE($I1149)=1,$I1149,$H1149)*((1+$J1149)^(IF(TYPE($I1149)=1,1,2))))</f>
        <v>12.768365911870594</v>
      </c>
      <c r="L1149" s="16">
        <f t="shared" ref="L1149:L1150" si="1541">IF($C1149="Erwerbstätige (Inlandskonzept)", SUM(L1150:L1151),
IF(TYPE($I1149)=1,$I1149,$H1149)*((1+$J1149)^(IF(TYPE($I1149)=1,2,3))))</f>
        <v>12.703053435114509</v>
      </c>
    </row>
    <row r="1150" spans="1:12" x14ac:dyDescent="0.2">
      <c r="C1150" s="2" t="s">
        <v>15</v>
      </c>
      <c r="D1150" s="6" t="s">
        <v>13</v>
      </c>
      <c r="E1150" s="3">
        <v>0</v>
      </c>
      <c r="F1150" s="3">
        <v>0</v>
      </c>
      <c r="G1150" s="3">
        <v>0</v>
      </c>
      <c r="H1150" s="3">
        <v>0</v>
      </c>
      <c r="I1150" s="3" t="s">
        <v>22</v>
      </c>
      <c r="J1150" s="15">
        <f t="shared" si="1465"/>
        <v>0</v>
      </c>
      <c r="K1150" s="16">
        <f t="shared" si="1540"/>
        <v>0</v>
      </c>
      <c r="L1150" s="16">
        <f t="shared" si="1541"/>
        <v>0</v>
      </c>
    </row>
    <row r="1151" spans="1:12" x14ac:dyDescent="0.2">
      <c r="A1151" s="2" t="s">
        <v>27</v>
      </c>
      <c r="B1151" s="2" t="s">
        <v>28</v>
      </c>
      <c r="C1151" s="2" t="s">
        <v>12</v>
      </c>
      <c r="D1151" s="6" t="s">
        <v>13</v>
      </c>
      <c r="E1151" s="3">
        <v>18.5</v>
      </c>
      <c r="F1151" s="3">
        <v>18</v>
      </c>
      <c r="G1151" s="3">
        <v>17.600000000000001</v>
      </c>
      <c r="H1151" s="3">
        <v>17.8</v>
      </c>
      <c r="I1151" s="3" t="s">
        <v>22</v>
      </c>
      <c r="J1151" s="15">
        <f t="shared" si="1465"/>
        <v>-1.2775121355801056E-2</v>
      </c>
      <c r="K1151" s="16">
        <f t="shared" ref="K1151" si="1542">IF($C1151="Erwerbstätige (Inlandskonzept)", SUM(K1152:K1153),
IF(TYPE($I1151)=1,$I1151,$H1151)*(1+$J1151))^(1/IF(TYPE($I1151)=1,1,2))</f>
        <v>4.1660367591122132</v>
      </c>
      <c r="L1151" s="16">
        <f t="shared" ref="L1151" si="1543">IF($C1151="Erwerbstätige (Inlandskonzept)", SUM(L1152:L1153),
IF(TYPE($I1151)=1,$I1151,$H1151)*((1+$J1151)^(1/IF(TYPE($I1151)=1,2,3))))</f>
        <v>17.139999999999997</v>
      </c>
    </row>
    <row r="1152" spans="1:12" x14ac:dyDescent="0.2">
      <c r="C1152" s="2" t="s">
        <v>14</v>
      </c>
      <c r="D1152" s="6" t="s">
        <v>13</v>
      </c>
      <c r="E1152" s="3">
        <v>18</v>
      </c>
      <c r="F1152" s="3">
        <v>17.5</v>
      </c>
      <c r="G1152" s="3">
        <v>17.2</v>
      </c>
      <c r="H1152" s="3">
        <v>17.399999999999999</v>
      </c>
      <c r="I1152" s="3" t="s">
        <v>22</v>
      </c>
      <c r="J1152" s="15">
        <f t="shared" si="1465"/>
        <v>-1.1236906218349829E-2</v>
      </c>
      <c r="K1152" s="16">
        <f t="shared" ref="K1152:K1153" si="1544">IF($C1152="Erwerbstätige (Inlandskonzept)", SUM(K1153:K1154),
IF(TYPE($I1152)=1,$I1152,$H1152)*((1+$J1152)^(IF(TYPE($I1152)=1,1,2))))</f>
        <v>17.011152727869089</v>
      </c>
      <c r="L1152" s="16">
        <f t="shared" ref="L1152:L1153" si="1545">IF($C1152="Erwerbstätige (Inlandskonzept)", SUM(L1153:L1154),
IF(TYPE($I1152)=1,$I1152,$H1152)*((1+$J1152)^(IF(TYPE($I1152)=1,2,3))))</f>
        <v>16.819999999999997</v>
      </c>
    </row>
    <row r="1153" spans="1:12" x14ac:dyDescent="0.2">
      <c r="C1153" s="2" t="s">
        <v>15</v>
      </c>
      <c r="D1153" s="6" t="s">
        <v>13</v>
      </c>
      <c r="E1153" s="3">
        <v>0.5</v>
      </c>
      <c r="F1153" s="3">
        <v>0.5</v>
      </c>
      <c r="G1153" s="3">
        <v>0.4</v>
      </c>
      <c r="H1153" s="3">
        <v>0.4</v>
      </c>
      <c r="I1153" s="3" t="s">
        <v>22</v>
      </c>
      <c r="J1153" s="15">
        <f t="shared" si="1465"/>
        <v>-7.1682233277444163E-2</v>
      </c>
      <c r="K1153" s="16">
        <f t="shared" si="1544"/>
        <v>0.34470955040510143</v>
      </c>
      <c r="L1153" s="16">
        <f t="shared" si="1545"/>
        <v>0.32000000000000006</v>
      </c>
    </row>
    <row r="1154" spans="1:12" x14ac:dyDescent="0.2">
      <c r="A1154" s="2" t="s">
        <v>29</v>
      </c>
      <c r="B1154" s="2" t="s">
        <v>30</v>
      </c>
      <c r="C1154" s="2" t="s">
        <v>12</v>
      </c>
      <c r="D1154" s="6" t="s">
        <v>13</v>
      </c>
      <c r="E1154" s="3">
        <v>161.80000000000001</v>
      </c>
      <c r="F1154" s="3">
        <v>158.19999999999999</v>
      </c>
      <c r="G1154" s="3">
        <v>158</v>
      </c>
      <c r="H1154" s="3">
        <v>157.80000000000001</v>
      </c>
      <c r="I1154" s="3">
        <v>158.9</v>
      </c>
      <c r="J1154" s="15">
        <f t="shared" si="1465"/>
        <v>-4.5112762558628949E-3</v>
      </c>
      <c r="K1154" s="16">
        <f t="shared" ref="K1154" si="1546">IF($C1154="Erwerbstätige (Inlandskonzept)", SUM(K1155:K1156),
IF(TYPE($I1154)=1,$I1154,$H1154)*(1+$J1154))^(1/IF(TYPE($I1154)=1,1,2))</f>
        <v>158.2563461627941</v>
      </c>
      <c r="L1154" s="16">
        <f t="shared" ref="L1154" si="1547">IF($C1154="Erwerbstätige (Inlandskonzept)", SUM(L1155:L1156),
IF(TYPE($I1154)=1,$I1154,$H1154)*((1+$J1154)^(1/IF(TYPE($I1154)=1,2,3))))</f>
        <v>157.64349543018608</v>
      </c>
    </row>
    <row r="1155" spans="1:12" x14ac:dyDescent="0.2">
      <c r="C1155" s="2" t="s">
        <v>14</v>
      </c>
      <c r="D1155" s="6" t="s">
        <v>13</v>
      </c>
      <c r="E1155" s="3">
        <v>120.1</v>
      </c>
      <c r="F1155" s="3">
        <v>118.8</v>
      </c>
      <c r="G1155" s="3">
        <v>119.3</v>
      </c>
      <c r="H1155" s="3">
        <v>119.4</v>
      </c>
      <c r="I1155" s="3">
        <v>121.7</v>
      </c>
      <c r="J1155" s="15">
        <f t="shared" si="1465"/>
        <v>3.3140470783563636E-3</v>
      </c>
      <c r="K1155" s="16">
        <f t="shared" ref="K1155:K1156" si="1548">IF($C1155="Erwerbstätige (Inlandskonzept)", SUM(K1156:K1157),
IF(TYPE($I1155)=1,$I1155,$H1155)*((1+$J1155)^(IF(TYPE($I1155)=1,1,2))))</f>
        <v>122.10331952943598</v>
      </c>
      <c r="L1155" s="16">
        <f t="shared" ref="L1155:L1156" si="1549">IF($C1155="Erwerbstätige (Inlandskonzept)", SUM(L1156:L1157),
IF(TYPE($I1155)=1,$I1155,$H1155)*((1+$J1155)^(IF(TYPE($I1155)=1,2,3))))</f>
        <v>122.5079756787801</v>
      </c>
    </row>
    <row r="1156" spans="1:12" x14ac:dyDescent="0.2">
      <c r="C1156" s="2" t="s">
        <v>15</v>
      </c>
      <c r="D1156" s="6" t="s">
        <v>13</v>
      </c>
      <c r="E1156" s="3">
        <v>41.7</v>
      </c>
      <c r="F1156" s="3">
        <v>39.4</v>
      </c>
      <c r="G1156" s="3">
        <v>38.700000000000003</v>
      </c>
      <c r="H1156" s="3">
        <v>38.299999999999997</v>
      </c>
      <c r="I1156" s="3">
        <v>37.200000000000003</v>
      </c>
      <c r="J1156" s="15">
        <f t="shared" si="1465"/>
        <v>-2.8144445339835289E-2</v>
      </c>
      <c r="K1156" s="16">
        <f t="shared" si="1548"/>
        <v>36.153026633358131</v>
      </c>
      <c r="L1156" s="16">
        <f t="shared" si="1549"/>
        <v>35.135519751405972</v>
      </c>
    </row>
    <row r="1157" spans="1:12" x14ac:dyDescent="0.2">
      <c r="A1157" s="2" t="s">
        <v>31</v>
      </c>
      <c r="B1157" s="2" t="s">
        <v>32</v>
      </c>
      <c r="C1157" s="2" t="s">
        <v>12</v>
      </c>
      <c r="D1157" s="6" t="s">
        <v>13</v>
      </c>
      <c r="E1157" s="3">
        <v>1441</v>
      </c>
      <c r="F1157" s="3">
        <v>1441.3</v>
      </c>
      <c r="G1157" s="3">
        <v>1460.9</v>
      </c>
      <c r="H1157" s="3">
        <v>1479.6</v>
      </c>
      <c r="I1157" s="3">
        <v>1491.5</v>
      </c>
      <c r="J1157" s="15">
        <f t="shared" si="1465"/>
        <v>8.6484354747147218E-3</v>
      </c>
      <c r="K1157" s="16">
        <f t="shared" ref="K1157" si="1550">IF($C1157="Erwerbstätige (Inlandskonzept)", SUM(K1158:K1159),
IF(TYPE($I1157)=1,$I1157,$H1157)*(1+$J1157))^(1/IF(TYPE($I1157)=1,1,2))</f>
        <v>1504.6461479024656</v>
      </c>
      <c r="L1157" s="16">
        <f t="shared" ref="L1157" si="1551">IF($C1157="Erwerbstätige (Inlandskonzept)", SUM(L1158:L1159),
IF(TYPE($I1157)=1,$I1157,$H1157)*((1+$J1157)^(1/IF(TYPE($I1157)=1,2,3))))</f>
        <v>1518.0036166959178</v>
      </c>
    </row>
    <row r="1158" spans="1:12" x14ac:dyDescent="0.2">
      <c r="C1158" s="2" t="s">
        <v>14</v>
      </c>
      <c r="D1158" s="6" t="s">
        <v>13</v>
      </c>
      <c r="E1158" s="3">
        <v>1284.9000000000001</v>
      </c>
      <c r="F1158" s="3">
        <v>1289.0999999999999</v>
      </c>
      <c r="G1158" s="3">
        <v>1309.4000000000001</v>
      </c>
      <c r="H1158" s="3">
        <v>1328.9</v>
      </c>
      <c r="I1158" s="3">
        <v>1344.8</v>
      </c>
      <c r="J1158" s="15">
        <f t="shared" ref="J1158:J1221" si="1552">IF(SUM(E1158:I1158)=0, 0,
(IF(TYPE(I1158)=1,I1158,H1158)/E1158)^(1/(COUNT(E1158:I1158)-1))-1)</f>
        <v>1.1456227855334733E-2</v>
      </c>
      <c r="K1158" s="16">
        <f t="shared" ref="K1158:K1159" si="1553">IF($C1158="Erwerbstätige (Inlandskonzept)", SUM(K1159:K1160),
IF(TYPE($I1158)=1,$I1158,$H1158)*((1+$J1158)^(IF(TYPE($I1158)=1,1,2))))</f>
        <v>1360.2063352198541</v>
      </c>
      <c r="L1158" s="16">
        <f t="shared" ref="L1158:L1159" si="1554">IF($C1158="Erwerbstätige (Inlandskonzept)", SUM(L1159:L1160),
IF(TYPE($I1158)=1,$I1158,$H1158)*((1+$J1158)^(IF(TYPE($I1158)=1,2,3))))</f>
        <v>1375.7891689264025</v>
      </c>
    </row>
    <row r="1159" spans="1:12" x14ac:dyDescent="0.2">
      <c r="C1159" s="2" t="s">
        <v>15</v>
      </c>
      <c r="D1159" s="6" t="s">
        <v>13</v>
      </c>
      <c r="E1159" s="3">
        <v>156.1</v>
      </c>
      <c r="F1159" s="3">
        <v>152.19999999999999</v>
      </c>
      <c r="G1159" s="3">
        <v>151.5</v>
      </c>
      <c r="H1159" s="3">
        <v>150.69999999999999</v>
      </c>
      <c r="I1159" s="3">
        <v>146.69999999999999</v>
      </c>
      <c r="J1159" s="15">
        <f t="shared" si="1552"/>
        <v>-1.5406866512532313E-2</v>
      </c>
      <c r="K1159" s="16">
        <f t="shared" si="1553"/>
        <v>144.43981268261149</v>
      </c>
      <c r="L1159" s="16">
        <f t="shared" si="1554"/>
        <v>142.21444776951535</v>
      </c>
    </row>
    <row r="1160" spans="1:12" x14ac:dyDescent="0.2">
      <c r="A1160" s="2" t="s">
        <v>33</v>
      </c>
      <c r="B1160" s="2" t="s">
        <v>34</v>
      </c>
      <c r="C1160" s="2" t="s">
        <v>12</v>
      </c>
      <c r="D1160" s="6" t="s">
        <v>13</v>
      </c>
      <c r="E1160" s="3">
        <v>476.4</v>
      </c>
      <c r="F1160" s="3">
        <v>477.8</v>
      </c>
      <c r="G1160" s="3">
        <v>484.8</v>
      </c>
      <c r="H1160" s="3">
        <v>489.1</v>
      </c>
      <c r="I1160" s="3">
        <v>493.6</v>
      </c>
      <c r="J1160" s="15">
        <f t="shared" si="1552"/>
        <v>8.9063362602819218E-3</v>
      </c>
      <c r="K1160" s="16">
        <f t="shared" ref="K1160" si="1555">IF($C1160="Erwerbstätige (Inlandskonzept)", SUM(K1161:K1162),
IF(TYPE($I1160)=1,$I1160,$H1160)*(1+$J1160))^(1/IF(TYPE($I1160)=1,1,2))</f>
        <v>498.18270047704846</v>
      </c>
      <c r="L1160" s="16">
        <f t="shared" ref="L1160" si="1556">IF($C1160="Erwerbstätige (Inlandskonzept)", SUM(L1161:L1162),
IF(TYPE($I1160)=1,$I1160,$H1160)*((1+$J1160)^(1/IF(TYPE($I1160)=1,2,3))))</f>
        <v>502.87851374836652</v>
      </c>
    </row>
    <row r="1161" spans="1:12" x14ac:dyDescent="0.2">
      <c r="C1161" s="2" t="s">
        <v>14</v>
      </c>
      <c r="D1161" s="6" t="s">
        <v>13</v>
      </c>
      <c r="E1161" s="3">
        <v>422.2</v>
      </c>
      <c r="F1161" s="3">
        <v>425.9</v>
      </c>
      <c r="G1161" s="3">
        <v>433.6</v>
      </c>
      <c r="H1161" s="3">
        <v>438.6</v>
      </c>
      <c r="I1161" s="3">
        <v>445</v>
      </c>
      <c r="J1161" s="15">
        <f t="shared" si="1552"/>
        <v>1.3235612116019979E-2</v>
      </c>
      <c r="K1161" s="16">
        <f t="shared" ref="K1161:K1162" si="1557">IF($C1161="Erwerbstätige (Inlandskonzept)", SUM(K1162:K1163),
IF(TYPE($I1161)=1,$I1161,$H1161)*((1+$J1161)^(IF(TYPE($I1161)=1,1,2))))</f>
        <v>450.8898473916289</v>
      </c>
      <c r="L1161" s="16">
        <f t="shared" ref="L1161:L1162" si="1558">IF($C1161="Erwerbstätige (Inlandskonzept)", SUM(L1162:L1163),
IF(TYPE($I1161)=1,$I1161,$H1161)*((1+$J1161)^(IF(TYPE($I1161)=1,2,3))))</f>
        <v>456.85765051875592</v>
      </c>
    </row>
    <row r="1162" spans="1:12" x14ac:dyDescent="0.2">
      <c r="C1162" s="2" t="s">
        <v>15</v>
      </c>
      <c r="D1162" s="6" t="s">
        <v>13</v>
      </c>
      <c r="E1162" s="3">
        <v>54.2</v>
      </c>
      <c r="F1162" s="3">
        <v>51.9</v>
      </c>
      <c r="G1162" s="3">
        <v>51.3</v>
      </c>
      <c r="H1162" s="3">
        <v>50.5</v>
      </c>
      <c r="I1162" s="3">
        <v>48.6</v>
      </c>
      <c r="J1162" s="15">
        <f t="shared" si="1552"/>
        <v>-2.6896027048981086E-2</v>
      </c>
      <c r="K1162" s="16">
        <f t="shared" si="1557"/>
        <v>47.292853085419523</v>
      </c>
      <c r="L1162" s="16">
        <f t="shared" si="1558"/>
        <v>46.020863229610583</v>
      </c>
    </row>
    <row r="1163" spans="1:12" x14ac:dyDescent="0.2">
      <c r="A1163" s="2" t="s">
        <v>35</v>
      </c>
      <c r="B1163" s="2" t="s">
        <v>36</v>
      </c>
      <c r="C1163" s="2" t="s">
        <v>12</v>
      </c>
      <c r="D1163" s="6" t="s">
        <v>13</v>
      </c>
      <c r="E1163" s="3">
        <v>432.8</v>
      </c>
      <c r="F1163" s="3">
        <v>433.4</v>
      </c>
      <c r="G1163" s="3">
        <v>438.8</v>
      </c>
      <c r="H1163" s="3">
        <v>441.5</v>
      </c>
      <c r="I1163" s="3" t="s">
        <v>22</v>
      </c>
      <c r="J1163" s="15">
        <f t="shared" si="1552"/>
        <v>6.6561518720620327E-3</v>
      </c>
      <c r="K1163" s="16">
        <f t="shared" ref="K1163" si="1559">IF($C1163="Erwerbstätige (Inlandskonzept)", SUM(K1164:K1165),
IF(TYPE($I1163)=1,$I1163,$H1163)*(1+$J1163))^(1/IF(TYPE($I1163)=1,1,2))</f>
        <v>21.157018217532201</v>
      </c>
      <c r="L1163" s="16">
        <f t="shared" ref="L1163" si="1560">IF($C1163="Erwerbstätige (Inlandskonzept)", SUM(L1164:L1165),
IF(TYPE($I1163)=1,$I1163,$H1163)*((1+$J1163)^(1/IF(TYPE($I1163)=1,2,3))))</f>
        <v>450.77473207941472</v>
      </c>
    </row>
    <row r="1164" spans="1:12" x14ac:dyDescent="0.2">
      <c r="C1164" s="2" t="s">
        <v>14</v>
      </c>
      <c r="D1164" s="6" t="s">
        <v>13</v>
      </c>
      <c r="E1164" s="3">
        <v>382.8</v>
      </c>
      <c r="F1164" s="3">
        <v>385.4</v>
      </c>
      <c r="G1164" s="3">
        <v>391.3</v>
      </c>
      <c r="H1164" s="3">
        <v>394.7</v>
      </c>
      <c r="I1164" s="3" t="s">
        <v>22</v>
      </c>
      <c r="J1164" s="15">
        <f t="shared" si="1552"/>
        <v>1.0256683890214058E-2</v>
      </c>
      <c r="K1164" s="16">
        <f t="shared" ref="K1164:K1165" si="1561">IF($C1164="Erwerbstätige (Inlandskonzept)", SUM(K1165:K1166),
IF(TYPE($I1164)=1,$I1164,$H1164)*((1+$J1164)^(IF(TYPE($I1164)=1,1,2))))</f>
        <v>402.83814853101296</v>
      </c>
      <c r="L1164" s="16">
        <f t="shared" ref="L1164:L1165" si="1562">IF($C1164="Erwerbstätige (Inlandskonzept)", SUM(L1165:L1166),
IF(TYPE($I1164)=1,$I1164,$H1164)*((1+$J1164)^(IF(TYPE($I1164)=1,2,3))))</f>
        <v>406.96993207941472</v>
      </c>
    </row>
    <row r="1165" spans="1:12" x14ac:dyDescent="0.2">
      <c r="C1165" s="2" t="s">
        <v>15</v>
      </c>
      <c r="D1165" s="6" t="s">
        <v>13</v>
      </c>
      <c r="E1165" s="3">
        <v>50</v>
      </c>
      <c r="F1165" s="3">
        <v>48</v>
      </c>
      <c r="G1165" s="3">
        <v>47.6</v>
      </c>
      <c r="H1165" s="3">
        <v>46.8</v>
      </c>
      <c r="I1165" s="3" t="s">
        <v>22</v>
      </c>
      <c r="J1165" s="15">
        <f t="shared" si="1552"/>
        <v>-2.1805350698250403E-2</v>
      </c>
      <c r="K1165" s="16">
        <f t="shared" si="1561"/>
        <v>44.781271325976412</v>
      </c>
      <c r="L1165" s="16">
        <f t="shared" si="1562"/>
        <v>43.804799999999986</v>
      </c>
    </row>
    <row r="1166" spans="1:12" x14ac:dyDescent="0.2">
      <c r="A1166" s="2" t="s">
        <v>37</v>
      </c>
      <c r="B1166" s="2" t="s">
        <v>38</v>
      </c>
      <c r="C1166" s="2" t="s">
        <v>12</v>
      </c>
      <c r="D1166" s="6" t="s">
        <v>13</v>
      </c>
      <c r="E1166" s="3">
        <v>246.4</v>
      </c>
      <c r="F1166" s="3">
        <v>244.2</v>
      </c>
      <c r="G1166" s="3">
        <v>245.7</v>
      </c>
      <c r="H1166" s="3">
        <v>246.6</v>
      </c>
      <c r="I1166" s="3" t="s">
        <v>22</v>
      </c>
      <c r="J1166" s="15">
        <f t="shared" si="1552"/>
        <v>2.7048959934261596E-4</v>
      </c>
      <c r="K1166" s="16">
        <f t="shared" ref="K1166" si="1563">IF($C1166="Erwerbstätige (Inlandskonzept)", SUM(K1167:K1168),
IF(TYPE($I1166)=1,$I1166,$H1166)*(1+$J1166))^(1/IF(TYPE($I1166)=1,1,2))</f>
        <v>15.715385545231577</v>
      </c>
      <c r="L1166" s="16">
        <f t="shared" ref="L1166" si="1564">IF($C1166="Erwerbstätige (Inlandskonzept)", SUM(L1167:L1168),
IF(TYPE($I1166)=1,$I1166,$H1166)*((1+$J1166)^(1/IF(TYPE($I1166)=1,2,3))))</f>
        <v>247.13126277151298</v>
      </c>
    </row>
    <row r="1167" spans="1:12" x14ac:dyDescent="0.2">
      <c r="C1167" s="2" t="s">
        <v>14</v>
      </c>
      <c r="D1167" s="6" t="s">
        <v>13</v>
      </c>
      <c r="E1167" s="3">
        <v>217.2</v>
      </c>
      <c r="F1167" s="3">
        <v>216.4</v>
      </c>
      <c r="G1167" s="3">
        <v>217.7</v>
      </c>
      <c r="H1167" s="3">
        <v>219.3</v>
      </c>
      <c r="I1167" s="3" t="s">
        <v>22</v>
      </c>
      <c r="J1167" s="15">
        <f t="shared" si="1552"/>
        <v>3.212504857090126E-3</v>
      </c>
      <c r="K1167" s="16">
        <f t="shared" ref="K1167:K1168" si="1565">IF($C1167="Erwerbstätige (Inlandskonzept)", SUM(K1168:K1169),
IF(TYPE($I1167)=1,$I1167,$H1167)*((1+$J1167)^(IF(TYPE($I1167)=1,1,2))))</f>
        <v>220.71126784742901</v>
      </c>
      <c r="L1167" s="16">
        <f t="shared" ref="L1167:L1168" si="1566">IF($C1167="Erwerbstätige (Inlandskonzept)", SUM(L1168:L1169),
IF(TYPE($I1167)=1,$I1167,$H1167)*((1+$J1167)^(IF(TYPE($I1167)=1,2,3))))</f>
        <v>221.42030386740339</v>
      </c>
    </row>
    <row r="1168" spans="1:12" x14ac:dyDescent="0.2">
      <c r="C1168" s="2" t="s">
        <v>15</v>
      </c>
      <c r="D1168" s="6" t="s">
        <v>13</v>
      </c>
      <c r="E1168" s="3">
        <v>29.2</v>
      </c>
      <c r="F1168" s="3">
        <v>27.8</v>
      </c>
      <c r="G1168" s="3">
        <v>28</v>
      </c>
      <c r="H1168" s="3">
        <v>27.4</v>
      </c>
      <c r="I1168" s="3" t="s">
        <v>22</v>
      </c>
      <c r="J1168" s="15">
        <f t="shared" si="1552"/>
        <v>-2.0985245224914406E-2</v>
      </c>
      <c r="K1168" s="16">
        <f t="shared" si="1565"/>
        <v>26.262074987844592</v>
      </c>
      <c r="L1168" s="16">
        <f t="shared" si="1566"/>
        <v>25.710958904109585</v>
      </c>
    </row>
    <row r="1169" spans="1:12" x14ac:dyDescent="0.2">
      <c r="A1169" s="2" t="s">
        <v>39</v>
      </c>
      <c r="B1169" s="2" t="s">
        <v>40</v>
      </c>
      <c r="C1169" s="2" t="s">
        <v>12</v>
      </c>
      <c r="D1169" s="6" t="s">
        <v>13</v>
      </c>
      <c r="E1169" s="3">
        <v>103.9</v>
      </c>
      <c r="F1169" s="3">
        <v>106.8</v>
      </c>
      <c r="G1169" s="3">
        <v>109.9</v>
      </c>
      <c r="H1169" s="3">
        <v>110.7</v>
      </c>
      <c r="I1169" s="3" t="s">
        <v>22</v>
      </c>
      <c r="J1169" s="15">
        <f t="shared" si="1552"/>
        <v>2.1356501514188997E-2</v>
      </c>
      <c r="K1169" s="16">
        <f t="shared" ref="K1169" si="1567">IF($C1169="Erwerbstätige (Inlandskonzept)", SUM(K1170:K1171),
IF(TYPE($I1169)=1,$I1169,$H1169)*(1+$J1169))^(1/IF(TYPE($I1169)=1,1,2))</f>
        <v>10.752336554103247</v>
      </c>
      <c r="L1169" s="16">
        <f t="shared" ref="L1169" si="1568">IF($C1169="Erwerbstätige (Inlandskonzept)", SUM(L1170:L1171),
IF(TYPE($I1169)=1,$I1169,$H1169)*((1+$J1169)^(1/IF(TYPE($I1169)=1,2,3))))</f>
        <v>118.18683505994647</v>
      </c>
    </row>
    <row r="1170" spans="1:12" x14ac:dyDescent="0.2">
      <c r="C1170" s="2" t="s">
        <v>14</v>
      </c>
      <c r="D1170" s="6" t="s">
        <v>13</v>
      </c>
      <c r="E1170" s="3">
        <v>96.8</v>
      </c>
      <c r="F1170" s="3">
        <v>100.1</v>
      </c>
      <c r="G1170" s="3">
        <v>103.7</v>
      </c>
      <c r="H1170" s="3">
        <v>104.4</v>
      </c>
      <c r="I1170" s="3" t="s">
        <v>22</v>
      </c>
      <c r="J1170" s="15">
        <f t="shared" si="1552"/>
        <v>2.5514283801901794E-2</v>
      </c>
      <c r="K1170" s="16">
        <f t="shared" ref="K1170:K1171" si="1569">IF($C1170="Erwerbstätige (Inlandskonzept)", SUM(K1171:K1172),
IF(TYPE($I1170)=1,$I1170,$H1170)*((1+$J1170)^(IF(TYPE($I1170)=1,1,2))))</f>
        <v>109.79534463181237</v>
      </c>
      <c r="L1170" s="16">
        <f t="shared" ref="L1170:L1171" si="1570">IF($C1170="Erwerbstätige (Inlandskonzept)", SUM(L1171:L1172),
IF(TYPE($I1170)=1,$I1170,$H1170)*((1+$J1170)^(IF(TYPE($I1170)=1,2,3))))</f>
        <v>112.59669421487605</v>
      </c>
    </row>
    <row r="1171" spans="1:12" x14ac:dyDescent="0.2">
      <c r="C1171" s="2" t="s">
        <v>15</v>
      </c>
      <c r="D1171" s="6" t="s">
        <v>13</v>
      </c>
      <c r="E1171" s="3">
        <v>7.1</v>
      </c>
      <c r="F1171" s="3">
        <v>6.7</v>
      </c>
      <c r="G1171" s="3">
        <v>6.2</v>
      </c>
      <c r="H1171" s="3">
        <v>6.3</v>
      </c>
      <c r="I1171" s="3" t="s">
        <v>22</v>
      </c>
      <c r="J1171" s="15">
        <f t="shared" si="1552"/>
        <v>-3.9064878319990615E-2</v>
      </c>
      <c r="K1171" s="16">
        <f t="shared" si="1569"/>
        <v>5.8173967408924989</v>
      </c>
      <c r="L1171" s="16">
        <f t="shared" si="1570"/>
        <v>5.5901408450704233</v>
      </c>
    </row>
    <row r="1172" spans="1:12" x14ac:dyDescent="0.2">
      <c r="A1172" s="2" t="s">
        <v>41</v>
      </c>
      <c r="B1172" s="2" t="s">
        <v>42</v>
      </c>
      <c r="C1172" s="2" t="s">
        <v>12</v>
      </c>
      <c r="D1172" s="6" t="s">
        <v>13</v>
      </c>
      <c r="E1172" s="3">
        <v>82.5</v>
      </c>
      <c r="F1172" s="3">
        <v>82.4</v>
      </c>
      <c r="G1172" s="3">
        <v>83.2</v>
      </c>
      <c r="H1172" s="3">
        <v>84.1</v>
      </c>
      <c r="I1172" s="3" t="s">
        <v>22</v>
      </c>
      <c r="J1172" s="15">
        <f t="shared" si="1552"/>
        <v>6.423299350941436E-3</v>
      </c>
      <c r="K1172" s="16">
        <f t="shared" ref="K1172" si="1571">IF($C1172="Erwerbstätige (Inlandskonzept)", SUM(K1173:K1174),
IF(TYPE($I1172)=1,$I1172,$H1172)*(1+$J1172))^(1/IF(TYPE($I1172)=1,1,2))</f>
        <v>9.2373733008511696</v>
      </c>
      <c r="L1172" s="16">
        <f t="shared" ref="L1172" si="1572">IF($C1172="Erwerbstätige (Inlandskonzept)", SUM(L1173:L1174),
IF(TYPE($I1172)=1,$I1172,$H1172)*((1+$J1172)^(1/IF(TYPE($I1172)=1,2,3))))</f>
        <v>85.91239678126054</v>
      </c>
    </row>
    <row r="1173" spans="1:12" x14ac:dyDescent="0.2">
      <c r="C1173" s="2" t="s">
        <v>14</v>
      </c>
      <c r="D1173" s="6" t="s">
        <v>13</v>
      </c>
      <c r="E1173" s="3">
        <v>68.8</v>
      </c>
      <c r="F1173" s="3">
        <v>68.900000000000006</v>
      </c>
      <c r="G1173" s="3">
        <v>69.900000000000006</v>
      </c>
      <c r="H1173" s="3">
        <v>71.099999999999994</v>
      </c>
      <c r="I1173" s="3" t="s">
        <v>22</v>
      </c>
      <c r="J1173" s="15">
        <f t="shared" si="1552"/>
        <v>1.1021491309821663E-2</v>
      </c>
      <c r="K1173" s="16">
        <f t="shared" ref="K1173:K1174" si="1573">IF($C1173="Erwerbstätige (Inlandskonzept)", SUM(K1174:K1175),
IF(TYPE($I1173)=1,$I1173,$H1173)*((1+$J1173)^(IF(TYPE($I1173)=1,1,2))))</f>
        <v>72.675892813802875</v>
      </c>
      <c r="L1173" s="16">
        <f t="shared" ref="L1173:L1174" si="1574">IF($C1173="Erwerbstätige (Inlandskonzept)", SUM(L1174:L1175),
IF(TYPE($I1173)=1,$I1173,$H1173)*((1+$J1173)^(IF(TYPE($I1173)=1,2,3))))</f>
        <v>73.476889534883725</v>
      </c>
    </row>
    <row r="1174" spans="1:12" x14ac:dyDescent="0.2">
      <c r="C1174" s="2" t="s">
        <v>15</v>
      </c>
      <c r="D1174" s="6" t="s">
        <v>13</v>
      </c>
      <c r="E1174" s="3">
        <v>13.8</v>
      </c>
      <c r="F1174" s="3">
        <v>13.5</v>
      </c>
      <c r="G1174" s="3">
        <v>13.3</v>
      </c>
      <c r="H1174" s="3">
        <v>13.1</v>
      </c>
      <c r="I1174" s="3" t="s">
        <v>22</v>
      </c>
      <c r="J1174" s="15">
        <f t="shared" si="1552"/>
        <v>-1.7202439618026033E-2</v>
      </c>
      <c r="K1174" s="16">
        <f t="shared" si="1573"/>
        <v>12.653172685475152</v>
      </c>
      <c r="L1174" s="16">
        <f t="shared" si="1574"/>
        <v>12.43550724637681</v>
      </c>
    </row>
    <row r="1175" spans="1:12" x14ac:dyDescent="0.2">
      <c r="A1175" s="2" t="s">
        <v>43</v>
      </c>
      <c r="B1175" s="2" t="s">
        <v>44</v>
      </c>
      <c r="C1175" s="2" t="s">
        <v>12</v>
      </c>
      <c r="D1175" s="6" t="s">
        <v>13</v>
      </c>
      <c r="E1175" s="3">
        <v>43.6</v>
      </c>
      <c r="F1175" s="3">
        <v>44.4</v>
      </c>
      <c r="G1175" s="3">
        <v>46</v>
      </c>
      <c r="H1175" s="3">
        <v>47.6</v>
      </c>
      <c r="I1175" s="3" t="s">
        <v>22</v>
      </c>
      <c r="J1175" s="15">
        <f t="shared" si="1552"/>
        <v>2.9690773188189246E-2</v>
      </c>
      <c r="K1175" s="16">
        <f t="shared" ref="K1175" si="1575">IF($C1175="Erwerbstätige (Inlandskonzept)", SUM(K1176:K1177),
IF(TYPE($I1175)=1,$I1175,$H1175)*(1+$J1175))^(1/IF(TYPE($I1175)=1,1,2))</f>
        <v>7.1229747486519974</v>
      </c>
      <c r="L1175" s="16">
        <f t="shared" ref="L1175" si="1576">IF($C1175="Erwerbstätige (Inlandskonzept)", SUM(L1176:L1177),
IF(TYPE($I1175)=1,$I1175,$H1175)*((1+$J1175)^(1/IF(TYPE($I1175)=1,2,3))))</f>
        <v>52.352054628958165</v>
      </c>
    </row>
    <row r="1176" spans="1:12" x14ac:dyDescent="0.2">
      <c r="C1176" s="2" t="s">
        <v>14</v>
      </c>
      <c r="D1176" s="6" t="s">
        <v>13</v>
      </c>
      <c r="E1176" s="3">
        <v>39.4</v>
      </c>
      <c r="F1176" s="3">
        <v>40.6</v>
      </c>
      <c r="G1176" s="3">
        <v>42.3</v>
      </c>
      <c r="H1176" s="3">
        <v>43.9</v>
      </c>
      <c r="I1176" s="3" t="s">
        <v>22</v>
      </c>
      <c r="J1176" s="15">
        <f t="shared" si="1552"/>
        <v>3.6707163530675269E-2</v>
      </c>
      <c r="K1176" s="16">
        <f t="shared" ref="K1176:K1177" si="1577">IF($C1176="Erwerbstätige (Inlandskonzept)", SUM(K1177:K1178),
IF(TYPE($I1176)=1,$I1176,$H1176)*((1+$J1176)^(IF(TYPE($I1176)=1,1,2))))</f>
        <v>47.18204051400442</v>
      </c>
      <c r="L1176" s="16">
        <f t="shared" ref="L1176:L1177" si="1578">IF($C1176="Erwerbstätige (Inlandskonzept)", SUM(L1177:L1178),
IF(TYPE($I1176)=1,$I1176,$H1176)*((1+$J1176)^(IF(TYPE($I1176)=1,2,3))))</f>
        <v>48.913959390862928</v>
      </c>
    </row>
    <row r="1177" spans="1:12" x14ac:dyDescent="0.2">
      <c r="C1177" s="2" t="s">
        <v>15</v>
      </c>
      <c r="D1177" s="6" t="s">
        <v>13</v>
      </c>
      <c r="E1177" s="3">
        <v>4.2</v>
      </c>
      <c r="F1177" s="3">
        <v>3.9</v>
      </c>
      <c r="G1177" s="3">
        <v>3.7</v>
      </c>
      <c r="H1177" s="3">
        <v>3.8</v>
      </c>
      <c r="I1177" s="3" t="s">
        <v>22</v>
      </c>
      <c r="J1177" s="15">
        <f t="shared" si="1552"/>
        <v>-3.2810806630399814E-2</v>
      </c>
      <c r="K1177" s="16">
        <f t="shared" si="1577"/>
        <v>3.5547287559295637</v>
      </c>
      <c r="L1177" s="16">
        <f t="shared" si="1578"/>
        <v>3.438095238095237</v>
      </c>
    </row>
    <row r="1178" spans="1:12" x14ac:dyDescent="0.2">
      <c r="A1178" s="2" t="s">
        <v>45</v>
      </c>
      <c r="B1178" s="2" t="s">
        <v>46</v>
      </c>
      <c r="C1178" s="2" t="s">
        <v>12</v>
      </c>
      <c r="D1178" s="6" t="s">
        <v>13</v>
      </c>
      <c r="E1178" s="3">
        <v>344.6</v>
      </c>
      <c r="F1178" s="3">
        <v>340.2</v>
      </c>
      <c r="G1178" s="3">
        <v>340.9</v>
      </c>
      <c r="H1178" s="3">
        <v>343.8</v>
      </c>
      <c r="I1178" s="3">
        <v>340.9</v>
      </c>
      <c r="J1178" s="15">
        <f t="shared" si="1552"/>
        <v>-2.6951477877837915E-3</v>
      </c>
      <c r="K1178" s="16">
        <f t="shared" ref="K1178" si="1579">IF($C1178="Erwerbstätige (Inlandskonzept)", SUM(K1179:K1180),
IF(TYPE($I1178)=1,$I1178,$H1178)*(1+$J1178))^(1/IF(TYPE($I1178)=1,1,2))</f>
        <v>339.96905329920816</v>
      </c>
      <c r="L1178" s="16">
        <f t="shared" ref="L1178" si="1580">IF($C1178="Erwerbstätige (Inlandskonzept)", SUM(L1179:L1180),
IF(TYPE($I1178)=1,$I1178,$H1178)*((1+$J1178)^(1/IF(TYPE($I1178)=1,2,3))))</f>
        <v>339.17373268450768</v>
      </c>
    </row>
    <row r="1179" spans="1:12" x14ac:dyDescent="0.2">
      <c r="C1179" s="2" t="s">
        <v>14</v>
      </c>
      <c r="D1179" s="6" t="s">
        <v>13</v>
      </c>
      <c r="E1179" s="3">
        <v>291.89999999999998</v>
      </c>
      <c r="F1179" s="3">
        <v>288.3</v>
      </c>
      <c r="G1179" s="3">
        <v>290.7</v>
      </c>
      <c r="H1179" s="3">
        <v>294.60000000000002</v>
      </c>
      <c r="I1179" s="3">
        <v>293.7</v>
      </c>
      <c r="J1179" s="15">
        <f t="shared" si="1552"/>
        <v>1.5380717069577443E-3</v>
      </c>
      <c r="K1179" s="16">
        <f t="shared" ref="K1179:K1180" si="1581">IF($C1179="Erwerbstätige (Inlandskonzept)", SUM(K1180:K1181),
IF(TYPE($I1179)=1,$I1179,$H1179)*((1+$J1179)^(IF(TYPE($I1179)=1,1,2))))</f>
        <v>294.1517316603335</v>
      </c>
      <c r="L1179" s="16">
        <f t="shared" ref="L1179:L1180" si="1582">IF($C1179="Erwerbstätige (Inlandskonzept)", SUM(L1180:L1181),
IF(TYPE($I1179)=1,$I1179,$H1179)*((1+$J1179)^(IF(TYPE($I1179)=1,2,3))))</f>
        <v>294.60415811635289</v>
      </c>
    </row>
    <row r="1180" spans="1:12" x14ac:dyDescent="0.2">
      <c r="C1180" s="2" t="s">
        <v>15</v>
      </c>
      <c r="D1180" s="6" t="s">
        <v>13</v>
      </c>
      <c r="E1180" s="3">
        <v>52.6</v>
      </c>
      <c r="F1180" s="3">
        <v>52</v>
      </c>
      <c r="G1180" s="3">
        <v>50.2</v>
      </c>
      <c r="H1180" s="3">
        <v>49.2</v>
      </c>
      <c r="I1180" s="3">
        <v>47.1</v>
      </c>
      <c r="J1180" s="15">
        <f t="shared" si="1552"/>
        <v>-2.7233086223468095E-2</v>
      </c>
      <c r="K1180" s="16">
        <f t="shared" si="1581"/>
        <v>45.817321638874652</v>
      </c>
      <c r="L1180" s="16">
        <f t="shared" si="1582"/>
        <v>44.569574568154813</v>
      </c>
    </row>
    <row r="1181" spans="1:12" x14ac:dyDescent="0.2">
      <c r="A1181" s="2" t="s">
        <v>47</v>
      </c>
      <c r="B1181" s="2" t="s">
        <v>48</v>
      </c>
      <c r="C1181" s="2" t="s">
        <v>12</v>
      </c>
      <c r="D1181" s="6" t="s">
        <v>13</v>
      </c>
      <c r="E1181" s="3">
        <v>38</v>
      </c>
      <c r="F1181" s="3">
        <v>37.200000000000003</v>
      </c>
      <c r="G1181" s="3">
        <v>36.4</v>
      </c>
      <c r="H1181" s="3">
        <v>35.1</v>
      </c>
      <c r="I1181" s="3" t="s">
        <v>22</v>
      </c>
      <c r="J1181" s="15">
        <f t="shared" si="1552"/>
        <v>-2.6114634104132173E-2</v>
      </c>
      <c r="K1181" s="16">
        <f t="shared" ref="K1181" si="1583">IF($C1181="Erwerbstätige (Inlandskonzept)", SUM(K1182:K1183),
IF(TYPE($I1181)=1,$I1181,$H1181)*(1+$J1181))^(1/IF(TYPE($I1181)=1,1,2))</f>
        <v>5.7698158217296767</v>
      </c>
      <c r="L1181" s="16">
        <f t="shared" ref="L1181" si="1584">IF($C1181="Erwerbstätige (Inlandskonzept)", SUM(L1182:L1183),
IF(TYPE($I1181)=1,$I1181,$H1181)*((1+$J1181)^(1/IF(TYPE($I1181)=1,2,3))))</f>
        <v>32.421464201877932</v>
      </c>
    </row>
    <row r="1182" spans="1:12" x14ac:dyDescent="0.2">
      <c r="C1182" s="2" t="s">
        <v>14</v>
      </c>
      <c r="D1182" s="6" t="s">
        <v>13</v>
      </c>
      <c r="E1182" s="3">
        <v>28.4</v>
      </c>
      <c r="F1182" s="3">
        <v>27.9</v>
      </c>
      <c r="G1182" s="3">
        <v>27</v>
      </c>
      <c r="H1182" s="3">
        <v>26.2</v>
      </c>
      <c r="I1182" s="3" t="s">
        <v>22</v>
      </c>
      <c r="J1182" s="15">
        <f t="shared" si="1552"/>
        <v>-2.6518617000438671E-2</v>
      </c>
      <c r="K1182" s="16">
        <f t="shared" ref="K1182:K1183" si="1585">IF($C1182="Erwerbstätige (Inlandskonzept)", SUM(K1183:K1184),
IF(TYPE($I1182)=1,$I1182,$H1182)*((1+$J1182)^(IF(TYPE($I1182)=1,1,2))))</f>
        <v>24.828849279824553</v>
      </c>
      <c r="L1182" s="16">
        <f t="shared" ref="L1182:L1183" si="1586">IF($C1182="Erwerbstätige (Inlandskonzept)", SUM(L1183:L1184),
IF(TYPE($I1182)=1,$I1182,$H1182)*((1+$J1182)^(IF(TYPE($I1182)=1,2,3))))</f>
        <v>24.170422535211266</v>
      </c>
    </row>
    <row r="1183" spans="1:12" x14ac:dyDescent="0.2">
      <c r="C1183" s="2" t="s">
        <v>15</v>
      </c>
      <c r="D1183" s="6" t="s">
        <v>13</v>
      </c>
      <c r="E1183" s="3">
        <v>9.6</v>
      </c>
      <c r="F1183" s="3">
        <v>9.3000000000000007</v>
      </c>
      <c r="G1183" s="3">
        <v>9.3000000000000007</v>
      </c>
      <c r="H1183" s="3">
        <v>8.9</v>
      </c>
      <c r="I1183" s="3" t="s">
        <v>22</v>
      </c>
      <c r="J1183" s="15">
        <f t="shared" si="1552"/>
        <v>-2.4921476117537145E-2</v>
      </c>
      <c r="K1183" s="16">
        <f t="shared" si="1585"/>
        <v>8.4619253368575436</v>
      </c>
      <c r="L1183" s="16">
        <f t="shared" si="1586"/>
        <v>8.2510416666666657</v>
      </c>
    </row>
    <row r="1184" spans="1:12" x14ac:dyDescent="0.2">
      <c r="A1184" s="2" t="s">
        <v>49</v>
      </c>
      <c r="B1184" s="2" t="s">
        <v>50</v>
      </c>
      <c r="C1184" s="2" t="s">
        <v>12</v>
      </c>
      <c r="D1184" s="6" t="s">
        <v>13</v>
      </c>
      <c r="E1184" s="3">
        <v>25.4</v>
      </c>
      <c r="F1184" s="3">
        <v>25.2</v>
      </c>
      <c r="G1184" s="3">
        <v>25</v>
      </c>
      <c r="H1184" s="3">
        <v>25</v>
      </c>
      <c r="I1184" s="3" t="s">
        <v>22</v>
      </c>
      <c r="J1184" s="15">
        <f t="shared" si="1552"/>
        <v>-5.277143084777336E-3</v>
      </c>
      <c r="K1184" s="16">
        <f t="shared" ref="K1184" si="1587">IF($C1184="Erwerbstätige (Inlandskonzept)", SUM(K1185:K1186),
IF(TYPE($I1184)=1,$I1184,$H1184)*(1+$J1184))^(1/IF(TYPE($I1184)=1,1,2))</f>
        <v>4.9736684108005127</v>
      </c>
      <c r="L1184" s="16">
        <f t="shared" ref="L1184" si="1588">IF($C1184="Erwerbstätige (Inlandskonzept)", SUM(L1185:L1186),
IF(TYPE($I1184)=1,$I1184,$H1184)*((1+$J1184)^(1/IF(TYPE($I1184)=1,2,3))))</f>
        <v>24.607261680891074</v>
      </c>
    </row>
    <row r="1185" spans="1:12" x14ac:dyDescent="0.2">
      <c r="C1185" s="2" t="s">
        <v>14</v>
      </c>
      <c r="D1185" s="6" t="s">
        <v>13</v>
      </c>
      <c r="E1185" s="3">
        <v>22.3</v>
      </c>
      <c r="F1185" s="3">
        <v>22</v>
      </c>
      <c r="G1185" s="3">
        <v>22.1</v>
      </c>
      <c r="H1185" s="3">
        <v>22</v>
      </c>
      <c r="I1185" s="3" t="s">
        <v>22</v>
      </c>
      <c r="J1185" s="15">
        <f t="shared" si="1552"/>
        <v>-4.5045655762191439E-3</v>
      </c>
      <c r="K1185" s="16">
        <f t="shared" ref="K1185:K1186" si="1589">IF($C1185="Erwerbstätige (Inlandskonzept)", SUM(K1186:K1187),
IF(TYPE($I1185)=1,$I1185,$H1185)*((1+$J1185)^(IF(TYPE($I1185)=1,1,2))))</f>
        <v>21.802245519089027</v>
      </c>
      <c r="L1185" s="16">
        <f t="shared" ref="L1185:L1186" si="1590">IF($C1185="Erwerbstätige (Inlandskonzept)", SUM(L1186:L1187),
IF(TYPE($I1185)=1,$I1185,$H1185)*((1+$J1185)^(IF(TYPE($I1185)=1,2,3))))</f>
        <v>21.704035874439462</v>
      </c>
    </row>
    <row r="1186" spans="1:12" x14ac:dyDescent="0.2">
      <c r="C1186" s="2" t="s">
        <v>15</v>
      </c>
      <c r="D1186" s="6" t="s">
        <v>13</v>
      </c>
      <c r="E1186" s="3">
        <v>3.1</v>
      </c>
      <c r="F1186" s="3">
        <v>3.2</v>
      </c>
      <c r="G1186" s="3">
        <v>2.9</v>
      </c>
      <c r="H1186" s="3">
        <v>3</v>
      </c>
      <c r="I1186" s="3" t="s">
        <v>22</v>
      </c>
      <c r="J1186" s="15">
        <f t="shared" si="1552"/>
        <v>-1.0870426164858005E-2</v>
      </c>
      <c r="K1186" s="16">
        <f t="shared" si="1589"/>
        <v>2.935131941505869</v>
      </c>
      <c r="L1186" s="16">
        <f t="shared" si="1590"/>
        <v>2.903225806451613</v>
      </c>
    </row>
    <row r="1187" spans="1:12" x14ac:dyDescent="0.2">
      <c r="A1187" s="2" t="s">
        <v>51</v>
      </c>
      <c r="B1187" s="2" t="s">
        <v>52</v>
      </c>
      <c r="C1187" s="2" t="s">
        <v>12</v>
      </c>
      <c r="D1187" s="6" t="s">
        <v>13</v>
      </c>
      <c r="E1187" s="3">
        <v>281.2</v>
      </c>
      <c r="F1187" s="3">
        <v>277.8</v>
      </c>
      <c r="G1187" s="3">
        <v>279.5</v>
      </c>
      <c r="H1187" s="3">
        <v>283.8</v>
      </c>
      <c r="I1187" s="3" t="s">
        <v>22</v>
      </c>
      <c r="J1187" s="15">
        <f t="shared" si="1552"/>
        <v>3.0725789870458264E-3</v>
      </c>
      <c r="K1187" s="16">
        <f t="shared" ref="K1187" si="1591">IF($C1187="Erwerbstätige (Inlandskonzept)", SUM(K1188:K1189),
IF(TYPE($I1187)=1,$I1187,$H1187)*(1+$J1187))^(1/IF(TYPE($I1187)=1,1,2))</f>
        <v>16.904418469440564</v>
      </c>
      <c r="L1187" s="16">
        <f t="shared" ref="L1187" si="1592">IF($C1187="Erwerbstätige (Inlandskonzept)", SUM(L1188:L1189),
IF(TYPE($I1187)=1,$I1187,$H1187)*((1+$J1187)^(1/IF(TYPE($I1187)=1,2,3))))</f>
        <v>286.78588292871484</v>
      </c>
    </row>
    <row r="1188" spans="1:12" x14ac:dyDescent="0.2">
      <c r="C1188" s="2" t="s">
        <v>14</v>
      </c>
      <c r="D1188" s="6" t="s">
        <v>13</v>
      </c>
      <c r="E1188" s="3">
        <v>241.2</v>
      </c>
      <c r="F1188" s="3">
        <v>238.3</v>
      </c>
      <c r="G1188" s="3">
        <v>241.5</v>
      </c>
      <c r="H1188" s="3">
        <v>246.5</v>
      </c>
      <c r="I1188" s="3" t="s">
        <v>22</v>
      </c>
      <c r="J1188" s="15">
        <f t="shared" si="1552"/>
        <v>7.2714860003688653E-3</v>
      </c>
      <c r="K1188" s="16">
        <f t="shared" ref="K1188:K1189" si="1593">IF($C1188="Erwerbstätige (Inlandskonzept)", SUM(K1189:K1190),
IF(TYPE($I1188)=1,$I1188,$H1188)*((1+$J1188)^(IF(TYPE($I1188)=1,1,2))))</f>
        <v>250.09787616456498</v>
      </c>
      <c r="L1188" s="16">
        <f t="shared" ref="L1188:L1189" si="1594">IF($C1188="Erwerbstätige (Inlandskonzept)", SUM(L1189:L1190),
IF(TYPE($I1188)=1,$I1188,$H1188)*((1+$J1188)^(IF(TYPE($I1188)=1,2,3))))</f>
        <v>251.9164593698176</v>
      </c>
    </row>
    <row r="1189" spans="1:12" x14ac:dyDescent="0.2">
      <c r="C1189" s="2" t="s">
        <v>15</v>
      </c>
      <c r="D1189" s="6" t="s">
        <v>13</v>
      </c>
      <c r="E1189" s="3">
        <v>39.9</v>
      </c>
      <c r="F1189" s="3">
        <v>39.5</v>
      </c>
      <c r="G1189" s="3">
        <v>38</v>
      </c>
      <c r="H1189" s="3">
        <v>37.299999999999997</v>
      </c>
      <c r="I1189" s="3" t="s">
        <v>22</v>
      </c>
      <c r="J1189" s="15">
        <f t="shared" si="1552"/>
        <v>-2.2210628867228577E-2</v>
      </c>
      <c r="K1189" s="16">
        <f t="shared" si="1593"/>
        <v>35.661487625398223</v>
      </c>
      <c r="L1189" s="16">
        <f t="shared" si="1594"/>
        <v>34.869423558897239</v>
      </c>
    </row>
    <row r="1190" spans="1:12" x14ac:dyDescent="0.2">
      <c r="A1190" s="2" t="s">
        <v>53</v>
      </c>
      <c r="B1190" s="2" t="s">
        <v>54</v>
      </c>
      <c r="C1190" s="2" t="s">
        <v>12</v>
      </c>
      <c r="D1190" s="6" t="s">
        <v>13</v>
      </c>
      <c r="E1190" s="3">
        <v>112.2</v>
      </c>
      <c r="F1190" s="3">
        <v>106.9</v>
      </c>
      <c r="G1190" s="3">
        <v>108.8</v>
      </c>
      <c r="H1190" s="3">
        <v>109.4</v>
      </c>
      <c r="I1190" s="3" t="s">
        <v>22</v>
      </c>
      <c r="J1190" s="15">
        <f t="shared" si="1552"/>
        <v>-8.3886516142807066E-3</v>
      </c>
      <c r="K1190" s="16">
        <f t="shared" ref="K1190" si="1595">IF($C1190="Erwerbstätige (Inlandskonzept)", SUM(K1191:K1192),
IF(TYPE($I1190)=1,$I1190,$H1190)*(1+$J1190))^(1/IF(TYPE($I1190)=1,1,2))</f>
        <v>10.371764393830134</v>
      </c>
      <c r="L1190" s="16">
        <f t="shared" ref="L1190" si="1596">IF($C1190="Erwerbstätige (Inlandskonzept)", SUM(L1191:L1192),
IF(TYPE($I1190)=1,$I1190,$H1190)*((1+$J1190)^(1/IF(TYPE($I1190)=1,2,3))))</f>
        <v>106.67207835592812</v>
      </c>
    </row>
    <row r="1191" spans="1:12" x14ac:dyDescent="0.2">
      <c r="C1191" s="2" t="s">
        <v>14</v>
      </c>
      <c r="D1191" s="6" t="s">
        <v>13</v>
      </c>
      <c r="E1191" s="3">
        <v>88.3</v>
      </c>
      <c r="F1191" s="3">
        <v>83.2</v>
      </c>
      <c r="G1191" s="3">
        <v>85.4</v>
      </c>
      <c r="H1191" s="3">
        <v>86.3</v>
      </c>
      <c r="I1191" s="3" t="s">
        <v>22</v>
      </c>
      <c r="J1191" s="15">
        <f t="shared" si="1552"/>
        <v>-7.6077499610899268E-3</v>
      </c>
      <c r="K1191" s="16">
        <f t="shared" ref="K1191:K1192" si="1597">IF($C1191="Erwerbstätige (Inlandskonzept)", SUM(K1192:K1193),
IF(TYPE($I1191)=1,$I1191,$H1191)*((1+$J1191)^(IF(TYPE($I1191)=1,1,2))))</f>
        <v>84.991897215988175</v>
      </c>
      <c r="L1191" s="16">
        <f t="shared" ref="L1191:L1192" si="1598">IF($C1191="Erwerbstätige (Inlandskonzept)", SUM(L1192:L1193),
IF(TYPE($I1191)=1,$I1191,$H1191)*((1+$J1191)^(IF(TYPE($I1191)=1,2,3))))</f>
        <v>84.345300113250289</v>
      </c>
    </row>
    <row r="1192" spans="1:12" x14ac:dyDescent="0.2">
      <c r="C1192" s="2" t="s">
        <v>15</v>
      </c>
      <c r="D1192" s="6" t="s">
        <v>13</v>
      </c>
      <c r="E1192" s="3">
        <v>23.9</v>
      </c>
      <c r="F1192" s="3">
        <v>23.7</v>
      </c>
      <c r="G1192" s="3">
        <v>23.4</v>
      </c>
      <c r="H1192" s="3">
        <v>23.1</v>
      </c>
      <c r="I1192" s="3" t="s">
        <v>22</v>
      </c>
      <c r="J1192" s="15">
        <f t="shared" si="1552"/>
        <v>-1.1284461196000128E-2</v>
      </c>
      <c r="K1192" s="16">
        <f t="shared" si="1597"/>
        <v>22.581599425134378</v>
      </c>
      <c r="L1192" s="16">
        <f t="shared" si="1598"/>
        <v>22.326778242677829</v>
      </c>
    </row>
    <row r="1193" spans="1:12" x14ac:dyDescent="0.2">
      <c r="A1193" s="2" t="s">
        <v>55</v>
      </c>
      <c r="B1193" s="2" t="s">
        <v>56</v>
      </c>
      <c r="C1193" s="2" t="s">
        <v>12</v>
      </c>
      <c r="D1193" s="6" t="s">
        <v>13</v>
      </c>
      <c r="E1193" s="3">
        <v>169</v>
      </c>
      <c r="F1193" s="3">
        <v>170.9</v>
      </c>
      <c r="G1193" s="3">
        <v>170.7</v>
      </c>
      <c r="H1193" s="3">
        <v>174.4</v>
      </c>
      <c r="I1193" s="3" t="s">
        <v>22</v>
      </c>
      <c r="J1193" s="15">
        <f t="shared" si="1552"/>
        <v>1.0539418004912093E-2</v>
      </c>
      <c r="K1193" s="16">
        <f t="shared" ref="K1193" si="1599">IF($C1193="Erwerbstätige (Inlandskonzept)", SUM(K1194:K1195),
IF(TYPE($I1193)=1,$I1193,$H1193)*(1+$J1193))^(1/IF(TYPE($I1193)=1,1,2))</f>
        <v>13.352948292600123</v>
      </c>
      <c r="L1193" s="16">
        <f t="shared" ref="L1193" si="1600">IF($C1193="Erwerbstätige (Inlandskonzept)", SUM(L1194:L1195),
IF(TYPE($I1193)=1,$I1193,$H1193)*((1+$J1193)^(1/IF(TYPE($I1193)=1,2,3))))</f>
        <v>180.34132352941171</v>
      </c>
    </row>
    <row r="1194" spans="1:12" x14ac:dyDescent="0.2">
      <c r="C1194" s="2" t="s">
        <v>14</v>
      </c>
      <c r="D1194" s="6" t="s">
        <v>13</v>
      </c>
      <c r="E1194" s="3">
        <v>153</v>
      </c>
      <c r="F1194" s="3">
        <v>155.1</v>
      </c>
      <c r="G1194" s="3">
        <v>156.19999999999999</v>
      </c>
      <c r="H1194" s="3">
        <v>160.19999999999999</v>
      </c>
      <c r="I1194" s="3" t="s">
        <v>22</v>
      </c>
      <c r="J1194" s="15">
        <f t="shared" si="1552"/>
        <v>1.5446453124262627E-2</v>
      </c>
      <c r="K1194" s="16">
        <f t="shared" ref="K1194:K1195" si="1601">IF($C1194="Erwerbstätige (Inlandskonzept)", SUM(K1195:K1196),
IF(TYPE($I1194)=1,$I1194,$H1194)*((1+$J1194)^(IF(TYPE($I1194)=1,1,2))))</f>
        <v>165.18726616585576</v>
      </c>
      <c r="L1194" s="16">
        <f t="shared" ref="L1194:L1195" si="1602">IF($C1194="Erwerbstätige (Inlandskonzept)", SUM(L1195:L1196),
IF(TYPE($I1194)=1,$I1194,$H1194)*((1+$J1194)^(IF(TYPE($I1194)=1,2,3))))</f>
        <v>167.73882352941172</v>
      </c>
    </row>
    <row r="1195" spans="1:12" x14ac:dyDescent="0.2">
      <c r="C1195" s="2" t="s">
        <v>15</v>
      </c>
      <c r="D1195" s="6" t="s">
        <v>13</v>
      </c>
      <c r="E1195" s="3">
        <v>16</v>
      </c>
      <c r="F1195" s="3">
        <v>15.8</v>
      </c>
      <c r="G1195" s="3">
        <v>14.6</v>
      </c>
      <c r="H1195" s="3">
        <v>14.2</v>
      </c>
      <c r="I1195" s="3" t="s">
        <v>22</v>
      </c>
      <c r="J1195" s="15">
        <f t="shared" si="1552"/>
        <v>-3.9001328612664365E-2</v>
      </c>
      <c r="K1195" s="16">
        <f t="shared" si="1601"/>
        <v>13.113961938996784</v>
      </c>
      <c r="L1195" s="16">
        <f t="shared" si="1602"/>
        <v>12.602499999999999</v>
      </c>
    </row>
    <row r="1196" spans="1:12" x14ac:dyDescent="0.2">
      <c r="A1196" s="2" t="s">
        <v>57</v>
      </c>
      <c r="B1196" s="2" t="s">
        <v>58</v>
      </c>
      <c r="C1196" s="2" t="s">
        <v>12</v>
      </c>
      <c r="D1196" s="6" t="s">
        <v>13</v>
      </c>
      <c r="E1196" s="3">
        <v>620.1</v>
      </c>
      <c r="F1196" s="3">
        <v>623.20000000000005</v>
      </c>
      <c r="G1196" s="3">
        <v>635.20000000000005</v>
      </c>
      <c r="H1196" s="3">
        <v>646.6</v>
      </c>
      <c r="I1196" s="3">
        <v>657</v>
      </c>
      <c r="J1196" s="15">
        <f t="shared" si="1552"/>
        <v>1.4555733594052267E-2</v>
      </c>
      <c r="K1196" s="16">
        <f t="shared" ref="K1196" si="1603">IF($C1196="Erwerbstätige (Inlandskonzept)", SUM(K1197:K1198),
IF(TYPE($I1196)=1,$I1196,$H1196)*(1+$J1196))^(1/IF(TYPE($I1196)=1,1,2))</f>
        <v>666.56816223297585</v>
      </c>
      <c r="L1196" s="16">
        <f t="shared" ref="L1196" si="1604">IF($C1196="Erwerbstätige (Inlandskonzept)", SUM(L1197:L1198),
IF(TYPE($I1196)=1,$I1196,$H1196)*((1+$J1196)^(1/IF(TYPE($I1196)=1,2,3))))</f>
        <v>676.27769473402122</v>
      </c>
    </row>
    <row r="1197" spans="1:12" x14ac:dyDescent="0.2">
      <c r="C1197" s="2" t="s">
        <v>14</v>
      </c>
      <c r="D1197" s="6" t="s">
        <v>13</v>
      </c>
      <c r="E1197" s="3">
        <v>570.79999999999995</v>
      </c>
      <c r="F1197" s="3">
        <v>574.9</v>
      </c>
      <c r="G1197" s="3">
        <v>585.20000000000005</v>
      </c>
      <c r="H1197" s="3">
        <v>595.70000000000005</v>
      </c>
      <c r="I1197" s="3">
        <v>606</v>
      </c>
      <c r="J1197" s="15">
        <f t="shared" si="1552"/>
        <v>1.5072740168595722E-2</v>
      </c>
      <c r="K1197" s="16">
        <f t="shared" ref="K1197:K1198" si="1605">IF($C1197="Erwerbstätige (Inlandskonzept)", SUM(K1198:K1199),
IF(TYPE($I1197)=1,$I1197,$H1197)*((1+$J1197)^(IF(TYPE($I1197)=1,1,2))))</f>
        <v>615.13408054216904</v>
      </c>
      <c r="L1197" s="16">
        <f t="shared" ref="L1197:L1198" si="1606">IF($C1197="Erwerbstätige (Inlandskonzept)", SUM(L1198:L1199),
IF(TYPE($I1197)=1,$I1197,$H1197)*((1+$J1197)^(IF(TYPE($I1197)=1,2,3))))</f>
        <v>624.40583670702927</v>
      </c>
    </row>
    <row r="1198" spans="1:12" x14ac:dyDescent="0.2">
      <c r="C1198" s="2" t="s">
        <v>15</v>
      </c>
      <c r="D1198" s="6" t="s">
        <v>13</v>
      </c>
      <c r="E1198" s="3">
        <v>49.3</v>
      </c>
      <c r="F1198" s="3">
        <v>48.3</v>
      </c>
      <c r="G1198" s="3">
        <v>50</v>
      </c>
      <c r="H1198" s="3">
        <v>50.9</v>
      </c>
      <c r="I1198" s="3">
        <v>51</v>
      </c>
      <c r="J1198" s="15">
        <f t="shared" si="1552"/>
        <v>8.5114057020949652E-3</v>
      </c>
      <c r="K1198" s="16">
        <f t="shared" si="1605"/>
        <v>51.434081690806842</v>
      </c>
      <c r="L1198" s="16">
        <f t="shared" si="1606"/>
        <v>51.871858026991994</v>
      </c>
    </row>
    <row r="1199" spans="1:12" x14ac:dyDescent="0.2">
      <c r="A1199" s="2" t="s">
        <v>59</v>
      </c>
      <c r="B1199" s="2" t="s">
        <v>60</v>
      </c>
      <c r="C1199" s="2" t="s">
        <v>12</v>
      </c>
      <c r="D1199" s="6" t="s">
        <v>13</v>
      </c>
      <c r="E1199" s="3">
        <v>499.7</v>
      </c>
      <c r="F1199" s="3">
        <v>504.9</v>
      </c>
      <c r="G1199" s="3">
        <v>514.6</v>
      </c>
      <c r="H1199" s="3">
        <v>523.4</v>
      </c>
      <c r="I1199" s="3" t="s">
        <v>22</v>
      </c>
      <c r="J1199" s="15">
        <f t="shared" si="1552"/>
        <v>1.5565930306222997E-2</v>
      </c>
      <c r="K1199" s="16">
        <f t="shared" ref="K1199" si="1607">IF($C1199="Erwerbstätige (Inlandskonzept)", SUM(K1200:K1201),
IF(TYPE($I1199)=1,$I1199,$H1199)*(1+$J1199))^(1/IF(TYPE($I1199)=1,1,2))</f>
        <v>23.232566392184903</v>
      </c>
      <c r="L1199" s="16">
        <f t="shared" ref="L1199" si="1608">IF($C1199="Erwerbstätige (Inlandskonzept)", SUM(L1200:L1201),
IF(TYPE($I1199)=1,$I1199,$H1199)*((1+$J1199)^(1/IF(TYPE($I1199)=1,2,3))))</f>
        <v>548.20095797895112</v>
      </c>
    </row>
    <row r="1200" spans="1:12" x14ac:dyDescent="0.2">
      <c r="C1200" s="2" t="s">
        <v>14</v>
      </c>
      <c r="D1200" s="6" t="s">
        <v>13</v>
      </c>
      <c r="E1200" s="3">
        <v>472</v>
      </c>
      <c r="F1200" s="3">
        <v>477.6</v>
      </c>
      <c r="G1200" s="3">
        <v>487.5</v>
      </c>
      <c r="H1200" s="3">
        <v>496.5</v>
      </c>
      <c r="I1200" s="3" t="s">
        <v>22</v>
      </c>
      <c r="J1200" s="15">
        <f t="shared" si="1552"/>
        <v>1.7011236793513573E-2</v>
      </c>
      <c r="K1200" s="16">
        <f t="shared" ref="K1200:K1201" si="1609">IF($C1200="Erwerbstätige (Inlandskonzept)", SUM(K1201:K1202),
IF(TYPE($I1200)=1,$I1200,$H1200)*((1+$J1200)^(IF(TYPE($I1200)=1,1,2))))</f>
        <v>513.53583638696114</v>
      </c>
      <c r="L1200" s="16">
        <f t="shared" ref="L1200:L1201" si="1610">IF($C1200="Erwerbstätige (Inlandskonzept)", SUM(L1201:L1202),
IF(TYPE($I1200)=1,$I1200,$H1200)*((1+$J1200)^(IF(TYPE($I1200)=1,2,3))))</f>
        <v>522.27171610169478</v>
      </c>
    </row>
    <row r="1201" spans="1:12" x14ac:dyDescent="0.2">
      <c r="C1201" s="2" t="s">
        <v>15</v>
      </c>
      <c r="D1201" s="6" t="s">
        <v>13</v>
      </c>
      <c r="E1201" s="3">
        <v>27.7</v>
      </c>
      <c r="F1201" s="3">
        <v>27.3</v>
      </c>
      <c r="G1201" s="3">
        <v>27.1</v>
      </c>
      <c r="H1201" s="3">
        <v>26.8</v>
      </c>
      <c r="I1201" s="3" t="s">
        <v>22</v>
      </c>
      <c r="J1201" s="15">
        <f t="shared" si="1552"/>
        <v>-1.0949785084793828E-2</v>
      </c>
      <c r="K1201" s="16">
        <f t="shared" si="1609"/>
        <v>26.216304780318257</v>
      </c>
      <c r="L1201" s="16">
        <f t="shared" si="1610"/>
        <v>25.929241877256317</v>
      </c>
    </row>
    <row r="1202" spans="1:12" x14ac:dyDescent="0.2">
      <c r="A1202" s="2" t="s">
        <v>61</v>
      </c>
      <c r="B1202" s="2" t="s">
        <v>62</v>
      </c>
      <c r="C1202" s="2" t="s">
        <v>12</v>
      </c>
      <c r="D1202" s="6" t="s">
        <v>13</v>
      </c>
      <c r="E1202" s="3">
        <v>121.4</v>
      </c>
      <c r="F1202" s="3">
        <v>120</v>
      </c>
      <c r="G1202" s="3">
        <v>119.4</v>
      </c>
      <c r="H1202" s="3">
        <v>119.8</v>
      </c>
      <c r="I1202" s="3" t="s">
        <v>22</v>
      </c>
      <c r="J1202" s="15">
        <f t="shared" si="1552"/>
        <v>-4.412633246862474E-3</v>
      </c>
      <c r="K1202" s="16">
        <f t="shared" ref="K1202" si="1611">IF($C1202="Erwerbstätige (Inlandskonzept)", SUM(K1203:K1204),
IF(TYPE($I1202)=1,$I1202,$H1202)*(1+$J1202))^(1/IF(TYPE($I1202)=1,1,2))</f>
        <v>10.897020957107767</v>
      </c>
      <c r="L1202" s="16">
        <f t="shared" ref="L1202" si="1612">IF($C1202="Erwerbstätige (Inlandskonzept)", SUM(L1203:L1204),
IF(TYPE($I1202)=1,$I1202,$H1202)*((1+$J1202)^(1/IF(TYPE($I1202)=1,2,3))))</f>
        <v>118.22108731466223</v>
      </c>
    </row>
    <row r="1203" spans="1:12" x14ac:dyDescent="0.2">
      <c r="C1203" s="2" t="s">
        <v>14</v>
      </c>
      <c r="D1203" s="6" t="s">
        <v>13</v>
      </c>
      <c r="E1203" s="3">
        <v>121.4</v>
      </c>
      <c r="F1203" s="3">
        <v>120</v>
      </c>
      <c r="G1203" s="3">
        <v>119.4</v>
      </c>
      <c r="H1203" s="3">
        <v>119.8</v>
      </c>
      <c r="I1203" s="3" t="s">
        <v>22</v>
      </c>
      <c r="J1203" s="15">
        <f t="shared" si="1552"/>
        <v>-4.412633246862474E-3</v>
      </c>
      <c r="K1203" s="16">
        <f t="shared" ref="K1203:K1204" si="1613">IF($C1203="Erwerbstätige (Inlandskonzept)", SUM(K1204:K1205),
IF(TYPE($I1203)=1,$I1203,$H1203)*((1+$J1203)^(IF(TYPE($I1203)=1,1,2))))</f>
        <v>118.74506573964587</v>
      </c>
      <c r="L1203" s="16">
        <f t="shared" ref="L1203:L1204" si="1614">IF($C1203="Erwerbstätige (Inlandskonzept)", SUM(L1204:L1205),
IF(TYPE($I1203)=1,$I1203,$H1203)*((1+$J1203)^(IF(TYPE($I1203)=1,2,3))))</f>
        <v>118.22108731466223</v>
      </c>
    </row>
    <row r="1204" spans="1:12" x14ac:dyDescent="0.2">
      <c r="C1204" s="2" t="s">
        <v>15</v>
      </c>
      <c r="D1204" s="6" t="s">
        <v>13</v>
      </c>
      <c r="E1204" s="3">
        <v>0</v>
      </c>
      <c r="F1204" s="3">
        <v>0</v>
      </c>
      <c r="G1204" s="3">
        <v>0</v>
      </c>
      <c r="H1204" s="3">
        <v>0</v>
      </c>
      <c r="I1204" s="3" t="s">
        <v>22</v>
      </c>
      <c r="J1204" s="15">
        <f t="shared" si="1552"/>
        <v>0</v>
      </c>
      <c r="K1204" s="16">
        <f t="shared" si="1613"/>
        <v>0</v>
      </c>
      <c r="L1204" s="16">
        <f t="shared" si="1614"/>
        <v>0</v>
      </c>
    </row>
    <row r="1205" spans="1:12" x14ac:dyDescent="0.2">
      <c r="A1205" s="2" t="s">
        <v>63</v>
      </c>
      <c r="B1205" s="2" t="s">
        <v>64</v>
      </c>
      <c r="C1205" s="2" t="s">
        <v>12</v>
      </c>
      <c r="D1205" s="6" t="s">
        <v>13</v>
      </c>
      <c r="E1205" s="3">
        <v>111.1</v>
      </c>
      <c r="F1205" s="3">
        <v>109.7</v>
      </c>
      <c r="G1205" s="3">
        <v>110.1</v>
      </c>
      <c r="H1205" s="3">
        <v>111.2</v>
      </c>
      <c r="I1205" s="3" t="s">
        <v>22</v>
      </c>
      <c r="J1205" s="15">
        <f t="shared" si="1552"/>
        <v>2.9994002998412483E-4</v>
      </c>
      <c r="K1205" s="16">
        <f t="shared" ref="K1205" si="1615">IF($C1205="Erwerbstätige (Inlandskonzept)", SUM(K1206:K1207),
IF(TYPE($I1205)=1,$I1205,$H1205)*(1+$J1205))^(1/IF(TYPE($I1205)=1,1,2))</f>
        <v>10.548639951688626</v>
      </c>
      <c r="L1205" s="16">
        <f t="shared" ref="L1205" si="1616">IF($C1205="Erwerbstätige (Inlandskonzept)", SUM(L1206:L1207),
IF(TYPE($I1205)=1,$I1205,$H1205)*((1+$J1205)^(1/IF(TYPE($I1205)=1,2,3))))</f>
        <v>111.3128018913676</v>
      </c>
    </row>
    <row r="1206" spans="1:12" x14ac:dyDescent="0.2">
      <c r="C1206" s="2" t="s">
        <v>14</v>
      </c>
      <c r="D1206" s="6" t="s">
        <v>13</v>
      </c>
      <c r="E1206" s="3">
        <v>103.1</v>
      </c>
      <c r="F1206" s="3">
        <v>102</v>
      </c>
      <c r="G1206" s="3">
        <v>102.2</v>
      </c>
      <c r="H1206" s="3">
        <v>103.5</v>
      </c>
      <c r="I1206" s="3" t="s">
        <v>22</v>
      </c>
      <c r="J1206" s="15">
        <f t="shared" si="1552"/>
        <v>1.2915739249479419E-3</v>
      </c>
      <c r="K1206" s="16">
        <f t="shared" ref="K1206:K1207" si="1617">IF($C1206="Erwerbstätige (Inlandskonzept)", SUM(K1207:K1208),
IF(TYPE($I1206)=1,$I1206,$H1206)*((1+$J1206)^(IF(TYPE($I1206)=1,1,2))))</f>
        <v>103.76752845735579</v>
      </c>
      <c r="L1206" s="16">
        <f t="shared" ref="L1206:L1207" si="1618">IF($C1206="Erwerbstätige (Inlandskonzept)", SUM(L1207:L1208),
IF(TYPE($I1206)=1,$I1206,$H1206)*((1+$J1206)^(IF(TYPE($I1206)=1,2,3))))</f>
        <v>103.9015518913676</v>
      </c>
    </row>
    <row r="1207" spans="1:12" x14ac:dyDescent="0.2">
      <c r="C1207" s="2" t="s">
        <v>15</v>
      </c>
      <c r="D1207" s="6" t="s">
        <v>13</v>
      </c>
      <c r="E1207" s="3">
        <v>8</v>
      </c>
      <c r="F1207" s="3">
        <v>7.7</v>
      </c>
      <c r="G1207" s="3">
        <v>7.9</v>
      </c>
      <c r="H1207" s="3">
        <v>7.7</v>
      </c>
      <c r="I1207" s="3" t="s">
        <v>22</v>
      </c>
      <c r="J1207" s="15">
        <f t="shared" si="1552"/>
        <v>-1.2659588893816576E-2</v>
      </c>
      <c r="K1207" s="16">
        <f t="shared" si="1617"/>
        <v>7.5062763730056208</v>
      </c>
      <c r="L1207" s="16">
        <f t="shared" si="1618"/>
        <v>7.4112500000000008</v>
      </c>
    </row>
    <row r="1208" spans="1:12" x14ac:dyDescent="0.2">
      <c r="A1208" s="2" t="s">
        <v>65</v>
      </c>
      <c r="B1208" s="2" t="s">
        <v>66</v>
      </c>
      <c r="C1208" s="2" t="s">
        <v>12</v>
      </c>
      <c r="D1208" s="6" t="s">
        <v>13</v>
      </c>
      <c r="E1208" s="3">
        <v>267.2</v>
      </c>
      <c r="F1208" s="3">
        <v>275.2</v>
      </c>
      <c r="G1208" s="3">
        <v>285.2</v>
      </c>
      <c r="H1208" s="3">
        <v>292.39999999999998</v>
      </c>
      <c r="I1208" s="3" t="s">
        <v>22</v>
      </c>
      <c r="J1208" s="15">
        <f t="shared" si="1552"/>
        <v>3.049756876757681E-2</v>
      </c>
      <c r="K1208" s="16">
        <f t="shared" ref="K1208" si="1619">IF($C1208="Erwerbstätige (Inlandskonzept)", SUM(K1209:K1210),
IF(TYPE($I1208)=1,$I1208,$H1208)*(1+$J1208))^(1/IF(TYPE($I1208)=1,1,2))</f>
        <v>17.625921568042017</v>
      </c>
      <c r="L1208" s="16">
        <f t="shared" ref="L1208" si="1620">IF($C1208="Erwerbstätige (Inlandskonzept)", SUM(L1209:L1210),
IF(TYPE($I1208)=1,$I1208,$H1208)*((1+$J1208)^(1/IF(TYPE($I1208)=1,2,3))))</f>
        <v>320.28133681997645</v>
      </c>
    </row>
    <row r="1209" spans="1:12" x14ac:dyDescent="0.2">
      <c r="C1209" s="2" t="s">
        <v>14</v>
      </c>
      <c r="D1209" s="6" t="s">
        <v>13</v>
      </c>
      <c r="E1209" s="3">
        <v>247.5</v>
      </c>
      <c r="F1209" s="3">
        <v>255.6</v>
      </c>
      <c r="G1209" s="3">
        <v>265.89999999999998</v>
      </c>
      <c r="H1209" s="3">
        <v>273.2</v>
      </c>
      <c r="I1209" s="3" t="s">
        <v>22</v>
      </c>
      <c r="J1209" s="15">
        <f t="shared" si="1552"/>
        <v>3.3479414700124943E-2</v>
      </c>
      <c r="K1209" s="16">
        <f t="shared" ref="K1209:K1210" si="1621">IF($C1209="Erwerbstätige (Inlandskonzept)", SUM(K1210:K1211),
IF(TYPE($I1209)=1,$I1209,$H1209)*((1+$J1209)^(IF(TYPE($I1209)=1,1,2))))</f>
        <v>291.79937420635497</v>
      </c>
      <c r="L1209" s="16">
        <f t="shared" ref="L1209:L1210" si="1622">IF($C1209="Erwerbstätige (Inlandskonzept)", SUM(L1210:L1211),
IF(TYPE($I1209)=1,$I1209,$H1209)*((1+$J1209)^(IF(TYPE($I1209)=1,2,3))))</f>
        <v>301.56864646464652</v>
      </c>
    </row>
    <row r="1210" spans="1:12" x14ac:dyDescent="0.2">
      <c r="C1210" s="2" t="s">
        <v>15</v>
      </c>
      <c r="D1210" s="6" t="s">
        <v>13</v>
      </c>
      <c r="E1210" s="3">
        <v>19.7</v>
      </c>
      <c r="F1210" s="3">
        <v>19.600000000000001</v>
      </c>
      <c r="G1210" s="3">
        <v>19.3</v>
      </c>
      <c r="H1210" s="3">
        <v>19.2</v>
      </c>
      <c r="I1210" s="3" t="s">
        <v>22</v>
      </c>
      <c r="J1210" s="15">
        <f t="shared" si="1552"/>
        <v>-8.5328391402873516E-3</v>
      </c>
      <c r="K1210" s="16">
        <f t="shared" si="1621"/>
        <v>18.873736916413812</v>
      </c>
      <c r="L1210" s="16">
        <f t="shared" si="1622"/>
        <v>18.712690355329951</v>
      </c>
    </row>
    <row r="1211" spans="1:12" x14ac:dyDescent="0.2">
      <c r="A1211" s="2" t="s">
        <v>67</v>
      </c>
      <c r="B1211" s="2" t="s">
        <v>68</v>
      </c>
      <c r="C1211" s="2" t="s">
        <v>12</v>
      </c>
      <c r="D1211" s="6" t="s">
        <v>13</v>
      </c>
      <c r="E1211" s="3">
        <v>120.4</v>
      </c>
      <c r="F1211" s="3">
        <v>118.3</v>
      </c>
      <c r="G1211" s="3">
        <v>120.5</v>
      </c>
      <c r="H1211" s="3">
        <v>123.2</v>
      </c>
      <c r="I1211" s="3" t="s">
        <v>22</v>
      </c>
      <c r="J1211" s="15">
        <f t="shared" si="1552"/>
        <v>7.6926099960117345E-3</v>
      </c>
      <c r="K1211" s="16">
        <f t="shared" ref="K1211" si="1623">IF($C1211="Erwerbstätige (Inlandskonzept)", SUM(K1212:K1213),
IF(TYPE($I1211)=1,$I1211,$H1211)*(1+$J1211))^(1/IF(TYPE($I1211)=1,1,2))</f>
        <v>11.190439313669776</v>
      </c>
      <c r="L1211" s="16">
        <f t="shared" ref="L1211" si="1624">IF($C1211="Erwerbstätige (Inlandskonzept)", SUM(L1212:L1213),
IF(TYPE($I1211)=1,$I1211,$H1211)*((1+$J1211)^(1/IF(TYPE($I1211)=1,2,3))))</f>
        <v>126.29026278302591</v>
      </c>
    </row>
    <row r="1212" spans="1:12" x14ac:dyDescent="0.2">
      <c r="C1212" s="2" t="s">
        <v>14</v>
      </c>
      <c r="D1212" s="6" t="s">
        <v>13</v>
      </c>
      <c r="E1212" s="3">
        <v>98.8</v>
      </c>
      <c r="F1212" s="3">
        <v>97.3</v>
      </c>
      <c r="G1212" s="3">
        <v>97.7</v>
      </c>
      <c r="H1212" s="3">
        <v>99.1</v>
      </c>
      <c r="I1212" s="3" t="s">
        <v>22</v>
      </c>
      <c r="J1212" s="15">
        <f t="shared" si="1552"/>
        <v>1.0111230346161459E-3</v>
      </c>
      <c r="K1212" s="16">
        <f t="shared" ref="K1212:K1213" si="1625">IF($C1212="Erwerbstätige (Inlandskonzept)", SUM(K1213:K1214),
IF(TYPE($I1212)=1,$I1212,$H1212)*((1+$J1212)^(IF(TYPE($I1212)=1,1,2))))</f>
        <v>99.300505902307208</v>
      </c>
      <c r="L1212" s="16">
        <f t="shared" ref="L1212:L1213" si="1626">IF($C1212="Erwerbstätige (Inlandskonzept)", SUM(L1213:L1214),
IF(TYPE($I1212)=1,$I1212,$H1212)*((1+$J1212)^(IF(TYPE($I1212)=1,2,3))))</f>
        <v>99.400910931174067</v>
      </c>
    </row>
    <row r="1213" spans="1:12" x14ac:dyDescent="0.2">
      <c r="C1213" s="2" t="s">
        <v>15</v>
      </c>
      <c r="D1213" s="6" t="s">
        <v>13</v>
      </c>
      <c r="E1213" s="3">
        <v>21.6</v>
      </c>
      <c r="F1213" s="3">
        <v>21</v>
      </c>
      <c r="G1213" s="3">
        <v>22.9</v>
      </c>
      <c r="H1213" s="3">
        <v>24.1</v>
      </c>
      <c r="I1213" s="3" t="s">
        <v>22</v>
      </c>
      <c r="J1213" s="15">
        <f t="shared" si="1552"/>
        <v>3.7180708867676326E-2</v>
      </c>
      <c r="K1213" s="16">
        <f t="shared" si="1625"/>
        <v>25.92542613061886</v>
      </c>
      <c r="L1213" s="16">
        <f t="shared" si="1626"/>
        <v>26.889351851851846</v>
      </c>
    </row>
    <row r="1214" spans="1:12" x14ac:dyDescent="0.2">
      <c r="A1214" s="2" t="s">
        <v>69</v>
      </c>
      <c r="B1214" s="2" t="s">
        <v>70</v>
      </c>
      <c r="C1214" s="2" t="s">
        <v>12</v>
      </c>
      <c r="D1214" s="6" t="s">
        <v>13</v>
      </c>
      <c r="E1214" s="3">
        <v>35.4</v>
      </c>
      <c r="F1214" s="3">
        <v>36.1</v>
      </c>
      <c r="G1214" s="3">
        <v>36.299999999999997</v>
      </c>
      <c r="H1214" s="3">
        <v>37.299999999999997</v>
      </c>
      <c r="I1214" s="3" t="s">
        <v>22</v>
      </c>
      <c r="J1214" s="15">
        <f t="shared" si="1552"/>
        <v>1.7579907923417126E-2</v>
      </c>
      <c r="K1214" s="16">
        <f t="shared" ref="K1214" si="1627">IF($C1214="Erwerbstätige (Inlandskonzept)", SUM(K1215:K1216),
IF(TYPE($I1214)=1,$I1214,$H1214)*(1+$J1214))^(1/IF(TYPE($I1214)=1,1,2))</f>
        <v>6.2303562023098289</v>
      </c>
      <c r="L1214" s="16">
        <f t="shared" ref="L1214" si="1628">IF($C1214="Erwerbstätige (Inlandskonzept)", SUM(L1215:L1216),
IF(TYPE($I1214)=1,$I1214,$H1214)*((1+$J1214)^(1/IF(TYPE($I1214)=1,2,3))))</f>
        <v>39.66282051282051</v>
      </c>
    </row>
    <row r="1215" spans="1:12" x14ac:dyDescent="0.2">
      <c r="C1215" s="2" t="s">
        <v>14</v>
      </c>
      <c r="D1215" s="6" t="s">
        <v>13</v>
      </c>
      <c r="E1215" s="3">
        <v>27.6</v>
      </c>
      <c r="F1215" s="3">
        <v>26.9</v>
      </c>
      <c r="G1215" s="3">
        <v>26.8</v>
      </c>
      <c r="H1215" s="3">
        <v>27.6</v>
      </c>
      <c r="I1215" s="3" t="s">
        <v>22</v>
      </c>
      <c r="J1215" s="15">
        <f t="shared" si="1552"/>
        <v>0</v>
      </c>
      <c r="K1215" s="16">
        <f t="shared" ref="K1215:K1216" si="1629">IF($C1215="Erwerbstätige (Inlandskonzept)", SUM(K1216:K1217),
IF(TYPE($I1215)=1,$I1215,$H1215)*((1+$J1215)^(IF(TYPE($I1215)=1,1,2))))</f>
        <v>27.6</v>
      </c>
      <c r="L1215" s="16">
        <f t="shared" ref="L1215:L1216" si="1630">IF($C1215="Erwerbstätige (Inlandskonzept)", SUM(L1216:L1217),
IF(TYPE($I1215)=1,$I1215,$H1215)*((1+$J1215)^(IF(TYPE($I1215)=1,2,3))))</f>
        <v>27.6</v>
      </c>
    </row>
    <row r="1216" spans="1:12" x14ac:dyDescent="0.2">
      <c r="C1216" s="2" t="s">
        <v>15</v>
      </c>
      <c r="D1216" s="6" t="s">
        <v>13</v>
      </c>
      <c r="E1216" s="3">
        <v>7.8</v>
      </c>
      <c r="F1216" s="3">
        <v>9.1999999999999993</v>
      </c>
      <c r="G1216" s="3">
        <v>9.4</v>
      </c>
      <c r="H1216" s="3">
        <v>9.6999999999999993</v>
      </c>
      <c r="I1216" s="3" t="s">
        <v>22</v>
      </c>
      <c r="J1216" s="15">
        <f t="shared" si="1552"/>
        <v>7.5372791158957231E-2</v>
      </c>
      <c r="K1216" s="16">
        <f t="shared" si="1629"/>
        <v>11.217338407660559</v>
      </c>
      <c r="L1216" s="16">
        <f t="shared" si="1630"/>
        <v>12.06282051282051</v>
      </c>
    </row>
    <row r="1217" spans="1:12" x14ac:dyDescent="0.2">
      <c r="A1217" s="2" t="s">
        <v>71</v>
      </c>
      <c r="B1217" s="2" t="s">
        <v>72</v>
      </c>
      <c r="C1217" s="2" t="s">
        <v>12</v>
      </c>
      <c r="D1217" s="6" t="s">
        <v>13</v>
      </c>
      <c r="E1217" s="3">
        <v>69.7</v>
      </c>
      <c r="F1217" s="3">
        <v>66.2</v>
      </c>
      <c r="G1217" s="3">
        <v>68.400000000000006</v>
      </c>
      <c r="H1217" s="3">
        <v>69.7</v>
      </c>
      <c r="I1217" s="3" t="s">
        <v>22</v>
      </c>
      <c r="J1217" s="15">
        <f t="shared" si="1552"/>
        <v>0</v>
      </c>
      <c r="K1217" s="16">
        <f t="shared" ref="K1217" si="1631">IF($C1217="Erwerbstätige (Inlandskonzept)", SUM(K1218:K1219),
IF(TYPE($I1217)=1,$I1217,$H1217)*(1+$J1217))^(1/IF(TYPE($I1217)=1,1,2))</f>
        <v>8.3497308839688529</v>
      </c>
      <c r="L1217" s="16">
        <f t="shared" ref="L1217" si="1632">IF($C1217="Erwerbstätige (Inlandskonzept)", SUM(L1218:L1219),
IF(TYPE($I1217)=1,$I1217,$H1217)*((1+$J1217)^(1/IF(TYPE($I1217)=1,2,3))))</f>
        <v>69.732527028078096</v>
      </c>
    </row>
    <row r="1218" spans="1:12" x14ac:dyDescent="0.2">
      <c r="C1218" s="2" t="s">
        <v>14</v>
      </c>
      <c r="D1218" s="6" t="s">
        <v>13</v>
      </c>
      <c r="E1218" s="3">
        <v>55.9</v>
      </c>
      <c r="F1218" s="3">
        <v>54.4</v>
      </c>
      <c r="G1218" s="3">
        <v>54.9</v>
      </c>
      <c r="H1218" s="3">
        <v>55.3</v>
      </c>
      <c r="I1218" s="3" t="s">
        <v>22</v>
      </c>
      <c r="J1218" s="15">
        <f t="shared" si="1552"/>
        <v>-3.5906951915434249E-3</v>
      </c>
      <c r="K1218" s="16">
        <f t="shared" ref="K1218:K1219" si="1633">IF($C1218="Erwerbstätige (Inlandskonzept)", SUM(K1219:K1220),
IF(TYPE($I1218)=1,$I1218,$H1218)*((1+$J1218)^(IF(TYPE($I1218)=1,1,2))))</f>
        <v>54.903582099800609</v>
      </c>
      <c r="L1218" s="16">
        <f t="shared" ref="L1218:L1219" si="1634">IF($C1218="Erwerbstätige (Inlandskonzept)", SUM(L1219:L1220),
IF(TYPE($I1218)=1,$I1218,$H1218)*((1+$J1218)^(IF(TYPE($I1218)=1,2,3))))</f>
        <v>54.706440071556344</v>
      </c>
    </row>
    <row r="1219" spans="1:12" x14ac:dyDescent="0.2">
      <c r="C1219" s="2" t="s">
        <v>15</v>
      </c>
      <c r="D1219" s="6" t="s">
        <v>13</v>
      </c>
      <c r="E1219" s="3">
        <v>13.8</v>
      </c>
      <c r="F1219" s="3">
        <v>11.8</v>
      </c>
      <c r="G1219" s="3">
        <v>13.4</v>
      </c>
      <c r="H1219" s="3">
        <v>14.4</v>
      </c>
      <c r="I1219" s="3" t="s">
        <v>22</v>
      </c>
      <c r="J1219" s="15">
        <f t="shared" si="1552"/>
        <v>1.4287644623016904E-2</v>
      </c>
      <c r="K1219" s="16">
        <f t="shared" si="1633"/>
        <v>14.814423734902668</v>
      </c>
      <c r="L1219" s="16">
        <f t="shared" si="1634"/>
        <v>15.026086956521745</v>
      </c>
    </row>
    <row r="1220" spans="1:12" x14ac:dyDescent="0.2">
      <c r="A1220" s="2" t="s">
        <v>73</v>
      </c>
      <c r="B1220" s="2" t="s">
        <v>74</v>
      </c>
      <c r="C1220" s="2" t="s">
        <v>12</v>
      </c>
      <c r="D1220" s="6" t="s">
        <v>13</v>
      </c>
      <c r="E1220" s="3">
        <v>15.3</v>
      </c>
      <c r="F1220" s="3">
        <v>16</v>
      </c>
      <c r="G1220" s="3">
        <v>15.9</v>
      </c>
      <c r="H1220" s="3">
        <v>16.3</v>
      </c>
      <c r="I1220" s="3" t="s">
        <v>22</v>
      </c>
      <c r="J1220" s="15">
        <f t="shared" si="1552"/>
        <v>2.1328359378446793E-2</v>
      </c>
      <c r="K1220" s="16">
        <f t="shared" ref="K1220" si="1635">IF($C1220="Erwerbstätige (Inlandskonzept)", SUM(K1221:K1222),
IF(TYPE($I1220)=1,$I1220,$H1220)*(1+$J1220))^(1/IF(TYPE($I1220)=1,1,2))</f>
        <v>4.12343538424357</v>
      </c>
      <c r="L1220" s="16">
        <f t="shared" ref="L1220" si="1636">IF($C1220="Erwerbstätige (Inlandskonzept)", SUM(L1221:L1222),
IF(TYPE($I1220)=1,$I1220,$H1220)*((1+$J1220)^(1/IF(TYPE($I1220)=1,2,3))))</f>
        <v>17.36535947712418</v>
      </c>
    </row>
    <row r="1221" spans="1:12" x14ac:dyDescent="0.2">
      <c r="C1221" s="2" t="s">
        <v>14</v>
      </c>
      <c r="D1221" s="6" t="s">
        <v>13</v>
      </c>
      <c r="E1221" s="3">
        <v>15.3</v>
      </c>
      <c r="F1221" s="3">
        <v>16</v>
      </c>
      <c r="G1221" s="3">
        <v>15.9</v>
      </c>
      <c r="H1221" s="3">
        <v>16.3</v>
      </c>
      <c r="I1221" s="3" t="s">
        <v>22</v>
      </c>
      <c r="J1221" s="15">
        <f t="shared" si="1552"/>
        <v>2.1328359378446793E-2</v>
      </c>
      <c r="K1221" s="16">
        <f t="shared" ref="K1221:K1222" si="1637">IF($C1221="Erwerbstätige (Inlandskonzept)", SUM(K1222:K1223),
IF(TYPE($I1221)=1,$I1221,$H1221)*((1+$J1221)^(IF(TYPE($I1221)=1,1,2))))</f>
        <v>17.002719368031919</v>
      </c>
      <c r="L1221" s="16">
        <f t="shared" ref="L1221:L1222" si="1638">IF($C1221="Erwerbstätige (Inlandskonzept)", SUM(L1222:L1223),
IF(TYPE($I1221)=1,$I1221,$H1221)*((1+$J1221)^(IF(TYPE($I1221)=1,2,3))))</f>
        <v>17.36535947712418</v>
      </c>
    </row>
    <row r="1222" spans="1:12" x14ac:dyDescent="0.2">
      <c r="C1222" s="2" t="s">
        <v>15</v>
      </c>
      <c r="D1222" s="6" t="s">
        <v>13</v>
      </c>
      <c r="E1222" s="3">
        <v>0</v>
      </c>
      <c r="F1222" s="3">
        <v>0</v>
      </c>
      <c r="G1222" s="3">
        <v>0</v>
      </c>
      <c r="H1222" s="3">
        <v>0</v>
      </c>
      <c r="I1222" s="3" t="s">
        <v>22</v>
      </c>
      <c r="J1222" s="15">
        <f t="shared" ref="J1222:J1285" si="1639">IF(SUM(E1222:I1222)=0, 0,
(IF(TYPE(I1222)=1,I1222,H1222)/E1222)^(1/(COUNT(E1222:I1222)-1))-1)</f>
        <v>0</v>
      </c>
      <c r="K1222" s="16">
        <f t="shared" si="1637"/>
        <v>0</v>
      </c>
      <c r="L1222" s="16">
        <f t="shared" si="1638"/>
        <v>0</v>
      </c>
    </row>
    <row r="1223" spans="1:12" x14ac:dyDescent="0.2">
      <c r="B1223" s="2" t="s">
        <v>75</v>
      </c>
      <c r="C1223" s="2" t="s">
        <v>12</v>
      </c>
      <c r="D1223" s="6" t="s">
        <v>13</v>
      </c>
      <c r="E1223" s="3">
        <v>2016.5</v>
      </c>
      <c r="F1223" s="3">
        <v>2014</v>
      </c>
      <c r="G1223" s="3">
        <v>2034.4</v>
      </c>
      <c r="H1223" s="3">
        <v>2056.4</v>
      </c>
      <c r="I1223" s="3">
        <v>2075.1</v>
      </c>
      <c r="J1223" s="15">
        <f t="shared" si="1639"/>
        <v>7.1872073744920772E-3</v>
      </c>
      <c r="K1223" s="16">
        <f t="shared" ref="K1223" si="1640">IF($C1223="Erwerbstätige (Inlandskonzept)", SUM(K1224:K1225),
IF(TYPE($I1223)=1,$I1223,$H1223)*(1+$J1223))^(1/IF(TYPE($I1223)=1,1,2))</f>
        <v>2090.5278526078118</v>
      </c>
      <c r="L1223" s="16">
        <f t="shared" ref="L1223" si="1641">IF($C1223="Erwerbstätige (Inlandskonzept)", SUM(L1224:L1225),
IF(TYPE($I1223)=1,$I1223,$H1223)*((1+$J1223)^(1/IF(TYPE($I1223)=1,2,3))))</f>
        <v>2106.11824008235</v>
      </c>
    </row>
    <row r="1224" spans="1:12" x14ac:dyDescent="0.2">
      <c r="C1224" s="2" t="s">
        <v>14</v>
      </c>
      <c r="D1224" s="6" t="s">
        <v>13</v>
      </c>
      <c r="E1224" s="3">
        <v>1792.9</v>
      </c>
      <c r="F1224" s="3">
        <v>1797.1</v>
      </c>
      <c r="G1224" s="3">
        <v>1819</v>
      </c>
      <c r="H1224" s="3">
        <v>1842.6</v>
      </c>
      <c r="I1224" s="3">
        <v>1867.3</v>
      </c>
      <c r="J1224" s="15">
        <f t="shared" si="1639"/>
        <v>1.0216616011410329E-2</v>
      </c>
      <c r="K1224" s="16">
        <f t="shared" ref="K1224:K1225" si="1642">IF($C1224="Erwerbstätige (Inlandskonzept)", SUM(K1225:K1226),
IF(TYPE($I1224)=1,$I1224,$H1224)*((1+$J1224)^(IF(TYPE($I1224)=1,1,2))))</f>
        <v>1886.3774870781065</v>
      </c>
      <c r="L1224" s="16">
        <f t="shared" ref="L1224:L1225" si="1643">IF($C1224="Erwerbstätige (Inlandskonzept)", SUM(L1225:L1226),
IF(TYPE($I1224)=1,$I1224,$H1224)*((1+$J1224)^(IF(TYPE($I1224)=1,2,3))))</f>
        <v>1905.6498815161526</v>
      </c>
    </row>
    <row r="1225" spans="1:12" x14ac:dyDescent="0.2">
      <c r="C1225" s="2" t="s">
        <v>15</v>
      </c>
      <c r="D1225" s="6" t="s">
        <v>13</v>
      </c>
      <c r="E1225" s="3">
        <v>223.6</v>
      </c>
      <c r="F1225" s="3">
        <v>216.9</v>
      </c>
      <c r="G1225" s="3">
        <v>215.4</v>
      </c>
      <c r="H1225" s="3">
        <v>213.8</v>
      </c>
      <c r="I1225" s="3">
        <v>207.9</v>
      </c>
      <c r="J1225" s="15">
        <f t="shared" si="1639"/>
        <v>-1.8035759837876086E-2</v>
      </c>
      <c r="K1225" s="16">
        <f t="shared" si="1642"/>
        <v>204.15036552970557</v>
      </c>
      <c r="L1225" s="16">
        <f t="shared" si="1643"/>
        <v>200.4683585661972</v>
      </c>
    </row>
    <row r="1226" spans="1:12" ht="75.95" customHeight="1" x14ac:dyDescent="0.2">
      <c r="A1226" s="19" t="s">
        <v>88</v>
      </c>
      <c r="B1226" s="20"/>
      <c r="C1226" s="20"/>
      <c r="D1226" s="20"/>
      <c r="E1226" s="20"/>
      <c r="F1226" s="20"/>
      <c r="G1226" s="20"/>
      <c r="H1226" s="20"/>
      <c r="I1226" s="20"/>
      <c r="J1226" s="15">
        <f t="shared" si="1639"/>
        <v>0</v>
      </c>
      <c r="K1226" s="16">
        <f t="shared" ref="K1226" si="1644">IF($C1226="Erwerbstätige (Inlandskonzept)", SUM(K1227:K1228),
IF(TYPE($I1226)=1,$I1226,$H1226)*(1+$J1226))^(1/IF(TYPE($I1226)=1,1,2))</f>
        <v>0</v>
      </c>
      <c r="L1226" s="16">
        <f t="shared" ref="L1226" si="1645">IF($C1226="Erwerbstätige (Inlandskonzept)", SUM(L1227:L1228),
IF(TYPE($I1226)=1,$I1226,$H1226)*((1+$J1226)^(1/IF(TYPE($I1226)=1,2,3))))</f>
        <v>0</v>
      </c>
    </row>
    <row r="1227" spans="1:12" x14ac:dyDescent="0.2">
      <c r="A1227" s="2" t="s">
        <v>10</v>
      </c>
      <c r="B1227" s="2" t="s">
        <v>11</v>
      </c>
      <c r="C1227" s="2" t="s">
        <v>12</v>
      </c>
      <c r="D1227" s="6" t="s">
        <v>13</v>
      </c>
      <c r="E1227" s="3">
        <v>21.2</v>
      </c>
      <c r="F1227" s="3">
        <v>21.5</v>
      </c>
      <c r="G1227" s="3">
        <v>22.4</v>
      </c>
      <c r="H1227" s="3">
        <v>22.5</v>
      </c>
      <c r="I1227" s="3">
        <v>21.7</v>
      </c>
      <c r="J1227" s="15">
        <f t="shared" si="1639"/>
        <v>5.8447842031605912E-3</v>
      </c>
      <c r="K1227" s="16">
        <f t="shared" ref="K1227:K1228" si="1646">IF($C1227="Erwerbstätige (Inlandskonzept)", SUM(K1228:K1229),
IF(TYPE($I1227)=1,$I1227,$H1227)*((1+$J1227)^(IF(TYPE($I1227)=1,1,2))))</f>
        <v>21.948746148652376</v>
      </c>
      <c r="L1227" s="16">
        <f t="shared" ref="L1227:L1228" si="1647">IF($C1227="Erwerbstätige (Inlandskonzept)", SUM(L1228:L1229),
IF(TYPE($I1227)=1,$I1227,$H1227)*((1+$J1227)^(IF(TYPE($I1227)=1,2,3))))</f>
        <v>21.492749758163384</v>
      </c>
    </row>
    <row r="1228" spans="1:12" x14ac:dyDescent="0.2">
      <c r="C1228" s="2" t="s">
        <v>14</v>
      </c>
      <c r="D1228" s="6" t="s">
        <v>13</v>
      </c>
      <c r="E1228" s="3">
        <v>18.899999999999999</v>
      </c>
      <c r="F1228" s="3">
        <v>18.899999999999999</v>
      </c>
      <c r="G1228" s="3">
        <v>18.7</v>
      </c>
      <c r="H1228" s="3">
        <v>18.2</v>
      </c>
      <c r="I1228" s="3">
        <v>18</v>
      </c>
      <c r="J1228" s="15">
        <f t="shared" si="1639"/>
        <v>-1.212345257692593E-2</v>
      </c>
      <c r="K1228" s="16">
        <f t="shared" si="1646"/>
        <v>17.781777853615335</v>
      </c>
      <c r="L1228" s="16">
        <f t="shared" si="1647"/>
        <v>17.566201313073595</v>
      </c>
    </row>
    <row r="1229" spans="1:12" x14ac:dyDescent="0.2">
      <c r="C1229" s="2" t="s">
        <v>15</v>
      </c>
      <c r="D1229" s="6" t="s">
        <v>13</v>
      </c>
      <c r="E1229" s="3">
        <v>2.2999999999999998</v>
      </c>
      <c r="F1229" s="3">
        <v>2.6</v>
      </c>
      <c r="G1229" s="3">
        <v>3.7</v>
      </c>
      <c r="H1229" s="3">
        <v>4.2</v>
      </c>
      <c r="I1229" s="3">
        <v>3.7</v>
      </c>
      <c r="J1229" s="15">
        <f t="shared" si="1639"/>
        <v>0.12620764730730838</v>
      </c>
      <c r="K1229" s="16">
        <f t="shared" ref="K1229" si="1648">IF($C1229="Erwerbstätige (Inlandskonzept)", SUM(K1230:K1231),
IF(TYPE($I1229)=1,$I1229,$H1229)*(1+$J1229))^(1/IF(TYPE($I1229)=1,1,2))</f>
        <v>4.1669682950370408</v>
      </c>
      <c r="L1229" s="16">
        <f t="shared" ref="L1229" si="1649">IF($C1229="Erwerbstätige (Inlandskonzept)", SUM(L1230:L1231),
IF(TYPE($I1229)=1,$I1229,$H1229)*((1+$J1229)^(1/IF(TYPE($I1229)=1,2,3))))</f>
        <v>3.9265484450897903</v>
      </c>
    </row>
    <row r="1230" spans="1:12" x14ac:dyDescent="0.2">
      <c r="A1230" s="2" t="s">
        <v>16</v>
      </c>
      <c r="B1230" s="2" t="s">
        <v>17</v>
      </c>
      <c r="C1230" s="2" t="s">
        <v>12</v>
      </c>
      <c r="D1230" s="6" t="s">
        <v>13</v>
      </c>
      <c r="E1230" s="3">
        <v>266</v>
      </c>
      <c r="F1230" s="3">
        <v>261.7</v>
      </c>
      <c r="G1230" s="3">
        <v>259.39999999999998</v>
      </c>
      <c r="H1230" s="3">
        <v>259.3</v>
      </c>
      <c r="I1230" s="3">
        <v>262.2</v>
      </c>
      <c r="J1230" s="15">
        <f t="shared" si="1639"/>
        <v>-3.5907222461515342E-3</v>
      </c>
      <c r="K1230" s="16">
        <f t="shared" ref="K1230:K1231" si="1650">IF($C1230="Erwerbstätige (Inlandskonzept)", SUM(K1231:K1232),
IF(TYPE($I1230)=1,$I1230,$H1230)*((1+$J1230)^(IF(TYPE($I1230)=1,1,2))))</f>
        <v>261.32227408722821</v>
      </c>
      <c r="L1230" s="16">
        <f t="shared" ref="L1230:L1231" si="1651">IF($C1230="Erwerbstätige (Inlandskonzept)", SUM(L1231:L1232),
IF(TYPE($I1230)=1,$I1230,$H1230)*((1+$J1230)^(IF(TYPE($I1230)=1,2,3))))</f>
        <v>261.60791431983159</v>
      </c>
    </row>
    <row r="1231" spans="1:12" x14ac:dyDescent="0.2">
      <c r="C1231" s="2" t="s">
        <v>14</v>
      </c>
      <c r="D1231" s="6" t="s">
        <v>13</v>
      </c>
      <c r="E1231" s="3">
        <v>240.1</v>
      </c>
      <c r="F1231" s="3">
        <v>237.8</v>
      </c>
      <c r="G1231" s="3">
        <v>236.2</v>
      </c>
      <c r="H1231" s="3">
        <v>236.5</v>
      </c>
      <c r="I1231" s="3">
        <v>239.7</v>
      </c>
      <c r="J1231" s="15">
        <f t="shared" si="1639"/>
        <v>-4.1675358080839331E-4</v>
      </c>
      <c r="K1231" s="16">
        <f t="shared" si="1650"/>
        <v>239.60010416668021</v>
      </c>
      <c r="L1231" s="16">
        <f t="shared" si="1651"/>
        <v>239.50024996530669</v>
      </c>
    </row>
    <row r="1232" spans="1:12" x14ac:dyDescent="0.2">
      <c r="C1232" s="2" t="s">
        <v>15</v>
      </c>
      <c r="D1232" s="6" t="s">
        <v>13</v>
      </c>
      <c r="E1232" s="3">
        <v>25.9</v>
      </c>
      <c r="F1232" s="3">
        <v>23.9</v>
      </c>
      <c r="G1232" s="3">
        <v>23.1</v>
      </c>
      <c r="H1232" s="3">
        <v>22.9</v>
      </c>
      <c r="I1232" s="3">
        <v>22.5</v>
      </c>
      <c r="J1232" s="15">
        <f t="shared" si="1639"/>
        <v>-3.4570225753421169E-2</v>
      </c>
      <c r="K1232" s="16">
        <f t="shared" ref="K1232" si="1652">IF($C1232="Erwerbstätige (Inlandskonzept)", SUM(K1233:K1234),
IF(TYPE($I1232)=1,$I1232,$H1232)*(1+$J1232))^(1/IF(TYPE($I1232)=1,1,2))</f>
        <v>21.722169920548023</v>
      </c>
      <c r="L1232" s="16">
        <f t="shared" ref="L1232" si="1653">IF($C1232="Erwerbstätige (Inlandskonzept)", SUM(L1233:L1234),
IF(TYPE($I1232)=1,$I1232,$H1232)*((1+$J1232)^(1/IF(TYPE($I1232)=1,2,3))))</f>
        <v>22.107664354524893</v>
      </c>
    </row>
    <row r="1233" spans="1:12" x14ac:dyDescent="0.2">
      <c r="A1233" s="2" t="s">
        <v>18</v>
      </c>
      <c r="B1233" s="2" t="s">
        <v>19</v>
      </c>
      <c r="C1233" s="2" t="s">
        <v>12</v>
      </c>
      <c r="D1233" s="6" t="s">
        <v>13</v>
      </c>
      <c r="E1233" s="3">
        <v>184.4</v>
      </c>
      <c r="F1233" s="3">
        <v>182.8</v>
      </c>
      <c r="G1233" s="3">
        <v>181.1</v>
      </c>
      <c r="H1233" s="3">
        <v>181.6</v>
      </c>
      <c r="I1233" s="3">
        <v>183.4</v>
      </c>
      <c r="J1233" s="15">
        <f t="shared" si="1639"/>
        <v>-1.3585142080129176E-3</v>
      </c>
      <c r="K1233" s="16">
        <f t="shared" ref="K1233:K1234" si="1654">IF($C1233="Erwerbstätige (Inlandskonzept)", SUM(K1234:K1235),
IF(TYPE($I1233)=1,$I1233,$H1233)*((1+$J1233)^(IF(TYPE($I1233)=1,1,2))))</f>
        <v>183.16588848119864</v>
      </c>
      <c r="L1233" s="16">
        <f t="shared" ref="L1233:L1234" si="1655">IF($C1233="Erwerbstätige (Inlandskonzept)", SUM(L1234:L1235),
IF(TYPE($I1233)=1,$I1233,$H1233)*((1+$J1233)^(IF(TYPE($I1233)=1,2,3))))</f>
        <v>183.2447013448641</v>
      </c>
    </row>
    <row r="1234" spans="1:12" x14ac:dyDescent="0.2">
      <c r="C1234" s="2" t="s">
        <v>14</v>
      </c>
      <c r="D1234" s="6" t="s">
        <v>13</v>
      </c>
      <c r="E1234" s="3">
        <v>176.2</v>
      </c>
      <c r="F1234" s="3">
        <v>175</v>
      </c>
      <c r="G1234" s="3">
        <v>173.3</v>
      </c>
      <c r="H1234" s="3">
        <v>174.1</v>
      </c>
      <c r="I1234" s="3">
        <v>176.1</v>
      </c>
      <c r="J1234" s="15">
        <f t="shared" si="1639"/>
        <v>-1.4191442917421693E-4</v>
      </c>
      <c r="K1234" s="16">
        <f t="shared" si="1654"/>
        <v>176.07500886902241</v>
      </c>
      <c r="L1234" s="16">
        <f t="shared" si="1655"/>
        <v>176.05002128464693</v>
      </c>
    </row>
    <row r="1235" spans="1:12" x14ac:dyDescent="0.2">
      <c r="C1235" s="2" t="s">
        <v>15</v>
      </c>
      <c r="D1235" s="6" t="s">
        <v>13</v>
      </c>
      <c r="E1235" s="3">
        <v>8.1999999999999993</v>
      </c>
      <c r="F1235" s="3">
        <v>7.9</v>
      </c>
      <c r="G1235" s="3">
        <v>7.8</v>
      </c>
      <c r="H1235" s="3">
        <v>7.5</v>
      </c>
      <c r="I1235" s="3">
        <v>7.3</v>
      </c>
      <c r="J1235" s="15">
        <f t="shared" si="1639"/>
        <v>-2.8646628469011004E-2</v>
      </c>
      <c r="K1235" s="16">
        <f t="shared" ref="K1235" si="1656">IF($C1235="Erwerbstätige (Inlandskonzept)", SUM(K1236:K1237),
IF(TYPE($I1235)=1,$I1235,$H1235)*(1+$J1235))^(1/IF(TYPE($I1235)=1,1,2))</f>
        <v>7.0908796121762192</v>
      </c>
      <c r="L1235" s="16">
        <f t="shared" ref="L1235" si="1657">IF($C1235="Erwerbstätige (Inlandskonzept)", SUM(L1236:L1237),
IF(TYPE($I1235)=1,$I1235,$H1235)*((1+$J1235)^(1/IF(TYPE($I1235)=1,2,3))))</f>
        <v>7.1946800602171601</v>
      </c>
    </row>
    <row r="1236" spans="1:12" x14ac:dyDescent="0.2">
      <c r="A1236" s="2" t="s">
        <v>20</v>
      </c>
      <c r="B1236" s="2" t="s">
        <v>21</v>
      </c>
      <c r="C1236" s="2" t="s">
        <v>12</v>
      </c>
      <c r="D1236" s="6" t="s">
        <v>13</v>
      </c>
      <c r="E1236" s="3">
        <v>3.3</v>
      </c>
      <c r="F1236" s="3">
        <v>3.3</v>
      </c>
      <c r="G1236" s="3">
        <v>3.1</v>
      </c>
      <c r="H1236" s="3">
        <v>3.1</v>
      </c>
      <c r="I1236" s="3" t="s">
        <v>22</v>
      </c>
      <c r="J1236" s="15">
        <f t="shared" si="1639"/>
        <v>-2.0624464401139964E-2</v>
      </c>
      <c r="K1236" s="16">
        <f t="shared" ref="K1236:K1237" si="1658">IF($C1236="Erwerbstätige (Inlandskonzept)", SUM(K1237:K1238),
IF(TYPE($I1236)=1,$I1236,$H1236)*((1+$J1236)^(IF(TYPE($I1236)=1,1,2))))</f>
        <v>3.0350755363333444</v>
      </c>
      <c r="L1236" s="16">
        <f t="shared" ref="L1236:L1237" si="1659">IF($C1236="Erwerbstätige (Inlandskonzept)", SUM(L1237:L1238),
IF(TYPE($I1236)=1,$I1236,$H1236)*((1+$J1236)^(IF(TYPE($I1236)=1,2,3))))</f>
        <v>3.0031249999999998</v>
      </c>
    </row>
    <row r="1237" spans="1:12" x14ac:dyDescent="0.2">
      <c r="C1237" s="2" t="s">
        <v>14</v>
      </c>
      <c r="D1237" s="6" t="s">
        <v>13</v>
      </c>
      <c r="E1237" s="3">
        <v>3.2</v>
      </c>
      <c r="F1237" s="3">
        <v>3.2</v>
      </c>
      <c r="G1237" s="3">
        <v>3.1</v>
      </c>
      <c r="H1237" s="3">
        <v>3.1</v>
      </c>
      <c r="I1237" s="3" t="s">
        <v>22</v>
      </c>
      <c r="J1237" s="15">
        <f t="shared" si="1639"/>
        <v>-1.052709757989867E-2</v>
      </c>
      <c r="K1237" s="16">
        <f t="shared" si="1658"/>
        <v>3.0350755363333444</v>
      </c>
      <c r="L1237" s="16">
        <f t="shared" si="1659"/>
        <v>3.0031249999999998</v>
      </c>
    </row>
    <row r="1238" spans="1:12" x14ac:dyDescent="0.2">
      <c r="C1238" s="2" t="s">
        <v>15</v>
      </c>
      <c r="D1238" s="6" t="s">
        <v>13</v>
      </c>
      <c r="E1238" s="3">
        <v>0.1</v>
      </c>
      <c r="F1238" s="3">
        <v>0</v>
      </c>
      <c r="G1238" s="3">
        <v>0.1</v>
      </c>
      <c r="H1238" s="3">
        <v>0</v>
      </c>
      <c r="I1238" s="3" t="s">
        <v>22</v>
      </c>
      <c r="J1238" s="15">
        <f t="shared" si="1639"/>
        <v>-1</v>
      </c>
      <c r="K1238" s="16">
        <f t="shared" ref="K1238" si="1660">IF($C1238="Erwerbstätige (Inlandskonzept)", SUM(K1239:K1240),
IF(TYPE($I1238)=1,$I1238,$H1238)*(1+$J1238))^(1/IF(TYPE($I1238)=1,1,2))</f>
        <v>0</v>
      </c>
      <c r="L1238" s="16">
        <f t="shared" ref="L1238" si="1661">IF($C1238="Erwerbstätige (Inlandskonzept)", SUM(L1239:L1240),
IF(TYPE($I1238)=1,$I1238,$H1238)*((1+$J1238)^(1/IF(TYPE($I1238)=1,2,3))))</f>
        <v>0</v>
      </c>
    </row>
    <row r="1239" spans="1:12" x14ac:dyDescent="0.2">
      <c r="A1239" s="2" t="s">
        <v>23</v>
      </c>
      <c r="B1239" s="2" t="s">
        <v>24</v>
      </c>
      <c r="C1239" s="2" t="s">
        <v>12</v>
      </c>
      <c r="D1239" s="6" t="s">
        <v>13</v>
      </c>
      <c r="E1239" s="3">
        <v>162.80000000000001</v>
      </c>
      <c r="F1239" s="3">
        <v>161.19999999999999</v>
      </c>
      <c r="G1239" s="3">
        <v>159.69999999999999</v>
      </c>
      <c r="H1239" s="3">
        <v>159.9</v>
      </c>
      <c r="I1239" s="3">
        <v>161.69999999999999</v>
      </c>
      <c r="J1239" s="15">
        <f t="shared" si="1639"/>
        <v>-1.6934861776549681E-3</v>
      </c>
      <c r="K1239" s="16">
        <f t="shared" ref="K1239:K1240" si="1662">IF($C1239="Erwerbstätige (Inlandskonzept)", SUM(K1240:K1241),
IF(TYPE($I1239)=1,$I1239,$H1239)*((1+$J1239)^(IF(TYPE($I1239)=1,1,2))))</f>
        <v>161.31043068464058</v>
      </c>
      <c r="L1239" s="16">
        <f t="shared" ref="L1239:L1240" si="1663">IF($C1239="Erwerbstätige (Inlandskonzept)", SUM(L1240:L1241),
IF(TYPE($I1239)=1,$I1239,$H1239)*((1+$J1239)^(IF(TYPE($I1239)=1,2,3))))</f>
        <v>161.26770318249041</v>
      </c>
    </row>
    <row r="1240" spans="1:12" x14ac:dyDescent="0.2">
      <c r="C1240" s="2" t="s">
        <v>14</v>
      </c>
      <c r="D1240" s="6" t="s">
        <v>13</v>
      </c>
      <c r="E1240" s="3">
        <v>155.1</v>
      </c>
      <c r="F1240" s="3">
        <v>153.69999999999999</v>
      </c>
      <c r="G1240" s="3">
        <v>152.30000000000001</v>
      </c>
      <c r="H1240" s="3">
        <v>152.69999999999999</v>
      </c>
      <c r="I1240" s="3">
        <v>154.6</v>
      </c>
      <c r="J1240" s="15">
        <f t="shared" si="1639"/>
        <v>-8.0690778197656243E-4</v>
      </c>
      <c r="K1240" s="16">
        <f t="shared" si="1662"/>
        <v>154.47525205690641</v>
      </c>
      <c r="L1240" s="16">
        <f t="shared" si="1663"/>
        <v>154.35060477389891</v>
      </c>
    </row>
    <row r="1241" spans="1:12" x14ac:dyDescent="0.2">
      <c r="C1241" s="2" t="s">
        <v>15</v>
      </c>
      <c r="D1241" s="6" t="s">
        <v>13</v>
      </c>
      <c r="E1241" s="3">
        <v>7.7</v>
      </c>
      <c r="F1241" s="3">
        <v>7.5</v>
      </c>
      <c r="G1241" s="3">
        <v>7.4</v>
      </c>
      <c r="H1241" s="3">
        <v>7.2</v>
      </c>
      <c r="I1241" s="3">
        <v>7</v>
      </c>
      <c r="J1241" s="15">
        <f t="shared" si="1639"/>
        <v>-2.3545910323689467E-2</v>
      </c>
      <c r="K1241" s="16">
        <f t="shared" ref="K1241" si="1664">IF($C1241="Erwerbstätige (Inlandskonzept)", SUM(K1242:K1243),
IF(TYPE($I1241)=1,$I1241,$H1241)*(1+$J1241))^(1/IF(TYPE($I1241)=1,1,2))</f>
        <v>6.835178627734174</v>
      </c>
      <c r="L1241" s="16">
        <f t="shared" ref="L1241" si="1665">IF($C1241="Erwerbstätige (Inlandskonzept)", SUM(L1242:L1243),
IF(TYPE($I1241)=1,$I1241,$H1241)*((1+$J1241)^(1/IF(TYPE($I1241)=1,2,3))))</f>
        <v>6.917098408591511</v>
      </c>
    </row>
    <row r="1242" spans="1:12" x14ac:dyDescent="0.2">
      <c r="A1242" s="2" t="s">
        <v>25</v>
      </c>
      <c r="B1242" s="2" t="s">
        <v>26</v>
      </c>
      <c r="C1242" s="2" t="s">
        <v>12</v>
      </c>
      <c r="D1242" s="6" t="s">
        <v>13</v>
      </c>
      <c r="E1242" s="3">
        <v>7.2</v>
      </c>
      <c r="F1242" s="3">
        <v>7.3</v>
      </c>
      <c r="G1242" s="3">
        <v>7.2</v>
      </c>
      <c r="H1242" s="3">
        <v>7.3</v>
      </c>
      <c r="I1242" s="3" t="s">
        <v>22</v>
      </c>
      <c r="J1242" s="15">
        <f t="shared" si="1639"/>
        <v>4.6083600249569034E-3</v>
      </c>
      <c r="K1242" s="16">
        <f t="shared" ref="K1242:K1243" si="1666">IF($C1242="Erwerbstätige (Inlandskonzept)", SUM(K1243:K1244),
IF(TYPE($I1242)=1,$I1242,$H1242)*((1+$J1242)^(IF(TYPE($I1242)=1,1,2))))</f>
        <v>7.367437086333843</v>
      </c>
      <c r="L1242" s="16">
        <f t="shared" ref="L1242:L1243" si="1667">IF($C1242="Erwerbstätige (Inlandskonzept)", SUM(L1243:L1244),
IF(TYPE($I1242)=1,$I1242,$H1242)*((1+$J1242)^(IF(TYPE($I1242)=1,2,3))))</f>
        <v>7.4013888888888886</v>
      </c>
    </row>
    <row r="1243" spans="1:12" x14ac:dyDescent="0.2">
      <c r="C1243" s="2" t="s">
        <v>14</v>
      </c>
      <c r="D1243" s="6" t="s">
        <v>13</v>
      </c>
      <c r="E1243" s="3">
        <v>7.2</v>
      </c>
      <c r="F1243" s="3">
        <v>7.3</v>
      </c>
      <c r="G1243" s="3">
        <v>7.2</v>
      </c>
      <c r="H1243" s="3">
        <v>7.3</v>
      </c>
      <c r="I1243" s="3" t="s">
        <v>22</v>
      </c>
      <c r="J1243" s="15">
        <f t="shared" si="1639"/>
        <v>4.6083600249569034E-3</v>
      </c>
      <c r="K1243" s="16">
        <f t="shared" si="1666"/>
        <v>7.367437086333843</v>
      </c>
      <c r="L1243" s="16">
        <f t="shared" si="1667"/>
        <v>7.4013888888888886</v>
      </c>
    </row>
    <row r="1244" spans="1:12" x14ac:dyDescent="0.2">
      <c r="C1244" s="2" t="s">
        <v>15</v>
      </c>
      <c r="D1244" s="6" t="s">
        <v>13</v>
      </c>
      <c r="E1244" s="3">
        <v>0</v>
      </c>
      <c r="F1244" s="3">
        <v>0</v>
      </c>
      <c r="G1244" s="3">
        <v>0</v>
      </c>
      <c r="H1244" s="3">
        <v>0</v>
      </c>
      <c r="I1244" s="3" t="s">
        <v>22</v>
      </c>
      <c r="J1244" s="15">
        <f t="shared" si="1639"/>
        <v>0</v>
      </c>
      <c r="K1244" s="16">
        <f t="shared" ref="K1244" si="1668">IF($C1244="Erwerbstätige (Inlandskonzept)", SUM(K1245:K1246),
IF(TYPE($I1244)=1,$I1244,$H1244)*(1+$J1244))^(1/IF(TYPE($I1244)=1,1,2))</f>
        <v>0</v>
      </c>
      <c r="L1244" s="16">
        <f t="shared" ref="L1244" si="1669">IF($C1244="Erwerbstätige (Inlandskonzept)", SUM(L1245:L1246),
IF(TYPE($I1244)=1,$I1244,$H1244)*((1+$J1244)^(1/IF(TYPE($I1244)=1,2,3))))</f>
        <v>0</v>
      </c>
    </row>
    <row r="1245" spans="1:12" x14ac:dyDescent="0.2">
      <c r="A1245" s="2" t="s">
        <v>27</v>
      </c>
      <c r="B1245" s="2" t="s">
        <v>28</v>
      </c>
      <c r="C1245" s="2" t="s">
        <v>12</v>
      </c>
      <c r="D1245" s="6" t="s">
        <v>13</v>
      </c>
      <c r="E1245" s="3">
        <v>11.1</v>
      </c>
      <c r="F1245" s="3">
        <v>11.1</v>
      </c>
      <c r="G1245" s="3">
        <v>11.1</v>
      </c>
      <c r="H1245" s="3">
        <v>11.3</v>
      </c>
      <c r="I1245" s="3" t="s">
        <v>22</v>
      </c>
      <c r="J1245" s="15">
        <f t="shared" si="1639"/>
        <v>5.970290699220504E-3</v>
      </c>
      <c r="K1245" s="16">
        <f t="shared" ref="K1245:K1246" si="1670">IF($C1245="Erwerbstätige (Inlandskonzept)", SUM(K1246:K1247),
IF(TYPE($I1245)=1,$I1245,$H1245)*((1+$J1245)^(IF(TYPE($I1245)=1,1,2))))</f>
        <v>11.726739012914976</v>
      </c>
      <c r="L1245" s="16">
        <f t="shared" ref="L1245:L1246" si="1671">IF($C1245="Erwerbstätige (Inlandskonzept)", SUM(L1246:L1247),
IF(TYPE($I1245)=1,$I1245,$H1245)*((1+$J1245)^(IF(TYPE($I1245)=1,2,3))))</f>
        <v>11.598973453589094</v>
      </c>
    </row>
    <row r="1246" spans="1:12" x14ac:dyDescent="0.2">
      <c r="C1246" s="2" t="s">
        <v>14</v>
      </c>
      <c r="D1246" s="6" t="s">
        <v>13</v>
      </c>
      <c r="E1246" s="3">
        <v>10.7</v>
      </c>
      <c r="F1246" s="3">
        <v>10.7</v>
      </c>
      <c r="G1246" s="3">
        <v>10.8</v>
      </c>
      <c r="H1246" s="3">
        <v>11</v>
      </c>
      <c r="I1246" s="3" t="s">
        <v>22</v>
      </c>
      <c r="J1246" s="15">
        <f t="shared" si="1639"/>
        <v>9.2597860980248026E-3</v>
      </c>
      <c r="K1246" s="16">
        <f t="shared" si="1670"/>
        <v>11.20465847418094</v>
      </c>
      <c r="L1246" s="16">
        <f t="shared" si="1671"/>
        <v>11.308411214953278</v>
      </c>
    </row>
    <row r="1247" spans="1:12" x14ac:dyDescent="0.2">
      <c r="C1247" s="2" t="s">
        <v>15</v>
      </c>
      <c r="D1247" s="6" t="s">
        <v>13</v>
      </c>
      <c r="E1247" s="3">
        <v>0.4</v>
      </c>
      <c r="F1247" s="3">
        <v>0.3</v>
      </c>
      <c r="G1247" s="3">
        <v>0.3</v>
      </c>
      <c r="H1247" s="3">
        <v>0.3</v>
      </c>
      <c r="I1247" s="3" t="s">
        <v>22</v>
      </c>
      <c r="J1247" s="15">
        <f t="shared" si="1639"/>
        <v>-9.1439703583930165E-2</v>
      </c>
      <c r="K1247" s="16">
        <f t="shared" ref="K1247" si="1672">IF($C1247="Erwerbstätige (Inlandskonzept)", SUM(K1248:K1249),
IF(TYPE($I1247)=1,$I1247,$H1247)*(1+$J1247))^(1/IF(TYPE($I1247)=1,1,2))</f>
        <v>0.5220805387340357</v>
      </c>
      <c r="L1247" s="16">
        <f t="shared" ref="L1247" si="1673">IF($C1247="Erwerbstätige (Inlandskonzept)", SUM(L1248:L1249),
IF(TYPE($I1247)=1,$I1247,$H1247)*((1+$J1247)^(1/IF(TYPE($I1247)=1,2,3))))</f>
        <v>0.29056223863581693</v>
      </c>
    </row>
    <row r="1248" spans="1:12" x14ac:dyDescent="0.2">
      <c r="A1248" s="2" t="s">
        <v>29</v>
      </c>
      <c r="B1248" s="2" t="s">
        <v>30</v>
      </c>
      <c r="C1248" s="2" t="s">
        <v>12</v>
      </c>
      <c r="D1248" s="6" t="s">
        <v>13</v>
      </c>
      <c r="E1248" s="3">
        <v>81.599999999999994</v>
      </c>
      <c r="F1248" s="3">
        <v>78.8</v>
      </c>
      <c r="G1248" s="3">
        <v>78.3</v>
      </c>
      <c r="H1248" s="3">
        <v>77.7</v>
      </c>
      <c r="I1248" s="3">
        <v>78.8</v>
      </c>
      <c r="J1248" s="15">
        <f t="shared" si="1639"/>
        <v>-8.6910785902274412E-3</v>
      </c>
      <c r="K1248" s="16">
        <f t="shared" ref="K1248:K1249" si="1674">IF($C1248="Erwerbstätige (Inlandskonzept)", SUM(K1249:K1250),
IF(TYPE($I1248)=1,$I1248,$H1248)*((1+$J1248)^(IF(TYPE($I1248)=1,1,2))))</f>
        <v>78.157472204207508</v>
      </c>
      <c r="L1248" s="16">
        <f t="shared" ref="L1248:L1249" si="1675">IF($C1248="Erwerbstätige (Inlandskonzept)", SUM(L1249:L1250),
IF(TYPE($I1248)=1,$I1248,$H1248)*((1+$J1248)^(IF(TYPE($I1248)=1,2,3))))</f>
        <v>78.363953022072991</v>
      </c>
    </row>
    <row r="1249" spans="1:12" x14ac:dyDescent="0.2">
      <c r="C1249" s="2" t="s">
        <v>14</v>
      </c>
      <c r="D1249" s="6" t="s">
        <v>13</v>
      </c>
      <c r="E1249" s="3">
        <v>63.9</v>
      </c>
      <c r="F1249" s="3">
        <v>62.8</v>
      </c>
      <c r="G1249" s="3">
        <v>62.9</v>
      </c>
      <c r="H1249" s="3">
        <v>62.4</v>
      </c>
      <c r="I1249" s="3">
        <v>63.6</v>
      </c>
      <c r="J1249" s="15">
        <f t="shared" si="1639"/>
        <v>-1.1757809865868829E-3</v>
      </c>
      <c r="K1249" s="16">
        <f t="shared" si="1674"/>
        <v>63.525220329253074</v>
      </c>
      <c r="L1249" s="16">
        <f t="shared" si="1675"/>
        <v>63.450528583021196</v>
      </c>
    </row>
    <row r="1250" spans="1:12" x14ac:dyDescent="0.2">
      <c r="C1250" s="2" t="s">
        <v>15</v>
      </c>
      <c r="D1250" s="6" t="s">
        <v>13</v>
      </c>
      <c r="E1250" s="3">
        <v>17.7</v>
      </c>
      <c r="F1250" s="3">
        <v>16</v>
      </c>
      <c r="G1250" s="3">
        <v>15.4</v>
      </c>
      <c r="H1250" s="3">
        <v>15.3</v>
      </c>
      <c r="I1250" s="3">
        <v>15.2</v>
      </c>
      <c r="J1250" s="15">
        <f t="shared" si="1639"/>
        <v>-3.7351850331945102E-2</v>
      </c>
      <c r="K1250" s="16">
        <f t="shared" ref="K1250" si="1676">IF($C1250="Erwerbstätige (Inlandskonzept)", SUM(K1251:K1252),
IF(TYPE($I1250)=1,$I1250,$H1250)*(1+$J1250))^(1/IF(TYPE($I1250)=1,1,2))</f>
        <v>14.632251874954434</v>
      </c>
      <c r="L1250" s="16">
        <f t="shared" ref="L1250" si="1677">IF($C1250="Erwerbstätige (Inlandskonzept)", SUM(L1251:L1252),
IF(TYPE($I1250)=1,$I1250,$H1250)*((1+$J1250)^(1/IF(TYPE($I1250)=1,2,3))))</f>
        <v>14.913424439051795</v>
      </c>
    </row>
    <row r="1251" spans="1:12" x14ac:dyDescent="0.2">
      <c r="A1251" s="2" t="s">
        <v>31</v>
      </c>
      <c r="B1251" s="2" t="s">
        <v>32</v>
      </c>
      <c r="C1251" s="2" t="s">
        <v>12</v>
      </c>
      <c r="D1251" s="6" t="s">
        <v>13</v>
      </c>
      <c r="E1251" s="3">
        <v>723.2</v>
      </c>
      <c r="F1251" s="3">
        <v>722.5</v>
      </c>
      <c r="G1251" s="3">
        <v>726</v>
      </c>
      <c r="H1251" s="3">
        <v>727.5</v>
      </c>
      <c r="I1251" s="3">
        <v>727.6</v>
      </c>
      <c r="J1251" s="15">
        <f t="shared" si="1639"/>
        <v>1.5175597216050551E-3</v>
      </c>
      <c r="K1251" s="16">
        <f t="shared" ref="K1251:K1252" si="1678">IF($C1251="Erwerbstätige (Inlandskonzept)", SUM(K1252:K1253),
IF(TYPE($I1251)=1,$I1251,$H1251)*((1+$J1251)^(IF(TYPE($I1251)=1,1,2))))</f>
        <v>728.76359502797789</v>
      </c>
      <c r="L1251" s="16">
        <f t="shared" ref="L1251:L1252" si="1679">IF($C1251="Erwerbstätige (Inlandskonzept)", SUM(L1252:L1253),
IF(TYPE($I1251)=1,$I1251,$H1251)*((1+$J1251)^(IF(TYPE($I1251)=1,2,3))))</f>
        <v>731.47610931867212</v>
      </c>
    </row>
    <row r="1252" spans="1:12" x14ac:dyDescent="0.2">
      <c r="C1252" s="2" t="s">
        <v>14</v>
      </c>
      <c r="D1252" s="6" t="s">
        <v>13</v>
      </c>
      <c r="E1252" s="3">
        <v>658.9</v>
      </c>
      <c r="F1252" s="3">
        <v>657.2</v>
      </c>
      <c r="G1252" s="3">
        <v>662.7</v>
      </c>
      <c r="H1252" s="3">
        <v>666.9</v>
      </c>
      <c r="I1252" s="3">
        <v>667.6</v>
      </c>
      <c r="J1252" s="15">
        <f t="shared" si="1639"/>
        <v>3.2847364291606063E-3</v>
      </c>
      <c r="K1252" s="16">
        <f t="shared" si="1678"/>
        <v>669.79289004010764</v>
      </c>
      <c r="L1252" s="16">
        <f t="shared" si="1679"/>
        <v>671.99298314601526</v>
      </c>
    </row>
    <row r="1253" spans="1:12" x14ac:dyDescent="0.2">
      <c r="C1253" s="2" t="s">
        <v>15</v>
      </c>
      <c r="D1253" s="6" t="s">
        <v>13</v>
      </c>
      <c r="E1253" s="3">
        <v>64.3</v>
      </c>
      <c r="F1253" s="3">
        <v>65.3</v>
      </c>
      <c r="G1253" s="3">
        <v>63.4</v>
      </c>
      <c r="H1253" s="3">
        <v>60.6</v>
      </c>
      <c r="I1253" s="3">
        <v>60</v>
      </c>
      <c r="J1253" s="15">
        <f t="shared" si="1639"/>
        <v>-1.7154916868828862E-2</v>
      </c>
      <c r="K1253" s="16">
        <f t="shared" ref="K1253" si="1680">IF($C1253="Erwerbstätige (Inlandskonzept)", SUM(K1254:K1255),
IF(TYPE($I1253)=1,$I1253,$H1253)*(1+$J1253))^(1/IF(TYPE($I1253)=1,1,2))</f>
        <v>58.97070498787027</v>
      </c>
      <c r="L1253" s="16">
        <f t="shared" ref="L1253" si="1681">IF($C1253="Erwerbstätige (Inlandskonzept)", SUM(L1254:L1255),
IF(TYPE($I1253)=1,$I1253,$H1253)*((1+$J1253)^(1/IF(TYPE($I1253)=1,2,3))))</f>
        <v>59.483126172656867</v>
      </c>
    </row>
    <row r="1254" spans="1:12" x14ac:dyDescent="0.2">
      <c r="A1254" s="2" t="s">
        <v>33</v>
      </c>
      <c r="B1254" s="2" t="s">
        <v>34</v>
      </c>
      <c r="C1254" s="2" t="s">
        <v>12</v>
      </c>
      <c r="D1254" s="6" t="s">
        <v>13</v>
      </c>
      <c r="E1254" s="3">
        <v>239.9</v>
      </c>
      <c r="F1254" s="3">
        <v>235.8</v>
      </c>
      <c r="G1254" s="3">
        <v>237</v>
      </c>
      <c r="H1254" s="3">
        <v>236.7</v>
      </c>
      <c r="I1254" s="3">
        <v>238.4</v>
      </c>
      <c r="J1254" s="15">
        <f t="shared" si="1639"/>
        <v>-1.5668299019679921E-3</v>
      </c>
      <c r="K1254" s="16">
        <f t="shared" ref="K1254:K1255" si="1682">IF($C1254="Erwerbstätige (Inlandskonzept)", SUM(K1255:K1256),
IF(TYPE($I1254)=1,$I1254,$H1254)*((1+$J1254)^(IF(TYPE($I1254)=1,1,2))))</f>
        <v>238.05567868595318</v>
      </c>
      <c r="L1254" s="16">
        <f t="shared" ref="L1254:L1255" si="1683">IF($C1254="Erwerbstätige (Inlandskonzept)", SUM(L1255:L1256),
IF(TYPE($I1254)=1,$I1254,$H1254)*((1+$J1254)^(IF(TYPE($I1254)=1,2,3))))</f>
        <v>238.48955228035044</v>
      </c>
    </row>
    <row r="1255" spans="1:12" x14ac:dyDescent="0.2">
      <c r="C1255" s="2" t="s">
        <v>14</v>
      </c>
      <c r="D1255" s="6" t="s">
        <v>13</v>
      </c>
      <c r="E1255" s="3">
        <v>214.4</v>
      </c>
      <c r="F1255" s="3">
        <v>210.9</v>
      </c>
      <c r="G1255" s="3">
        <v>212.5</v>
      </c>
      <c r="H1255" s="3">
        <v>212.6</v>
      </c>
      <c r="I1255" s="3">
        <v>215.1</v>
      </c>
      <c r="J1255" s="15">
        <f t="shared" si="1639"/>
        <v>8.1523389191584528E-4</v>
      </c>
      <c r="K1255" s="16">
        <f t="shared" si="1682"/>
        <v>215.2753568101511</v>
      </c>
      <c r="L1255" s="16">
        <f t="shared" si="1683"/>
        <v>215.45085657711698</v>
      </c>
    </row>
    <row r="1256" spans="1:12" x14ac:dyDescent="0.2">
      <c r="C1256" s="2" t="s">
        <v>15</v>
      </c>
      <c r="D1256" s="6" t="s">
        <v>13</v>
      </c>
      <c r="E1256" s="3">
        <v>25.5</v>
      </c>
      <c r="F1256" s="3">
        <v>24.9</v>
      </c>
      <c r="G1256" s="3">
        <v>24.4</v>
      </c>
      <c r="H1256" s="3">
        <v>24.2</v>
      </c>
      <c r="I1256" s="3">
        <v>23.3</v>
      </c>
      <c r="J1256" s="15">
        <f t="shared" si="1639"/>
        <v>-2.2303782154417306E-2</v>
      </c>
      <c r="K1256" s="16">
        <f t="shared" ref="K1256" si="1684">IF($C1256="Erwerbstätige (Inlandskonzept)", SUM(K1257:K1258),
IF(TYPE($I1256)=1,$I1256,$H1256)*(1+$J1256))^(1/IF(TYPE($I1256)=1,1,2))</f>
        <v>22.780321875802077</v>
      </c>
      <c r="L1256" s="16">
        <f t="shared" ref="L1256" si="1685">IF($C1256="Erwerbstätige (Inlandskonzept)", SUM(L1257:L1258),
IF(TYPE($I1256)=1,$I1256,$H1256)*((1+$J1256)^(1/IF(TYPE($I1256)=1,2,3))))</f>
        <v>23.038695703233472</v>
      </c>
    </row>
    <row r="1257" spans="1:12" x14ac:dyDescent="0.2">
      <c r="A1257" s="2" t="s">
        <v>35</v>
      </c>
      <c r="B1257" s="2" t="s">
        <v>36</v>
      </c>
      <c r="C1257" s="2" t="s">
        <v>12</v>
      </c>
      <c r="D1257" s="6" t="s">
        <v>13</v>
      </c>
      <c r="E1257" s="3">
        <v>226.4</v>
      </c>
      <c r="F1257" s="3">
        <v>222.1</v>
      </c>
      <c r="G1257" s="3">
        <v>222.7</v>
      </c>
      <c r="H1257" s="3">
        <v>222.4</v>
      </c>
      <c r="I1257" s="3" t="s">
        <v>22</v>
      </c>
      <c r="J1257" s="15">
        <f t="shared" si="1639"/>
        <v>-5.9243096430257047E-3</v>
      </c>
      <c r="K1257" s="16">
        <f t="shared" ref="K1257:K1258" si="1686">IF($C1257="Erwerbstätige (Inlandskonzept)", SUM(K1258:K1259),
IF(TYPE($I1257)=1,$I1257,$H1257)*((1+$J1257)^(IF(TYPE($I1257)=1,1,2))))</f>
        <v>202.81923706592733</v>
      </c>
      <c r="L1257" s="16">
        <f t="shared" ref="L1257:L1258" si="1687">IF($C1257="Erwerbstätige (Inlandskonzept)", SUM(L1258:L1259),
IF(TYPE($I1257)=1,$I1257,$H1257)*((1+$J1257)^(IF(TYPE($I1257)=1,2,3))))</f>
        <v>219.59599385035978</v>
      </c>
    </row>
    <row r="1258" spans="1:12" x14ac:dyDescent="0.2">
      <c r="C1258" s="2" t="s">
        <v>14</v>
      </c>
      <c r="D1258" s="6" t="s">
        <v>13</v>
      </c>
      <c r="E1258" s="3">
        <v>202.6</v>
      </c>
      <c r="F1258" s="3">
        <v>199</v>
      </c>
      <c r="G1258" s="3">
        <v>199.9</v>
      </c>
      <c r="H1258" s="3">
        <v>199.9</v>
      </c>
      <c r="I1258" s="3" t="s">
        <v>22</v>
      </c>
      <c r="J1258" s="15">
        <f t="shared" si="1639"/>
        <v>-4.4621317454863751E-3</v>
      </c>
      <c r="K1258" s="16">
        <f t="shared" si="1686"/>
        <v>198.12001986103539</v>
      </c>
      <c r="L1258" s="16">
        <f t="shared" si="1687"/>
        <v>197.23598223099708</v>
      </c>
    </row>
    <row r="1259" spans="1:12" x14ac:dyDescent="0.2">
      <c r="C1259" s="2" t="s">
        <v>15</v>
      </c>
      <c r="D1259" s="6" t="s">
        <v>13</v>
      </c>
      <c r="E1259" s="3">
        <v>23.8</v>
      </c>
      <c r="F1259" s="3">
        <v>23.1</v>
      </c>
      <c r="G1259" s="3">
        <v>22.8</v>
      </c>
      <c r="H1259" s="3">
        <v>22.5</v>
      </c>
      <c r="I1259" s="3" t="s">
        <v>22</v>
      </c>
      <c r="J1259" s="15">
        <f t="shared" si="1639"/>
        <v>-1.8549229388782895E-2</v>
      </c>
      <c r="K1259" s="16">
        <f t="shared" ref="K1259" si="1688">IF($C1259="Erwerbstätige (Inlandskonzept)", SUM(K1260:K1261),
IF(TYPE($I1259)=1,$I1259,$H1259)*(1+$J1259))^(1/IF(TYPE($I1259)=1,1,2))</f>
        <v>4.6992172048919363</v>
      </c>
      <c r="L1259" s="16">
        <f t="shared" ref="L1259" si="1689">IF($C1259="Erwerbstätige (Inlandskonzept)", SUM(L1260:L1261),
IF(TYPE($I1259)=1,$I1259,$H1259)*((1+$J1259)^(1/IF(TYPE($I1259)=1,2,3))))</f>
        <v>22.36001161936268</v>
      </c>
    </row>
    <row r="1260" spans="1:12" x14ac:dyDescent="0.2">
      <c r="A1260" s="2" t="s">
        <v>37</v>
      </c>
      <c r="B1260" s="2" t="s">
        <v>38</v>
      </c>
      <c r="C1260" s="2" t="s">
        <v>12</v>
      </c>
      <c r="D1260" s="6" t="s">
        <v>13</v>
      </c>
      <c r="E1260" s="3">
        <v>127.5</v>
      </c>
      <c r="F1260" s="3">
        <v>124.4</v>
      </c>
      <c r="G1260" s="3">
        <v>124.5</v>
      </c>
      <c r="H1260" s="3">
        <v>124.3</v>
      </c>
      <c r="I1260" s="3" t="s">
        <v>22</v>
      </c>
      <c r="J1260" s="15">
        <f t="shared" si="1639"/>
        <v>-8.4369957797468809E-3</v>
      </c>
      <c r="K1260" s="16">
        <f t="shared" ref="K1260:K1261" si="1690">IF($C1260="Erwerbstätige (Inlandskonzept)", SUM(K1261:K1262),
IF(TYPE($I1260)=1,$I1260,$H1260)*((1+$J1260)^(IF(TYPE($I1260)=1,1,2))))</f>
        <v>113.95417943305642</v>
      </c>
      <c r="L1260" s="16">
        <f t="shared" ref="L1260:L1261" si="1691">IF($C1260="Erwerbstätige (Inlandskonzept)", SUM(L1261:L1262),
IF(TYPE($I1260)=1,$I1260,$H1260)*((1+$J1260)^(IF(TYPE($I1260)=1,2,3))))</f>
        <v>121.93991907222421</v>
      </c>
    </row>
    <row r="1261" spans="1:12" x14ac:dyDescent="0.2">
      <c r="C1261" s="2" t="s">
        <v>14</v>
      </c>
      <c r="D1261" s="6" t="s">
        <v>13</v>
      </c>
      <c r="E1261" s="3">
        <v>114.3</v>
      </c>
      <c r="F1261" s="3">
        <v>111.8</v>
      </c>
      <c r="G1261" s="3">
        <v>111.9</v>
      </c>
      <c r="H1261" s="3">
        <v>112</v>
      </c>
      <c r="I1261" s="3" t="s">
        <v>22</v>
      </c>
      <c r="J1261" s="15">
        <f t="shared" si="1639"/>
        <v>-6.7529951883310568E-3</v>
      </c>
      <c r="K1261" s="16">
        <f t="shared" si="1690"/>
        <v>110.49243660754337</v>
      </c>
      <c r="L1261" s="16">
        <f t="shared" si="1691"/>
        <v>109.74628171478564</v>
      </c>
    </row>
    <row r="1262" spans="1:12" x14ac:dyDescent="0.2">
      <c r="C1262" s="2" t="s">
        <v>15</v>
      </c>
      <c r="D1262" s="6" t="s">
        <v>13</v>
      </c>
      <c r="E1262" s="3">
        <v>13.3</v>
      </c>
      <c r="F1262" s="3">
        <v>12.6</v>
      </c>
      <c r="G1262" s="3">
        <v>12.6</v>
      </c>
      <c r="H1262" s="3">
        <v>12.3</v>
      </c>
      <c r="I1262" s="3" t="s">
        <v>22</v>
      </c>
      <c r="J1262" s="15">
        <f t="shared" si="1639"/>
        <v>-2.5718423577958172E-2</v>
      </c>
      <c r="K1262" s="16">
        <f t="shared" ref="K1262" si="1692">IF($C1262="Erwerbstätige (Inlandskonzept)", SUM(K1263:K1264),
IF(TYPE($I1262)=1,$I1262,$H1262)*(1+$J1262))^(1/IF(TYPE($I1262)=1,1,2))</f>
        <v>3.4617428255130558</v>
      </c>
      <c r="L1262" s="16">
        <f t="shared" ref="L1262" si="1693">IF($C1262="Erwerbstätige (Inlandskonzept)", SUM(L1263:L1264),
IF(TYPE($I1262)=1,$I1262,$H1262)*((1+$J1262)^(1/IF(TYPE($I1262)=1,2,3))))</f>
        <v>12.193637357438572</v>
      </c>
    </row>
    <row r="1263" spans="1:12" x14ac:dyDescent="0.2">
      <c r="A1263" s="2" t="s">
        <v>39</v>
      </c>
      <c r="B1263" s="2" t="s">
        <v>40</v>
      </c>
      <c r="C1263" s="2" t="s">
        <v>12</v>
      </c>
      <c r="D1263" s="6" t="s">
        <v>13</v>
      </c>
      <c r="E1263" s="3">
        <v>60.7</v>
      </c>
      <c r="F1263" s="3">
        <v>59.7</v>
      </c>
      <c r="G1263" s="3">
        <v>59.6</v>
      </c>
      <c r="H1263" s="3">
        <v>59.3</v>
      </c>
      <c r="I1263" s="3" t="s">
        <v>22</v>
      </c>
      <c r="J1263" s="15">
        <f t="shared" si="1639"/>
        <v>-7.7479593050925333E-3</v>
      </c>
      <c r="K1263" s="16">
        <f t="shared" ref="K1263:K1264" si="1694">IF($C1263="Erwerbstätige (Inlandskonzept)", SUM(K1264:K1265),
IF(TYPE($I1263)=1,$I1263,$H1263)*((1+$J1263)^(IF(TYPE($I1263)=1,1,2))))</f>
        <v>56.756584076211119</v>
      </c>
      <c r="L1263" s="16">
        <f t="shared" ref="L1263:L1264" si="1695">IF($C1263="Erwerbstätige (Inlandskonzept)", SUM(L1264:L1265),
IF(TYPE($I1263)=1,$I1263,$H1263)*((1+$J1263)^(IF(TYPE($I1263)=1,2,3))))</f>
        <v>57.934265734265715</v>
      </c>
    </row>
    <row r="1264" spans="1:12" x14ac:dyDescent="0.2">
      <c r="C1264" s="2" t="s">
        <v>14</v>
      </c>
      <c r="D1264" s="6" t="s">
        <v>13</v>
      </c>
      <c r="E1264" s="3">
        <v>57.2</v>
      </c>
      <c r="F1264" s="3">
        <v>56</v>
      </c>
      <c r="G1264" s="3">
        <v>56.2</v>
      </c>
      <c r="H1264" s="3">
        <v>55.8</v>
      </c>
      <c r="I1264" s="3" t="s">
        <v>22</v>
      </c>
      <c r="J1264" s="15">
        <f t="shared" si="1639"/>
        <v>-8.2259895196727939E-3</v>
      </c>
      <c r="K1264" s="16">
        <f t="shared" si="1694"/>
        <v>54.885755382824151</v>
      </c>
      <c r="L1264" s="16">
        <f t="shared" si="1695"/>
        <v>54.434265734265715</v>
      </c>
    </row>
    <row r="1265" spans="1:12" x14ac:dyDescent="0.2">
      <c r="C1265" s="2" t="s">
        <v>15</v>
      </c>
      <c r="D1265" s="6" t="s">
        <v>13</v>
      </c>
      <c r="E1265" s="3">
        <v>3.5</v>
      </c>
      <c r="F1265" s="3">
        <v>3.7</v>
      </c>
      <c r="G1265" s="3">
        <v>3.4</v>
      </c>
      <c r="H1265" s="3">
        <v>3.5</v>
      </c>
      <c r="I1265" s="3" t="s">
        <v>22</v>
      </c>
      <c r="J1265" s="15">
        <f t="shared" si="1639"/>
        <v>0</v>
      </c>
      <c r="K1265" s="16">
        <f t="shared" ref="K1265" si="1696">IF($C1265="Erwerbstätige (Inlandskonzept)", SUM(K1266:K1267),
IF(TYPE($I1265)=1,$I1265,$H1265)*(1+$J1265))^(1/IF(TYPE($I1265)=1,1,2))</f>
        <v>1.8708286933869707</v>
      </c>
      <c r="L1265" s="16">
        <f t="shared" ref="L1265" si="1697">IF($C1265="Erwerbstätige (Inlandskonzept)", SUM(L1266:L1267),
IF(TYPE($I1265)=1,$I1265,$H1265)*((1+$J1265)^(1/IF(TYPE($I1265)=1,2,3))))</f>
        <v>3.5</v>
      </c>
    </row>
    <row r="1266" spans="1:12" x14ac:dyDescent="0.2">
      <c r="A1266" s="2" t="s">
        <v>41</v>
      </c>
      <c r="B1266" s="2" t="s">
        <v>42</v>
      </c>
      <c r="C1266" s="2" t="s">
        <v>12</v>
      </c>
      <c r="D1266" s="6" t="s">
        <v>13</v>
      </c>
      <c r="E1266" s="3">
        <v>38.1</v>
      </c>
      <c r="F1266" s="3">
        <v>38.1</v>
      </c>
      <c r="G1266" s="3">
        <v>38.6</v>
      </c>
      <c r="H1266" s="3">
        <v>38.9</v>
      </c>
      <c r="I1266" s="3" t="s">
        <v>22</v>
      </c>
      <c r="J1266" s="15">
        <f t="shared" si="1639"/>
        <v>6.9507009312734791E-3</v>
      </c>
      <c r="K1266" s="16">
        <f t="shared" ref="K1266:K1267" si="1698">IF($C1266="Erwerbstätige (Inlandskonzept)", SUM(K1267:K1268),
IF(TYPE($I1266)=1,$I1266,$H1266)*((1+$J1266)^(IF(TYPE($I1266)=1,1,2))))</f>
        <v>35.45401810713534</v>
      </c>
      <c r="L1266" s="16">
        <f t="shared" ref="L1266:L1267" si="1699">IF($C1266="Erwerbstätige (Inlandskonzept)", SUM(L1267:L1268),
IF(TYPE($I1266)=1,$I1266,$H1266)*((1+$J1266)^(IF(TYPE($I1266)=1,2,3))))</f>
        <v>39.899521886773691</v>
      </c>
    </row>
    <row r="1267" spans="1:12" x14ac:dyDescent="0.2">
      <c r="C1267" s="2" t="s">
        <v>14</v>
      </c>
      <c r="D1267" s="6" t="s">
        <v>13</v>
      </c>
      <c r="E1267" s="3">
        <v>31.2</v>
      </c>
      <c r="F1267" s="3">
        <v>31.2</v>
      </c>
      <c r="G1267" s="3">
        <v>31.8</v>
      </c>
      <c r="H1267" s="3">
        <v>32.200000000000003</v>
      </c>
      <c r="I1267" s="3" t="s">
        <v>22</v>
      </c>
      <c r="J1267" s="15">
        <f t="shared" si="1639"/>
        <v>1.0571607965052632E-2</v>
      </c>
      <c r="K1267" s="16">
        <f t="shared" si="1698"/>
        <v>32.884410189367323</v>
      </c>
      <c r="L1267" s="16">
        <f t="shared" si="1699"/>
        <v>33.232051282051295</v>
      </c>
    </row>
    <row r="1268" spans="1:12" x14ac:dyDescent="0.2">
      <c r="C1268" s="2" t="s">
        <v>15</v>
      </c>
      <c r="D1268" s="6" t="s">
        <v>13</v>
      </c>
      <c r="E1268" s="3">
        <v>7</v>
      </c>
      <c r="F1268" s="3">
        <v>6.9</v>
      </c>
      <c r="G1268" s="3">
        <v>6.8</v>
      </c>
      <c r="H1268" s="3">
        <v>6.7</v>
      </c>
      <c r="I1268" s="3" t="s">
        <v>22</v>
      </c>
      <c r="J1268" s="15">
        <f t="shared" si="1639"/>
        <v>-1.4494798349838023E-2</v>
      </c>
      <c r="K1268" s="16">
        <f t="shared" ref="K1268" si="1700">IF($C1268="Erwerbstätige (Inlandskonzept)", SUM(K1269:K1270),
IF(TYPE($I1268)=1,$I1268,$H1268)*(1+$J1268))^(1/IF(TYPE($I1268)=1,1,2))</f>
        <v>2.5696079177680171</v>
      </c>
      <c r="L1268" s="16">
        <f t="shared" ref="L1268" si="1701">IF($C1268="Erwerbstätige (Inlandskonzept)", SUM(L1269:L1270),
IF(TYPE($I1268)=1,$I1268,$H1268)*((1+$J1268)^(1/IF(TYPE($I1268)=1,2,3))))</f>
        <v>6.6674706047223955</v>
      </c>
    </row>
    <row r="1269" spans="1:12" x14ac:dyDescent="0.2">
      <c r="A1269" s="2" t="s">
        <v>43</v>
      </c>
      <c r="B1269" s="2" t="s">
        <v>44</v>
      </c>
      <c r="C1269" s="2" t="s">
        <v>12</v>
      </c>
      <c r="D1269" s="6" t="s">
        <v>13</v>
      </c>
      <c r="E1269" s="3">
        <v>13.6</v>
      </c>
      <c r="F1269" s="3">
        <v>13.7</v>
      </c>
      <c r="G1269" s="3">
        <v>14.3</v>
      </c>
      <c r="H1269" s="3">
        <v>14.3</v>
      </c>
      <c r="I1269" s="3" t="s">
        <v>22</v>
      </c>
      <c r="J1269" s="15">
        <f t="shared" si="1639"/>
        <v>1.6870643564422583E-2</v>
      </c>
      <c r="K1269" s="16">
        <f t="shared" ref="K1269:K1270" si="1702">IF($C1269="Erwerbstätige (Inlandskonzept)", SUM(K1270:K1271),
IF(TYPE($I1269)=1,$I1269,$H1269)*((1+$J1269)^(IF(TYPE($I1269)=1,1,2))))</f>
        <v>14.590014970014964</v>
      </c>
      <c r="L1269" s="16">
        <f t="shared" ref="L1269:L1270" si="1703">IF($C1269="Erwerbstätige (Inlandskonzept)", SUM(L1270:L1271),
IF(TYPE($I1269)=1,$I1269,$H1269)*((1+$J1269)^(IF(TYPE($I1269)=1,2,3))))</f>
        <v>15.257902575584207</v>
      </c>
    </row>
    <row r="1270" spans="1:12" x14ac:dyDescent="0.2">
      <c r="C1270" s="2" t="s">
        <v>14</v>
      </c>
      <c r="D1270" s="6" t="s">
        <v>13</v>
      </c>
      <c r="E1270" s="3">
        <v>11.8</v>
      </c>
      <c r="F1270" s="3">
        <v>11.9</v>
      </c>
      <c r="G1270" s="3">
        <v>12.7</v>
      </c>
      <c r="H1270" s="3">
        <v>12.7</v>
      </c>
      <c r="I1270" s="3" t="s">
        <v>22</v>
      </c>
      <c r="J1270" s="15">
        <f t="shared" si="1639"/>
        <v>2.4803432126453862E-2</v>
      </c>
      <c r="K1270" s="16">
        <f t="shared" si="1702"/>
        <v>13.337820346126623</v>
      </c>
      <c r="L1270" s="16">
        <f t="shared" si="1703"/>
        <v>13.66864406779661</v>
      </c>
    </row>
    <row r="1271" spans="1:12" x14ac:dyDescent="0.2">
      <c r="C1271" s="2" t="s">
        <v>15</v>
      </c>
      <c r="D1271" s="6" t="s">
        <v>13</v>
      </c>
      <c r="E1271" s="3">
        <v>1.7</v>
      </c>
      <c r="F1271" s="3">
        <v>1.7</v>
      </c>
      <c r="G1271" s="3">
        <v>1.6</v>
      </c>
      <c r="H1271" s="3">
        <v>1.6</v>
      </c>
      <c r="I1271" s="3" t="s">
        <v>22</v>
      </c>
      <c r="J1271" s="15">
        <f t="shared" si="1639"/>
        <v>-2.0005389940710772E-2</v>
      </c>
      <c r="K1271" s="16">
        <f t="shared" ref="K1271" si="1704">IF($C1271="Erwerbstätige (Inlandskonzept)", SUM(K1272:K1273),
IF(TYPE($I1271)=1,$I1271,$H1271)*(1+$J1271))^(1/IF(TYPE($I1271)=1,1,2))</f>
        <v>1.2521946238883406</v>
      </c>
      <c r="L1271" s="16">
        <f t="shared" ref="L1271" si="1705">IF($C1271="Erwerbstätige (Inlandskonzept)", SUM(L1272:L1273),
IF(TYPE($I1271)=1,$I1271,$H1271)*((1+$J1271)^(1/IF(TYPE($I1271)=1,2,3))))</f>
        <v>1.5892585077875987</v>
      </c>
    </row>
    <row r="1272" spans="1:12" x14ac:dyDescent="0.2">
      <c r="A1272" s="2" t="s">
        <v>45</v>
      </c>
      <c r="B1272" s="2" t="s">
        <v>46</v>
      </c>
      <c r="C1272" s="2" t="s">
        <v>12</v>
      </c>
      <c r="D1272" s="6" t="s">
        <v>13</v>
      </c>
      <c r="E1272" s="3">
        <v>157.9</v>
      </c>
      <c r="F1272" s="3">
        <v>160.1</v>
      </c>
      <c r="G1272" s="3">
        <v>160</v>
      </c>
      <c r="H1272" s="3">
        <v>159.19999999999999</v>
      </c>
      <c r="I1272" s="3">
        <v>155.6</v>
      </c>
      <c r="J1272" s="15">
        <f t="shared" si="1639"/>
        <v>-3.661607286123969E-3</v>
      </c>
      <c r="K1272" s="16">
        <f t="shared" ref="K1272:K1273" si="1706">IF($C1272="Erwerbstätige (Inlandskonzept)", SUM(K1273:K1274),
IF(TYPE($I1272)=1,$I1272,$H1272)*((1+$J1272)^(IF(TYPE($I1272)=1,1,2))))</f>
        <v>155.03436132194761</v>
      </c>
      <c r="L1272" s="16">
        <f t="shared" ref="L1272:L1273" si="1707">IF($C1272="Erwerbstätige (Inlandskonzept)", SUM(L1273:L1274),
IF(TYPE($I1272)=1,$I1272,$H1272)*((1+$J1272)^(IF(TYPE($I1272)=1,2,3))))</f>
        <v>154.83299412454878</v>
      </c>
    </row>
    <row r="1273" spans="1:12" x14ac:dyDescent="0.2">
      <c r="C1273" s="2" t="s">
        <v>14</v>
      </c>
      <c r="D1273" s="6" t="s">
        <v>13</v>
      </c>
      <c r="E1273" s="3">
        <v>136.6</v>
      </c>
      <c r="F1273" s="3">
        <v>138</v>
      </c>
      <c r="G1273" s="3">
        <v>138.80000000000001</v>
      </c>
      <c r="H1273" s="3">
        <v>138.9</v>
      </c>
      <c r="I1273" s="3">
        <v>135.30000000000001</v>
      </c>
      <c r="J1273" s="15">
        <f t="shared" si="1639"/>
        <v>-2.3877477743411424E-3</v>
      </c>
      <c r="K1273" s="16">
        <f t="shared" si="1706"/>
        <v>134.97693772613167</v>
      </c>
      <c r="L1273" s="16">
        <f t="shared" si="1707"/>
        <v>134.65464684348871</v>
      </c>
    </row>
    <row r="1274" spans="1:12" x14ac:dyDescent="0.2">
      <c r="C1274" s="2" t="s">
        <v>15</v>
      </c>
      <c r="D1274" s="6" t="s">
        <v>13</v>
      </c>
      <c r="E1274" s="3">
        <v>21.3</v>
      </c>
      <c r="F1274" s="3">
        <v>22.1</v>
      </c>
      <c r="G1274" s="3">
        <v>21.2</v>
      </c>
      <c r="H1274" s="3">
        <v>20.399999999999999</v>
      </c>
      <c r="I1274" s="3">
        <v>20.3</v>
      </c>
      <c r="J1274" s="15">
        <f t="shared" si="1639"/>
        <v>-1.194957656079032E-2</v>
      </c>
      <c r="K1274" s="16">
        <f t="shared" ref="K1274" si="1708">IF($C1274="Erwerbstätige (Inlandskonzept)", SUM(K1275:K1276),
IF(TYPE($I1274)=1,$I1274,$H1274)*(1+$J1274))^(1/IF(TYPE($I1274)=1,1,2))</f>
        <v>20.057423595815958</v>
      </c>
      <c r="L1274" s="16">
        <f t="shared" ref="L1274" si="1709">IF($C1274="Erwerbstätige (Inlandskonzept)", SUM(L1275:L1276),
IF(TYPE($I1274)=1,$I1274,$H1274)*((1+$J1274)^(1/IF(TYPE($I1274)=1,2,3))))</f>
        <v>20.178347281060059</v>
      </c>
    </row>
    <row r="1275" spans="1:12" x14ac:dyDescent="0.2">
      <c r="A1275" s="2" t="s">
        <v>47</v>
      </c>
      <c r="B1275" s="2" t="s">
        <v>48</v>
      </c>
      <c r="C1275" s="2" t="s">
        <v>12</v>
      </c>
      <c r="D1275" s="6" t="s">
        <v>13</v>
      </c>
      <c r="E1275" s="3">
        <v>17.2</v>
      </c>
      <c r="F1275" s="3">
        <v>16.8</v>
      </c>
      <c r="G1275" s="3">
        <v>16.2</v>
      </c>
      <c r="H1275" s="3">
        <v>15.1</v>
      </c>
      <c r="I1275" s="3" t="s">
        <v>22</v>
      </c>
      <c r="J1275" s="15">
        <f t="shared" si="1639"/>
        <v>-4.2476370592544943E-2</v>
      </c>
      <c r="K1275" s="16">
        <f t="shared" ref="K1275:K1276" si="1710">IF($C1275="Erwerbstätige (Inlandskonzept)", SUM(K1276:K1277),
IF(TYPE($I1275)=1,$I1275,$H1275)*((1+$J1275)^(IF(TYPE($I1275)=1,1,2))))</f>
        <v>13.073630114596392</v>
      </c>
      <c r="L1275" s="16">
        <f t="shared" ref="L1275:L1276" si="1711">IF($C1275="Erwerbstätige (Inlandskonzept)", SUM(L1276:L1277),
IF(TYPE($I1275)=1,$I1275,$H1275)*((1+$J1275)^(IF(TYPE($I1275)=1,2,3))))</f>
        <v>14.267640616256521</v>
      </c>
    </row>
    <row r="1276" spans="1:12" x14ac:dyDescent="0.2">
      <c r="C1276" s="2" t="s">
        <v>14</v>
      </c>
      <c r="D1276" s="6" t="s">
        <v>13</v>
      </c>
      <c r="E1276" s="3">
        <v>12.8</v>
      </c>
      <c r="F1276" s="3">
        <v>12.6</v>
      </c>
      <c r="G1276" s="3">
        <v>12.3</v>
      </c>
      <c r="H1276" s="3">
        <v>11.9</v>
      </c>
      <c r="I1276" s="3" t="s">
        <v>22</v>
      </c>
      <c r="J1276" s="15">
        <f t="shared" si="1639"/>
        <v>-2.4009334777536417E-2</v>
      </c>
      <c r="K1276" s="16">
        <f t="shared" si="1710"/>
        <v>11.335437565356505</v>
      </c>
      <c r="L1276" s="16">
        <f t="shared" si="1711"/>
        <v>11.063281249999999</v>
      </c>
    </row>
    <row r="1277" spans="1:12" x14ac:dyDescent="0.2">
      <c r="C1277" s="2" t="s">
        <v>15</v>
      </c>
      <c r="D1277" s="6" t="s">
        <v>13</v>
      </c>
      <c r="E1277" s="3">
        <v>4.3</v>
      </c>
      <c r="F1277" s="3">
        <v>4.2</v>
      </c>
      <c r="G1277" s="3">
        <v>3.9</v>
      </c>
      <c r="H1277" s="3">
        <v>3.3</v>
      </c>
      <c r="I1277" s="3" t="s">
        <v>22</v>
      </c>
      <c r="J1277" s="15">
        <f t="shared" si="1639"/>
        <v>-8.4450503565740576E-2</v>
      </c>
      <c r="K1277" s="16">
        <f t="shared" ref="K1277" si="1712">IF($C1277="Erwerbstätige (Inlandskonzept)", SUM(K1278:K1279),
IF(TYPE($I1277)=1,$I1277,$H1277)*(1+$J1277))^(1/IF(TYPE($I1277)=1,1,2))</f>
        <v>1.7381925492398866</v>
      </c>
      <c r="L1277" s="16">
        <f t="shared" ref="L1277" si="1713">IF($C1277="Erwerbstätige (Inlandskonzept)", SUM(L1278:L1279),
IF(TYPE($I1277)=1,$I1277,$H1277)*((1+$J1277)^(1/IF(TYPE($I1277)=1,2,3))))</f>
        <v>3.2043593662565213</v>
      </c>
    </row>
    <row r="1278" spans="1:12" x14ac:dyDescent="0.2">
      <c r="A1278" s="2" t="s">
        <v>49</v>
      </c>
      <c r="B1278" s="2" t="s">
        <v>50</v>
      </c>
      <c r="C1278" s="2" t="s">
        <v>12</v>
      </c>
      <c r="D1278" s="6" t="s">
        <v>13</v>
      </c>
      <c r="E1278" s="3">
        <v>10.9</v>
      </c>
      <c r="F1278" s="3">
        <v>10.9</v>
      </c>
      <c r="G1278" s="3">
        <v>10.5</v>
      </c>
      <c r="H1278" s="3">
        <v>10.3</v>
      </c>
      <c r="I1278" s="3" t="s">
        <v>22</v>
      </c>
      <c r="J1278" s="15">
        <f t="shared" si="1639"/>
        <v>-1.8695985392231051E-2</v>
      </c>
      <c r="K1278" s="16">
        <f t="shared" ref="K1278:K1279" si="1714">IF($C1278="Erwerbstätige (Inlandskonzept)", SUM(K1279:K1280),
IF(TYPE($I1278)=1,$I1278,$H1278)*((1+$J1278)^(IF(TYPE($I1278)=1,1,2))))</f>
        <v>9.9213948987885665</v>
      </c>
      <c r="L1278" s="16">
        <f t="shared" ref="L1278:L1279" si="1715">IF($C1278="Erwerbstätige (Inlandskonzept)", SUM(L1279:L1280),
IF(TYPE($I1278)=1,$I1278,$H1278)*((1+$J1278)^(IF(TYPE($I1278)=1,2,3))))</f>
        <v>9.9260416666666664</v>
      </c>
    </row>
    <row r="1279" spans="1:12" x14ac:dyDescent="0.2">
      <c r="C1279" s="2" t="s">
        <v>14</v>
      </c>
      <c r="D1279" s="6" t="s">
        <v>13</v>
      </c>
      <c r="E1279" s="3">
        <v>9.6</v>
      </c>
      <c r="F1279" s="3">
        <v>9.5</v>
      </c>
      <c r="G1279" s="3">
        <v>9.3000000000000007</v>
      </c>
      <c r="H1279" s="3">
        <v>9.1</v>
      </c>
      <c r="I1279" s="3" t="s">
        <v>22</v>
      </c>
      <c r="J1279" s="15">
        <f t="shared" si="1639"/>
        <v>-1.7671555469910838E-2</v>
      </c>
      <c r="K1279" s="16">
        <f t="shared" si="1714"/>
        <v>8.7812194736894291</v>
      </c>
      <c r="L1279" s="16">
        <f t="shared" si="1715"/>
        <v>8.6260416666666657</v>
      </c>
    </row>
    <row r="1280" spans="1:12" x14ac:dyDescent="0.2">
      <c r="C1280" s="2" t="s">
        <v>15</v>
      </c>
      <c r="D1280" s="6" t="s">
        <v>13</v>
      </c>
      <c r="E1280" s="3">
        <v>1.3</v>
      </c>
      <c r="F1280" s="3">
        <v>1.3</v>
      </c>
      <c r="G1280" s="3">
        <v>1.2</v>
      </c>
      <c r="H1280" s="3">
        <v>1.3</v>
      </c>
      <c r="I1280" s="3" t="s">
        <v>22</v>
      </c>
      <c r="J1280" s="15">
        <f t="shared" si="1639"/>
        <v>0</v>
      </c>
      <c r="K1280" s="16">
        <f t="shared" ref="K1280" si="1716">IF($C1280="Erwerbstätige (Inlandskonzept)", SUM(K1281:K1282),
IF(TYPE($I1280)=1,$I1280,$H1280)*(1+$J1280))^(1/IF(TYPE($I1280)=1,1,2))</f>
        <v>1.1401754250991381</v>
      </c>
      <c r="L1280" s="16">
        <f t="shared" ref="L1280" si="1717">IF($C1280="Erwerbstätige (Inlandskonzept)", SUM(L1281:L1282),
IF(TYPE($I1280)=1,$I1280,$H1280)*((1+$J1280)^(1/IF(TYPE($I1280)=1,2,3))))</f>
        <v>1.3</v>
      </c>
    </row>
    <row r="1281" spans="1:12" x14ac:dyDescent="0.2">
      <c r="A1281" s="2" t="s">
        <v>51</v>
      </c>
      <c r="B1281" s="2" t="s">
        <v>52</v>
      </c>
      <c r="C1281" s="2" t="s">
        <v>12</v>
      </c>
      <c r="D1281" s="6" t="s">
        <v>13</v>
      </c>
      <c r="E1281" s="3">
        <v>129.80000000000001</v>
      </c>
      <c r="F1281" s="3">
        <v>132.4</v>
      </c>
      <c r="G1281" s="3">
        <v>133.30000000000001</v>
      </c>
      <c r="H1281" s="3">
        <v>133.80000000000001</v>
      </c>
      <c r="I1281" s="3" t="s">
        <v>22</v>
      </c>
      <c r="J1281" s="15">
        <f t="shared" si="1639"/>
        <v>1.0168465506013247E-2</v>
      </c>
      <c r="K1281" s="16">
        <f t="shared" ref="K1281:K1282" si="1718">IF($C1281="Erwerbstätige (Inlandskonzept)", SUM(K1282:K1283),
IF(TYPE($I1281)=1,$I1281,$H1281)*((1+$J1281)^(IF(TYPE($I1281)=1,1,2))))</f>
        <v>124.42892983390293</v>
      </c>
      <c r="L1281" s="16">
        <f t="shared" ref="L1281:L1282" si="1719">IF($C1281="Erwerbstätige (Inlandskonzept)", SUM(L1282:L1283),
IF(TYPE($I1281)=1,$I1281,$H1281)*((1+$J1281)^(IF(TYPE($I1281)=1,2,3))))</f>
        <v>137.64225631000855</v>
      </c>
    </row>
    <row r="1282" spans="1:12" x14ac:dyDescent="0.2">
      <c r="C1282" s="2" t="s">
        <v>14</v>
      </c>
      <c r="D1282" s="6" t="s">
        <v>13</v>
      </c>
      <c r="E1282" s="3">
        <v>114.2</v>
      </c>
      <c r="F1282" s="3">
        <v>115.9</v>
      </c>
      <c r="G1282" s="3">
        <v>117.2</v>
      </c>
      <c r="H1282" s="3">
        <v>117.9</v>
      </c>
      <c r="I1282" s="3" t="s">
        <v>22</v>
      </c>
      <c r="J1282" s="15">
        <f t="shared" si="1639"/>
        <v>1.0685186624308951E-2</v>
      </c>
      <c r="K1282" s="16">
        <f t="shared" si="1718"/>
        <v>120.43302802784791</v>
      </c>
      <c r="L1282" s="16">
        <f t="shared" si="1719"/>
        <v>121.71987740805609</v>
      </c>
    </row>
    <row r="1283" spans="1:12" x14ac:dyDescent="0.2">
      <c r="C1283" s="2" t="s">
        <v>15</v>
      </c>
      <c r="D1283" s="6" t="s">
        <v>13</v>
      </c>
      <c r="E1283" s="3">
        <v>15.7</v>
      </c>
      <c r="F1283" s="3">
        <v>16.600000000000001</v>
      </c>
      <c r="G1283" s="3">
        <v>16.100000000000001</v>
      </c>
      <c r="H1283" s="3">
        <v>15.9</v>
      </c>
      <c r="I1283" s="3" t="s">
        <v>22</v>
      </c>
      <c r="J1283" s="15">
        <f t="shared" si="1639"/>
        <v>4.2283801027527268E-3</v>
      </c>
      <c r="K1283" s="16">
        <f t="shared" ref="K1283" si="1720">IF($C1283="Erwerbstätige (Inlandskonzept)", SUM(K1284:K1285),
IF(TYPE($I1283)=1,$I1283,$H1283)*(1+$J1283))^(1/IF(TYPE($I1283)=1,1,2))</f>
        <v>3.99590180605502</v>
      </c>
      <c r="L1283" s="16">
        <f t="shared" ref="L1283" si="1721">IF($C1283="Erwerbstätige (Inlandskonzept)", SUM(L1284:L1285),
IF(TYPE($I1283)=1,$I1283,$H1283)*((1+$J1283)^(1/IF(TYPE($I1283)=1,2,3))))</f>
        <v>15.922378901952467</v>
      </c>
    </row>
    <row r="1284" spans="1:12" x14ac:dyDescent="0.2">
      <c r="A1284" s="2" t="s">
        <v>53</v>
      </c>
      <c r="B1284" s="2" t="s">
        <v>54</v>
      </c>
      <c r="C1284" s="2" t="s">
        <v>12</v>
      </c>
      <c r="D1284" s="6" t="s">
        <v>13</v>
      </c>
      <c r="E1284" s="3">
        <v>39.1</v>
      </c>
      <c r="F1284" s="3">
        <v>40.9</v>
      </c>
      <c r="G1284" s="3">
        <v>40.9</v>
      </c>
      <c r="H1284" s="3">
        <v>41</v>
      </c>
      <c r="I1284" s="3" t="s">
        <v>22</v>
      </c>
      <c r="J1284" s="15">
        <f t="shared" si="1639"/>
        <v>1.5942276666492061E-2</v>
      </c>
      <c r="K1284" s="16">
        <f t="shared" ref="K1284:K1285" si="1722">IF($C1284="Erwerbstätige (Inlandskonzept)", SUM(K1285:K1286),
IF(TYPE($I1284)=1,$I1284,$H1284)*((1+$J1284)^(IF(TYPE($I1284)=1,1,2))))</f>
        <v>35.916155724457987</v>
      </c>
      <c r="L1284" s="16">
        <f t="shared" ref="L1284:L1285" si="1723">IF($C1284="Erwerbstätige (Inlandskonzept)", SUM(L1285:L1286),
IF(TYPE($I1284)=1,$I1284,$H1284)*((1+$J1284)^(IF(TYPE($I1284)=1,2,3))))</f>
        <v>43.021959459459438</v>
      </c>
    </row>
    <row r="1285" spans="1:12" x14ac:dyDescent="0.2">
      <c r="C1285" s="2" t="s">
        <v>14</v>
      </c>
      <c r="D1285" s="6" t="s">
        <v>13</v>
      </c>
      <c r="E1285" s="3">
        <v>29.6</v>
      </c>
      <c r="F1285" s="3">
        <v>31.1</v>
      </c>
      <c r="G1285" s="3">
        <v>31.3</v>
      </c>
      <c r="H1285" s="3">
        <v>31.5</v>
      </c>
      <c r="I1285" s="3" t="s">
        <v>22</v>
      </c>
      <c r="J1285" s="15">
        <f t="shared" si="1639"/>
        <v>2.0954248978422685E-2</v>
      </c>
      <c r="K1285" s="16">
        <f t="shared" si="1722"/>
        <v>32.833948722973496</v>
      </c>
      <c r="L1285" s="16">
        <f t="shared" si="1723"/>
        <v>33.521959459459438</v>
      </c>
    </row>
    <row r="1286" spans="1:12" x14ac:dyDescent="0.2">
      <c r="C1286" s="2" t="s">
        <v>15</v>
      </c>
      <c r="D1286" s="6" t="s">
        <v>13</v>
      </c>
      <c r="E1286" s="3">
        <v>9.5</v>
      </c>
      <c r="F1286" s="3">
        <v>9.6999999999999993</v>
      </c>
      <c r="G1286" s="3">
        <v>9.6</v>
      </c>
      <c r="H1286" s="3">
        <v>9.5</v>
      </c>
      <c r="I1286" s="3" t="s">
        <v>22</v>
      </c>
      <c r="J1286" s="15">
        <f t="shared" ref="J1286:J1349" si="1724">IF(SUM(E1286:I1286)=0, 0,
(IF(TYPE(I1286)=1,I1286,H1286)/E1286)^(1/(COUNT(E1286:I1286)-1))-1)</f>
        <v>0</v>
      </c>
      <c r="K1286" s="16">
        <f t="shared" ref="K1286" si="1725">IF($C1286="Erwerbstätige (Inlandskonzept)", SUM(K1287:K1288),
IF(TYPE($I1286)=1,$I1286,$H1286)*(1+$J1286))^(1/IF(TYPE($I1286)=1,1,2))</f>
        <v>3.082207001484488</v>
      </c>
      <c r="L1286" s="16">
        <f t="shared" ref="L1286" si="1726">IF($C1286="Erwerbstätige (Inlandskonzept)", SUM(L1287:L1288),
IF(TYPE($I1286)=1,$I1286,$H1286)*((1+$J1286)^(1/IF(TYPE($I1286)=1,2,3))))</f>
        <v>9.5</v>
      </c>
    </row>
    <row r="1287" spans="1:12" x14ac:dyDescent="0.2">
      <c r="A1287" s="2" t="s">
        <v>55</v>
      </c>
      <c r="B1287" s="2" t="s">
        <v>56</v>
      </c>
      <c r="C1287" s="2" t="s">
        <v>12</v>
      </c>
      <c r="D1287" s="6" t="s">
        <v>13</v>
      </c>
      <c r="E1287" s="3">
        <v>90.8</v>
      </c>
      <c r="F1287" s="3">
        <v>91.5</v>
      </c>
      <c r="G1287" s="3">
        <v>92.4</v>
      </c>
      <c r="H1287" s="3">
        <v>92.8</v>
      </c>
      <c r="I1287" s="3" t="s">
        <v>22</v>
      </c>
      <c r="J1287" s="15">
        <f t="shared" si="1724"/>
        <v>7.2888869520013611E-3</v>
      </c>
      <c r="K1287" s="16">
        <f t="shared" ref="K1287:K1288" si="1727">IF($C1287="Erwerbstätige (Inlandskonzept)", SUM(K1288:K1289),
IF(TYPE($I1287)=1,$I1287,$H1287)*((1+$J1287)^(IF(TYPE($I1287)=1,1,2))))</f>
        <v>90.376245635127447</v>
      </c>
      <c r="L1287" s="16">
        <f t="shared" ref="L1287:L1288" si="1728">IF($C1287="Erwerbstätige (Inlandskonzept)", SUM(L1288:L1289),
IF(TYPE($I1287)=1,$I1287,$H1287)*((1+$J1287)^(IF(TYPE($I1287)=1,2,3))))</f>
        <v>94.858547478931925</v>
      </c>
    </row>
    <row r="1288" spans="1:12" x14ac:dyDescent="0.2">
      <c r="C1288" s="2" t="s">
        <v>14</v>
      </c>
      <c r="D1288" s="6" t="s">
        <v>13</v>
      </c>
      <c r="E1288" s="3">
        <v>84.5</v>
      </c>
      <c r="F1288" s="3">
        <v>84.7</v>
      </c>
      <c r="G1288" s="3">
        <v>85.9</v>
      </c>
      <c r="H1288" s="3">
        <v>86.5</v>
      </c>
      <c r="I1288" s="3" t="s">
        <v>22</v>
      </c>
      <c r="J1288" s="15">
        <f t="shared" si="1724"/>
        <v>7.8281071887158493E-3</v>
      </c>
      <c r="K1288" s="16">
        <f t="shared" si="1727"/>
        <v>87.859563199824507</v>
      </c>
      <c r="L1288" s="16">
        <f t="shared" si="1728"/>
        <v>88.547337278106482</v>
      </c>
    </row>
    <row r="1289" spans="1:12" x14ac:dyDescent="0.2">
      <c r="C1289" s="2" t="s">
        <v>15</v>
      </c>
      <c r="D1289" s="6" t="s">
        <v>13</v>
      </c>
      <c r="E1289" s="3">
        <v>6.2</v>
      </c>
      <c r="F1289" s="3">
        <v>6.8</v>
      </c>
      <c r="G1289" s="3">
        <v>6.5</v>
      </c>
      <c r="H1289" s="3">
        <v>6.3</v>
      </c>
      <c r="I1289" s="3" t="s">
        <v>22</v>
      </c>
      <c r="J1289" s="15">
        <f t="shared" si="1724"/>
        <v>5.347695263866914E-3</v>
      </c>
      <c r="K1289" s="16">
        <f t="shared" ref="K1289" si="1729">IF($C1289="Erwerbstätige (Inlandskonzept)", SUM(K1290:K1291),
IF(TYPE($I1289)=1,$I1289,$H1289)*(1+$J1289))^(1/IF(TYPE($I1289)=1,1,2))</f>
        <v>2.5166824353029447</v>
      </c>
      <c r="L1289" s="16">
        <f t="shared" ref="L1289" si="1730">IF($C1289="Erwerbstätige (Inlandskonzept)", SUM(L1290:L1291),
IF(TYPE($I1289)=1,$I1289,$H1289)*((1+$J1289)^(1/IF(TYPE($I1289)=1,2,3))))</f>
        <v>6.3112102008254451</v>
      </c>
    </row>
    <row r="1290" spans="1:12" x14ac:dyDescent="0.2">
      <c r="A1290" s="2" t="s">
        <v>57</v>
      </c>
      <c r="B1290" s="2" t="s">
        <v>58</v>
      </c>
      <c r="C1290" s="2" t="s">
        <v>12</v>
      </c>
      <c r="D1290" s="6" t="s">
        <v>13</v>
      </c>
      <c r="E1290" s="3">
        <v>325.39999999999998</v>
      </c>
      <c r="F1290" s="3">
        <v>326.5</v>
      </c>
      <c r="G1290" s="3">
        <v>329</v>
      </c>
      <c r="H1290" s="3">
        <v>331.5</v>
      </c>
      <c r="I1290" s="3">
        <v>333.6</v>
      </c>
      <c r="J1290" s="15">
        <f t="shared" si="1724"/>
        <v>6.241264957030479E-3</v>
      </c>
      <c r="K1290" s="16">
        <f t="shared" ref="K1290:K1291" si="1731">IF($C1290="Erwerbstätige (Inlandskonzept)", SUM(K1291:K1292),
IF(TYPE($I1290)=1,$I1290,$H1290)*((1+$J1290)^(IF(TYPE($I1290)=1,1,2))))</f>
        <v>335.70454213521742</v>
      </c>
      <c r="L1290" s="16">
        <f t="shared" ref="L1290:L1291" si="1732">IF($C1290="Erwerbstätige (Inlandskonzept)", SUM(L1291:L1292),
IF(TYPE($I1290)=1,$I1290,$H1290)*((1+$J1290)^(IF(TYPE($I1290)=1,2,3))))</f>
        <v>338.22226767772486</v>
      </c>
    </row>
    <row r="1291" spans="1:12" x14ac:dyDescent="0.2">
      <c r="C1291" s="2" t="s">
        <v>14</v>
      </c>
      <c r="D1291" s="6" t="s">
        <v>13</v>
      </c>
      <c r="E1291" s="3">
        <v>307.89999999999998</v>
      </c>
      <c r="F1291" s="3">
        <v>308.3</v>
      </c>
      <c r="G1291" s="3">
        <v>311.3</v>
      </c>
      <c r="H1291" s="3">
        <v>315.5</v>
      </c>
      <c r="I1291" s="3">
        <v>317.2</v>
      </c>
      <c r="J1291" s="15">
        <f t="shared" si="1724"/>
        <v>7.4670994850796202E-3</v>
      </c>
      <c r="K1291" s="16">
        <f t="shared" si="1731"/>
        <v>319.56856395666722</v>
      </c>
      <c r="L1291" s="16">
        <f t="shared" si="1732"/>
        <v>321.95481421603569</v>
      </c>
    </row>
    <row r="1292" spans="1:12" x14ac:dyDescent="0.2">
      <c r="C1292" s="2" t="s">
        <v>15</v>
      </c>
      <c r="D1292" s="6" t="s">
        <v>13</v>
      </c>
      <c r="E1292" s="3">
        <v>17.5</v>
      </c>
      <c r="F1292" s="3">
        <v>18.3</v>
      </c>
      <c r="G1292" s="3">
        <v>17.7</v>
      </c>
      <c r="H1292" s="3">
        <v>16</v>
      </c>
      <c r="I1292" s="3">
        <v>16.399999999999999</v>
      </c>
      <c r="J1292" s="15">
        <f t="shared" si="1724"/>
        <v>-1.6098891551815209E-2</v>
      </c>
      <c r="K1292" s="16">
        <f t="shared" ref="K1292" si="1733">IF($C1292="Erwerbstätige (Inlandskonzept)", SUM(K1293:K1294),
IF(TYPE($I1292)=1,$I1292,$H1292)*(1+$J1292))^(1/IF(TYPE($I1292)=1,1,2))</f>
        <v>16.135978178550229</v>
      </c>
      <c r="L1292" s="16">
        <f t="shared" ref="L1292" si="1734">IF($C1292="Erwerbstätige (Inlandskonzept)", SUM(L1293:L1294),
IF(TYPE($I1292)=1,$I1292,$H1292)*((1+$J1292)^(1/IF(TYPE($I1292)=1,2,3))))</f>
        <v>16.267453461689193</v>
      </c>
    </row>
    <row r="1293" spans="1:12" x14ac:dyDescent="0.2">
      <c r="A1293" s="2" t="s">
        <v>59</v>
      </c>
      <c r="B1293" s="2" t="s">
        <v>60</v>
      </c>
      <c r="C1293" s="2" t="s">
        <v>12</v>
      </c>
      <c r="D1293" s="6" t="s">
        <v>13</v>
      </c>
      <c r="E1293" s="3">
        <v>272.89999999999998</v>
      </c>
      <c r="F1293" s="3">
        <v>274.5</v>
      </c>
      <c r="G1293" s="3">
        <v>277.10000000000002</v>
      </c>
      <c r="H1293" s="3">
        <v>279.10000000000002</v>
      </c>
      <c r="I1293" s="3" t="s">
        <v>22</v>
      </c>
      <c r="J1293" s="15">
        <f t="shared" si="1724"/>
        <v>7.5163445739834245E-3</v>
      </c>
      <c r="K1293" s="16">
        <f t="shared" ref="K1293:K1294" si="1735">IF($C1293="Erwerbstätige (Inlandskonzept)", SUM(K1294:K1295),
IF(TYPE($I1293)=1,$I1293,$H1293)*((1+$J1293)^(IF(TYPE($I1293)=1,1,2))))</f>
        <v>278.15467753490918</v>
      </c>
      <c r="L1293" s="16">
        <f t="shared" ref="L1293:L1294" si="1736">IF($C1293="Erwerbstätige (Inlandskonzept)", SUM(L1294:L1295),
IF(TYPE($I1293)=1,$I1293,$H1293)*((1+$J1293)^(IF(TYPE($I1293)=1,2,3))))</f>
        <v>285.996066758795</v>
      </c>
    </row>
    <row r="1294" spans="1:12" x14ac:dyDescent="0.2">
      <c r="C1294" s="2" t="s">
        <v>14</v>
      </c>
      <c r="D1294" s="6" t="s">
        <v>13</v>
      </c>
      <c r="E1294" s="3">
        <v>263.7</v>
      </c>
      <c r="F1294" s="3">
        <v>264.7</v>
      </c>
      <c r="G1294" s="3">
        <v>267.5</v>
      </c>
      <c r="H1294" s="3">
        <v>270.60000000000002</v>
      </c>
      <c r="I1294" s="3" t="s">
        <v>22</v>
      </c>
      <c r="J1294" s="15">
        <f t="shared" si="1724"/>
        <v>8.6470456963081421E-3</v>
      </c>
      <c r="K1294" s="16">
        <f t="shared" si="1735"/>
        <v>275.30001427148557</v>
      </c>
      <c r="L1294" s="16">
        <f t="shared" si="1736"/>
        <v>277.68054607508543</v>
      </c>
    </row>
    <row r="1295" spans="1:12" x14ac:dyDescent="0.2">
      <c r="C1295" s="2" t="s">
        <v>15</v>
      </c>
      <c r="D1295" s="6" t="s">
        <v>13</v>
      </c>
      <c r="E1295" s="3">
        <v>9.1999999999999993</v>
      </c>
      <c r="F1295" s="3">
        <v>9.8000000000000007</v>
      </c>
      <c r="G1295" s="3">
        <v>9.6999999999999993</v>
      </c>
      <c r="H1295" s="3">
        <v>8.4</v>
      </c>
      <c r="I1295" s="3" t="s">
        <v>22</v>
      </c>
      <c r="J1295" s="15">
        <f t="shared" si="1724"/>
        <v>-2.9868768149935887E-2</v>
      </c>
      <c r="K1295" s="16">
        <f t="shared" ref="K1295" si="1737">IF($C1295="Erwerbstätige (Inlandskonzept)", SUM(K1296:K1297),
IF(TYPE($I1295)=1,$I1295,$H1295)*(1+$J1295))^(1/IF(TYPE($I1295)=1,1,2))</f>
        <v>2.854663263423646</v>
      </c>
      <c r="L1295" s="16">
        <f t="shared" ref="L1295" si="1738">IF($C1295="Erwerbstätige (Inlandskonzept)", SUM(L1296:L1297),
IF(TYPE($I1295)=1,$I1295,$H1295)*((1+$J1295)^(1/IF(TYPE($I1295)=1,2,3))))</f>
        <v>8.3155206837095363</v>
      </c>
    </row>
    <row r="1296" spans="1:12" x14ac:dyDescent="0.2">
      <c r="A1296" s="2" t="s">
        <v>61</v>
      </c>
      <c r="B1296" s="2" t="s">
        <v>62</v>
      </c>
      <c r="C1296" s="2" t="s">
        <v>12</v>
      </c>
      <c r="D1296" s="6" t="s">
        <v>13</v>
      </c>
      <c r="E1296" s="3">
        <v>75.5</v>
      </c>
      <c r="F1296" s="3">
        <v>74.3</v>
      </c>
      <c r="G1296" s="3">
        <v>73.3</v>
      </c>
      <c r="H1296" s="3">
        <v>72.5</v>
      </c>
      <c r="I1296" s="3" t="s">
        <v>22</v>
      </c>
      <c r="J1296" s="15">
        <f t="shared" si="1724"/>
        <v>-1.3424442332992226E-2</v>
      </c>
      <c r="K1296" s="16">
        <f t="shared" ref="K1296:K1297" si="1739">IF($C1296="Erwerbstätige (Inlandskonzept)", SUM(K1297:K1298),
IF(TYPE($I1296)=1,$I1296,$H1296)*((1+$J1296)^(IF(TYPE($I1296)=1,1,2))))</f>
        <v>70.566521496482636</v>
      </c>
      <c r="L1296" s="16">
        <f t="shared" ref="L1296:L1297" si="1740">IF($C1296="Erwerbstätige (Inlandskonzept)", SUM(L1297:L1298),
IF(TYPE($I1296)=1,$I1296,$H1296)*((1+$J1296)^(IF(TYPE($I1296)=1,2,3))))</f>
        <v>69.619205298013242</v>
      </c>
    </row>
    <row r="1297" spans="1:12" x14ac:dyDescent="0.2">
      <c r="C1297" s="2" t="s">
        <v>14</v>
      </c>
      <c r="D1297" s="6" t="s">
        <v>13</v>
      </c>
      <c r="E1297" s="3">
        <v>75.5</v>
      </c>
      <c r="F1297" s="3">
        <v>74.3</v>
      </c>
      <c r="G1297" s="3">
        <v>73.3</v>
      </c>
      <c r="H1297" s="3">
        <v>72.5</v>
      </c>
      <c r="I1297" s="3" t="s">
        <v>22</v>
      </c>
      <c r="J1297" s="15">
        <f t="shared" si="1724"/>
        <v>-1.3424442332992226E-2</v>
      </c>
      <c r="K1297" s="16">
        <f t="shared" si="1739"/>
        <v>70.566521496482636</v>
      </c>
      <c r="L1297" s="16">
        <f t="shared" si="1740"/>
        <v>69.619205298013242</v>
      </c>
    </row>
    <row r="1298" spans="1:12" x14ac:dyDescent="0.2">
      <c r="C1298" s="2" t="s">
        <v>15</v>
      </c>
      <c r="D1298" s="6" t="s">
        <v>13</v>
      </c>
      <c r="E1298" s="3">
        <v>0</v>
      </c>
      <c r="F1298" s="3">
        <v>0</v>
      </c>
      <c r="G1298" s="3">
        <v>0</v>
      </c>
      <c r="H1298" s="3">
        <v>0</v>
      </c>
      <c r="I1298" s="3" t="s">
        <v>22</v>
      </c>
      <c r="J1298" s="15">
        <f t="shared" si="1724"/>
        <v>0</v>
      </c>
      <c r="K1298" s="16">
        <f t="shared" ref="K1298" si="1741">IF($C1298="Erwerbstätige (Inlandskonzept)", SUM(K1299:K1300),
IF(TYPE($I1298)=1,$I1298,$H1298)*(1+$J1298))^(1/IF(TYPE($I1298)=1,1,2))</f>
        <v>0</v>
      </c>
      <c r="L1298" s="16">
        <f t="shared" ref="L1298" si="1742">IF($C1298="Erwerbstätige (Inlandskonzept)", SUM(L1299:L1300),
IF(TYPE($I1298)=1,$I1298,$H1298)*((1+$J1298)^(1/IF(TYPE($I1298)=1,2,3))))</f>
        <v>0</v>
      </c>
    </row>
    <row r="1299" spans="1:12" x14ac:dyDescent="0.2">
      <c r="A1299" s="2" t="s">
        <v>63</v>
      </c>
      <c r="B1299" s="2" t="s">
        <v>64</v>
      </c>
      <c r="C1299" s="2" t="s">
        <v>12</v>
      </c>
      <c r="D1299" s="6" t="s">
        <v>13</v>
      </c>
      <c r="E1299" s="3">
        <v>55.2</v>
      </c>
      <c r="F1299" s="3">
        <v>54.2</v>
      </c>
      <c r="G1299" s="3">
        <v>53.8</v>
      </c>
      <c r="H1299" s="3">
        <v>53.1</v>
      </c>
      <c r="I1299" s="3" t="s">
        <v>22</v>
      </c>
      <c r="J1299" s="15">
        <f t="shared" si="1724"/>
        <v>-1.2845458704516033E-2</v>
      </c>
      <c r="K1299" s="16">
        <f t="shared" ref="K1299:K1300" si="1743">IF($C1299="Erwerbstätige (Inlandskonzept)", SUM(K1300:K1301),
IF(TYPE($I1299)=1,$I1299,$H1299)*((1+$J1299)^(IF(TYPE($I1299)=1,1,2))))</f>
        <v>51.7616710410378</v>
      </c>
      <c r="L1299" s="16">
        <f t="shared" ref="L1299:L1300" si="1744">IF($C1299="Erwerbstätige (Inlandskonzept)", SUM(L1300:L1301),
IF(TYPE($I1299)=1,$I1299,$H1299)*((1+$J1299)^(IF(TYPE($I1299)=1,2,3))))</f>
        <v>51.841196026021329</v>
      </c>
    </row>
    <row r="1300" spans="1:12" x14ac:dyDescent="0.2">
      <c r="C1300" s="2" t="s">
        <v>14</v>
      </c>
      <c r="D1300" s="6" t="s">
        <v>13</v>
      </c>
      <c r="E1300" s="3">
        <v>52.5</v>
      </c>
      <c r="F1300" s="3">
        <v>51.6</v>
      </c>
      <c r="G1300" s="3">
        <v>51.6</v>
      </c>
      <c r="H1300" s="3">
        <v>51.3</v>
      </c>
      <c r="I1300" s="3" t="s">
        <v>22</v>
      </c>
      <c r="J1300" s="15">
        <f t="shared" si="1724"/>
        <v>-7.6778460714080898E-3</v>
      </c>
      <c r="K1300" s="16">
        <f t="shared" si="1743"/>
        <v>50.515277093204723</v>
      </c>
      <c r="L1300" s="16">
        <f t="shared" si="1744"/>
        <v>50.127428571428574</v>
      </c>
    </row>
    <row r="1301" spans="1:12" x14ac:dyDescent="0.2">
      <c r="C1301" s="2" t="s">
        <v>15</v>
      </c>
      <c r="D1301" s="6" t="s">
        <v>13</v>
      </c>
      <c r="E1301" s="3">
        <v>2.8</v>
      </c>
      <c r="F1301" s="3">
        <v>2.6</v>
      </c>
      <c r="G1301" s="3">
        <v>2.2000000000000002</v>
      </c>
      <c r="H1301" s="3">
        <v>1.8</v>
      </c>
      <c r="I1301" s="3" t="s">
        <v>22</v>
      </c>
      <c r="J1301" s="15">
        <f t="shared" si="1724"/>
        <v>-0.1369456260028179</v>
      </c>
      <c r="K1301" s="16">
        <f t="shared" ref="K1301" si="1745">IF($C1301="Erwerbstätige (Inlandskonzept)", SUM(K1302:K1303),
IF(TYPE($I1301)=1,$I1301,$H1301)*(1+$J1301))^(1/IF(TYPE($I1301)=1,1,2))</f>
        <v>1.246393947833079</v>
      </c>
      <c r="L1301" s="16">
        <f t="shared" ref="L1301" si="1746">IF($C1301="Erwerbstätige (Inlandskonzept)", SUM(L1302:L1303),
IF(TYPE($I1301)=1,$I1301,$H1301)*((1+$J1301)^(1/IF(TYPE($I1301)=1,2,3))))</f>
        <v>1.7137674545927541</v>
      </c>
    </row>
    <row r="1302" spans="1:12" x14ac:dyDescent="0.2">
      <c r="A1302" s="2" t="s">
        <v>65</v>
      </c>
      <c r="B1302" s="2" t="s">
        <v>66</v>
      </c>
      <c r="C1302" s="2" t="s">
        <v>12</v>
      </c>
      <c r="D1302" s="6" t="s">
        <v>13</v>
      </c>
      <c r="E1302" s="3">
        <v>142.1</v>
      </c>
      <c r="F1302" s="3">
        <v>146</v>
      </c>
      <c r="G1302" s="3">
        <v>150.1</v>
      </c>
      <c r="H1302" s="3">
        <v>153.5</v>
      </c>
      <c r="I1302" s="3" t="s">
        <v>22</v>
      </c>
      <c r="J1302" s="15">
        <f t="shared" si="1724"/>
        <v>2.6056873330280172E-2</v>
      </c>
      <c r="K1302" s="16">
        <f t="shared" ref="K1302:K1303" si="1747">IF($C1302="Erwerbstätige (Inlandskonzept)", SUM(K1303:K1304),
IF(TYPE($I1302)=1,$I1302,$H1302)*((1+$J1302)^(IF(TYPE($I1302)=1,1,2))))</f>
        <v>157.37754789819078</v>
      </c>
      <c r="L1302" s="16">
        <f t="shared" ref="L1302:L1303" si="1748">IF($C1302="Erwerbstätige (Inlandskonzept)", SUM(L1303:L1304),
IF(TYPE($I1302)=1,$I1302,$H1302)*((1+$J1302)^(IF(TYPE($I1302)=1,2,3))))</f>
        <v>165.64767242184863</v>
      </c>
    </row>
    <row r="1303" spans="1:12" x14ac:dyDescent="0.2">
      <c r="C1303" s="2" t="s">
        <v>14</v>
      </c>
      <c r="D1303" s="6" t="s">
        <v>13</v>
      </c>
      <c r="E1303" s="3">
        <v>135.6</v>
      </c>
      <c r="F1303" s="3">
        <v>138.80000000000001</v>
      </c>
      <c r="G1303" s="3">
        <v>142.69999999999999</v>
      </c>
      <c r="H1303" s="3">
        <v>146.80000000000001</v>
      </c>
      <c r="I1303" s="3" t="s">
        <v>22</v>
      </c>
      <c r="J1303" s="15">
        <f t="shared" si="1724"/>
        <v>2.6806924293496293E-2</v>
      </c>
      <c r="K1303" s="16">
        <f t="shared" si="1747"/>
        <v>154.77600509527386</v>
      </c>
      <c r="L1303" s="16">
        <f t="shared" si="1748"/>
        <v>158.92507374631268</v>
      </c>
    </row>
    <row r="1304" spans="1:12" x14ac:dyDescent="0.2">
      <c r="C1304" s="2" t="s">
        <v>15</v>
      </c>
      <c r="D1304" s="6" t="s">
        <v>13</v>
      </c>
      <c r="E1304" s="3">
        <v>6.5</v>
      </c>
      <c r="F1304" s="3">
        <v>7.3</v>
      </c>
      <c r="G1304" s="3">
        <v>7.5</v>
      </c>
      <c r="H1304" s="3">
        <v>6.7</v>
      </c>
      <c r="I1304" s="3" t="s">
        <v>22</v>
      </c>
      <c r="J1304" s="15">
        <f t="shared" si="1724"/>
        <v>1.0152978419236236E-2</v>
      </c>
      <c r="K1304" s="16">
        <f t="shared" ref="K1304" si="1749">IF($C1304="Erwerbstätige (Inlandskonzept)", SUM(K1305:K1306),
IF(TYPE($I1304)=1,$I1304,$H1304)*(1+$J1304))^(1/IF(TYPE($I1304)=1,1,2))</f>
        <v>2.6015428029169314</v>
      </c>
      <c r="L1304" s="16">
        <f t="shared" ref="L1304" si="1750">IF($C1304="Erwerbstätige (Inlandskonzept)", SUM(L1305:L1306),
IF(TYPE($I1304)=1,$I1304,$H1304)*((1+$J1304)^(1/IF(TYPE($I1304)=1,2,3))))</f>
        <v>6.7225986755359397</v>
      </c>
    </row>
    <row r="1305" spans="1:12" x14ac:dyDescent="0.2">
      <c r="A1305" s="2" t="s">
        <v>67</v>
      </c>
      <c r="B1305" s="2" t="s">
        <v>68</v>
      </c>
      <c r="C1305" s="2" t="s">
        <v>12</v>
      </c>
      <c r="D1305" s="6" t="s">
        <v>13</v>
      </c>
      <c r="E1305" s="3">
        <v>52.5</v>
      </c>
      <c r="F1305" s="3">
        <v>52</v>
      </c>
      <c r="G1305" s="3">
        <v>51.9</v>
      </c>
      <c r="H1305" s="3">
        <v>52.4</v>
      </c>
      <c r="I1305" s="3" t="s">
        <v>22</v>
      </c>
      <c r="J1305" s="15">
        <f t="shared" si="1724"/>
        <v>-6.3532418626222054E-4</v>
      </c>
      <c r="K1305" s="16">
        <f t="shared" ref="K1305:K1306" si="1751">IF($C1305="Erwerbstätige (Inlandskonzept)", SUM(K1306:K1307),
IF(TYPE($I1305)=1,$I1305,$H1305)*((1+$J1305)^(IF(TYPE($I1305)=1,1,2))))</f>
        <v>47.921141131342964</v>
      </c>
      <c r="L1305" s="16">
        <f t="shared" ref="L1305:L1306" si="1752">IF($C1305="Erwerbstätige (Inlandskonzept)", SUM(L1306:L1307),
IF(TYPE($I1305)=1,$I1305,$H1305)*((1+$J1305)^(IF(TYPE($I1305)=1,2,3))))</f>
        <v>52.934106103289132</v>
      </c>
    </row>
    <row r="1306" spans="1:12" x14ac:dyDescent="0.2">
      <c r="C1306" s="2" t="s">
        <v>14</v>
      </c>
      <c r="D1306" s="6" t="s">
        <v>13</v>
      </c>
      <c r="E1306" s="3">
        <v>44.2</v>
      </c>
      <c r="F1306" s="3">
        <v>43.5</v>
      </c>
      <c r="G1306" s="3">
        <v>43.8</v>
      </c>
      <c r="H1306" s="3">
        <v>44.8</v>
      </c>
      <c r="I1306" s="3" t="s">
        <v>22</v>
      </c>
      <c r="J1306" s="15">
        <f t="shared" si="1724"/>
        <v>4.5045653017292686E-3</v>
      </c>
      <c r="K1306" s="16">
        <f t="shared" si="1751"/>
        <v>45.204518092698322</v>
      </c>
      <c r="L1306" s="16">
        <f t="shared" si="1752"/>
        <v>45.408144796380085</v>
      </c>
    </row>
    <row r="1307" spans="1:12" x14ac:dyDescent="0.2">
      <c r="C1307" s="2" t="s">
        <v>15</v>
      </c>
      <c r="D1307" s="6" t="s">
        <v>13</v>
      </c>
      <c r="E1307" s="3">
        <v>8.3000000000000007</v>
      </c>
      <c r="F1307" s="3">
        <v>8.5</v>
      </c>
      <c r="G1307" s="3">
        <v>8.1</v>
      </c>
      <c r="H1307" s="3">
        <v>7.6</v>
      </c>
      <c r="I1307" s="3" t="s">
        <v>22</v>
      </c>
      <c r="J1307" s="15">
        <f t="shared" si="1724"/>
        <v>-2.8942008671729913E-2</v>
      </c>
      <c r="K1307" s="16">
        <f t="shared" ref="K1307" si="1753">IF($C1307="Erwerbstätige (Inlandskonzept)", SUM(K1308:K1309),
IF(TYPE($I1307)=1,$I1307,$H1307)*(1+$J1307))^(1/IF(TYPE($I1307)=1,1,2))</f>
        <v>2.7166230386446428</v>
      </c>
      <c r="L1307" s="16">
        <f t="shared" ref="L1307" si="1754">IF($C1307="Erwerbstätige (Inlandskonzept)", SUM(L1308:L1309),
IF(TYPE($I1307)=1,$I1307,$H1307)*((1+$J1307)^(1/IF(TYPE($I1307)=1,2,3))))</f>
        <v>7.525961306909049</v>
      </c>
    </row>
    <row r="1308" spans="1:12" x14ac:dyDescent="0.2">
      <c r="A1308" s="2" t="s">
        <v>69</v>
      </c>
      <c r="B1308" s="2" t="s">
        <v>70</v>
      </c>
      <c r="C1308" s="2" t="s">
        <v>12</v>
      </c>
      <c r="D1308" s="6" t="s">
        <v>13</v>
      </c>
      <c r="E1308" s="3">
        <v>12.2</v>
      </c>
      <c r="F1308" s="3">
        <v>12.8</v>
      </c>
      <c r="G1308" s="3">
        <v>12.5</v>
      </c>
      <c r="H1308" s="3">
        <v>12.4</v>
      </c>
      <c r="I1308" s="3" t="s">
        <v>22</v>
      </c>
      <c r="J1308" s="15">
        <f t="shared" si="1724"/>
        <v>5.4348893402160758E-3</v>
      </c>
      <c r="K1308" s="16">
        <f t="shared" ref="K1308:K1309" si="1755">IF($C1308="Erwerbstätige (Inlandskonzept)", SUM(K1309:K1310),
IF(TYPE($I1308)=1,$I1308,$H1308)*((1+$J1308)^(IF(TYPE($I1308)=1,1,2))))</f>
        <v>11.653800724819968</v>
      </c>
      <c r="L1308" s="16">
        <f t="shared" ref="L1308:L1309" si="1756">IF($C1308="Erwerbstätige (Inlandskonzept)", SUM(L1309:L1310),
IF(TYPE($I1308)=1,$I1308,$H1308)*((1+$J1308)^(IF(TYPE($I1308)=1,2,3))))</f>
        <v>12.337100744396727</v>
      </c>
    </row>
    <row r="1309" spans="1:12" x14ac:dyDescent="0.2">
      <c r="C1309" s="2" t="s">
        <v>14</v>
      </c>
      <c r="D1309" s="6" t="s">
        <v>13</v>
      </c>
      <c r="E1309" s="3">
        <v>10.3</v>
      </c>
      <c r="F1309" s="3">
        <v>10.199999999999999</v>
      </c>
      <c r="G1309" s="3">
        <v>10.1</v>
      </c>
      <c r="H1309" s="3">
        <v>10.199999999999999</v>
      </c>
      <c r="I1309" s="3" t="s">
        <v>22</v>
      </c>
      <c r="J1309" s="15">
        <f t="shared" si="1724"/>
        <v>-3.2467761010532836E-3</v>
      </c>
      <c r="K1309" s="16">
        <f t="shared" si="1755"/>
        <v>10.133873291400027</v>
      </c>
      <c r="L1309" s="16">
        <f t="shared" si="1756"/>
        <v>10.100970873786407</v>
      </c>
    </row>
    <row r="1310" spans="1:12" x14ac:dyDescent="0.2">
      <c r="C1310" s="2" t="s">
        <v>15</v>
      </c>
      <c r="D1310" s="6" t="s">
        <v>13</v>
      </c>
      <c r="E1310" s="3">
        <v>1.9</v>
      </c>
      <c r="F1310" s="3">
        <v>2.6</v>
      </c>
      <c r="G1310" s="3">
        <v>2.4</v>
      </c>
      <c r="H1310" s="3">
        <v>2.2000000000000002</v>
      </c>
      <c r="I1310" s="3" t="s">
        <v>22</v>
      </c>
      <c r="J1310" s="15">
        <f t="shared" si="1724"/>
        <v>5.0081546755695205E-2</v>
      </c>
      <c r="K1310" s="16">
        <f t="shared" ref="K1310" si="1757">IF($C1310="Erwerbstätige (Inlandskonzept)", SUM(K1311:K1312),
IF(TYPE($I1310)=1,$I1310,$H1310)*(1+$J1310))^(1/IF(TYPE($I1310)=1,1,2))</f>
        <v>1.5199274334199413</v>
      </c>
      <c r="L1310" s="16">
        <f t="shared" ref="L1310" si="1758">IF($C1310="Erwerbstätige (Inlandskonzept)", SUM(L1311:L1312),
IF(TYPE($I1310)=1,$I1310,$H1310)*((1+$J1310)^(1/IF(TYPE($I1310)=1,2,3))))</f>
        <v>2.2361298706103203</v>
      </c>
    </row>
    <row r="1311" spans="1:12" x14ac:dyDescent="0.2">
      <c r="A1311" s="2" t="s">
        <v>71</v>
      </c>
      <c r="B1311" s="2" t="s">
        <v>72</v>
      </c>
      <c r="C1311" s="2" t="s">
        <v>12</v>
      </c>
      <c r="D1311" s="6" t="s">
        <v>13</v>
      </c>
      <c r="E1311" s="3">
        <v>32.1</v>
      </c>
      <c r="F1311" s="3">
        <v>30.6</v>
      </c>
      <c r="G1311" s="3">
        <v>30.9</v>
      </c>
      <c r="H1311" s="3">
        <v>31.6</v>
      </c>
      <c r="I1311" s="3" t="s">
        <v>22</v>
      </c>
      <c r="J1311" s="15">
        <f t="shared" si="1724"/>
        <v>-5.2193017130265362E-3</v>
      </c>
      <c r="K1311" s="16">
        <f t="shared" ref="K1311:K1312" si="1759">IF($C1311="Erwerbstätige (Inlandskonzept)", SUM(K1312:K1313),
IF(TYPE($I1311)=1,$I1311,$H1311)*((1+$J1311)^(IF(TYPE($I1311)=1,1,2))))</f>
        <v>28.560846788257805</v>
      </c>
      <c r="L1311" s="16">
        <f t="shared" ref="L1311:L1312" si="1760">IF($C1311="Erwerbstätige (Inlandskonzept)", SUM(L1312:L1313),
IF(TYPE($I1311)=1,$I1311,$H1311)*((1+$J1311)^(IF(TYPE($I1311)=1,2,3))))</f>
        <v>31.702505113274334</v>
      </c>
    </row>
    <row r="1312" spans="1:12" x14ac:dyDescent="0.2">
      <c r="C1312" s="2" t="s">
        <v>14</v>
      </c>
      <c r="D1312" s="6" t="s">
        <v>13</v>
      </c>
      <c r="E1312" s="3">
        <v>25.8</v>
      </c>
      <c r="F1312" s="3">
        <v>24.7</v>
      </c>
      <c r="G1312" s="3">
        <v>25.2</v>
      </c>
      <c r="H1312" s="3">
        <v>26.1</v>
      </c>
      <c r="I1312" s="3" t="s">
        <v>22</v>
      </c>
      <c r="J1312" s="15">
        <f t="shared" si="1724"/>
        <v>3.8610421593412436E-3</v>
      </c>
      <c r="K1312" s="16">
        <f t="shared" si="1759"/>
        <v>26.301935490292735</v>
      </c>
      <c r="L1312" s="16">
        <f t="shared" si="1760"/>
        <v>26.40348837209303</v>
      </c>
    </row>
    <row r="1313" spans="1:12" x14ac:dyDescent="0.2">
      <c r="C1313" s="2" t="s">
        <v>15</v>
      </c>
      <c r="D1313" s="6" t="s">
        <v>13</v>
      </c>
      <c r="E1313" s="3">
        <v>6.4</v>
      </c>
      <c r="F1313" s="3">
        <v>5.9</v>
      </c>
      <c r="G1313" s="3">
        <v>5.7</v>
      </c>
      <c r="H1313" s="3">
        <v>5.4</v>
      </c>
      <c r="I1313" s="3" t="s">
        <v>22</v>
      </c>
      <c r="J1313" s="15">
        <f t="shared" si="1724"/>
        <v>-5.5059212578845163E-2</v>
      </c>
      <c r="K1313" s="16">
        <f t="shared" ref="K1313" si="1761">IF($C1313="Erwerbstätige (Inlandskonzept)", SUM(K1314:K1315),
IF(TYPE($I1313)=1,$I1313,$H1313)*(1+$J1313))^(1/IF(TYPE($I1313)=1,1,2))</f>
        <v>2.2589112979650698</v>
      </c>
      <c r="L1313" s="16">
        <f t="shared" ref="L1313" si="1762">IF($C1313="Erwerbstätige (Inlandskonzept)", SUM(L1314:L1315),
IF(TYPE($I1313)=1,$I1313,$H1313)*((1+$J1313)^(1/IF(TYPE($I1313)=1,2,3))))</f>
        <v>5.2990167411813065</v>
      </c>
    </row>
    <row r="1314" spans="1:12" x14ac:dyDescent="0.2">
      <c r="A1314" s="2" t="s">
        <v>73</v>
      </c>
      <c r="B1314" s="2" t="s">
        <v>74</v>
      </c>
      <c r="C1314" s="2" t="s">
        <v>12</v>
      </c>
      <c r="D1314" s="6" t="s">
        <v>13</v>
      </c>
      <c r="E1314" s="3">
        <v>8.1999999999999993</v>
      </c>
      <c r="F1314" s="3">
        <v>8.5</v>
      </c>
      <c r="G1314" s="3">
        <v>8.5</v>
      </c>
      <c r="H1314" s="3">
        <v>8.5</v>
      </c>
      <c r="I1314" s="3" t="s">
        <v>22</v>
      </c>
      <c r="J1314" s="15">
        <f t="shared" si="1724"/>
        <v>1.2049351933262065E-2</v>
      </c>
      <c r="K1314" s="16">
        <f t="shared" ref="K1314:K1315" si="1763">IF($C1314="Erwerbstätige (Inlandskonzept)", SUM(K1315:K1316),
IF(TYPE($I1314)=1,$I1314,$H1314)*((1+$J1314)^(IF(TYPE($I1314)=1,1,2))))</f>
        <v>8.7060730713625549</v>
      </c>
      <c r="L1314" s="16">
        <f t="shared" ref="L1314:L1315" si="1764">IF($C1314="Erwerbstätige (Inlandskonzept)", SUM(L1315:L1316),
IF(TYPE($I1314)=1,$I1314,$H1314)*((1+$J1314)^(IF(TYPE($I1314)=1,2,3))))</f>
        <v>8.8109756097560972</v>
      </c>
    </row>
    <row r="1315" spans="1:12" x14ac:dyDescent="0.2">
      <c r="C1315" s="2" t="s">
        <v>14</v>
      </c>
      <c r="D1315" s="6" t="s">
        <v>13</v>
      </c>
      <c r="E1315" s="3">
        <v>8.1999999999999993</v>
      </c>
      <c r="F1315" s="3">
        <v>8.5</v>
      </c>
      <c r="G1315" s="3">
        <v>8.5</v>
      </c>
      <c r="H1315" s="3">
        <v>8.5</v>
      </c>
      <c r="I1315" s="3" t="s">
        <v>22</v>
      </c>
      <c r="J1315" s="15">
        <f t="shared" si="1724"/>
        <v>1.2049351933262065E-2</v>
      </c>
      <c r="K1315" s="16">
        <f t="shared" si="1763"/>
        <v>8.7060730713625549</v>
      </c>
      <c r="L1315" s="16">
        <f t="shared" si="1764"/>
        <v>8.8109756097560972</v>
      </c>
    </row>
    <row r="1316" spans="1:12" x14ac:dyDescent="0.2">
      <c r="C1316" s="2" t="s">
        <v>15</v>
      </c>
      <c r="D1316" s="6" t="s">
        <v>13</v>
      </c>
      <c r="E1316" s="3">
        <v>0</v>
      </c>
      <c r="F1316" s="3">
        <v>0</v>
      </c>
      <c r="G1316" s="3">
        <v>0</v>
      </c>
      <c r="H1316" s="3">
        <v>0</v>
      </c>
      <c r="I1316" s="3" t="s">
        <v>22</v>
      </c>
      <c r="J1316" s="15">
        <f t="shared" si="1724"/>
        <v>0</v>
      </c>
      <c r="K1316" s="16">
        <f t="shared" ref="K1316" si="1765">IF($C1316="Erwerbstätige (Inlandskonzept)", SUM(K1317:K1318),
IF(TYPE($I1316)=1,$I1316,$H1316)*(1+$J1316))^(1/IF(TYPE($I1316)=1,1,2))</f>
        <v>0</v>
      </c>
      <c r="L1316" s="16">
        <f t="shared" ref="L1316" si="1766">IF($C1316="Erwerbstätige (Inlandskonzept)", SUM(L1317:L1318),
IF(TYPE($I1316)=1,$I1316,$H1316)*((1+$J1316)^(1/IF(TYPE($I1316)=1,2,3))))</f>
        <v>0</v>
      </c>
    </row>
    <row r="1317" spans="1:12" x14ac:dyDescent="0.2">
      <c r="B1317" s="2" t="s">
        <v>75</v>
      </c>
      <c r="C1317" s="2" t="s">
        <v>12</v>
      </c>
      <c r="D1317" s="6" t="s">
        <v>13</v>
      </c>
      <c r="E1317" s="3">
        <v>1010.3</v>
      </c>
      <c r="F1317" s="3">
        <v>1005.7</v>
      </c>
      <c r="G1317" s="3">
        <v>1007.7</v>
      </c>
      <c r="H1317" s="3">
        <v>1009.3</v>
      </c>
      <c r="I1317" s="3">
        <v>1011.5</v>
      </c>
      <c r="J1317" s="15">
        <f t="shared" si="1724"/>
        <v>2.9680933270448406E-4</v>
      </c>
      <c r="K1317" s="16">
        <f t="shared" ref="K1317:K1318" si="1767">IF($C1317="Erwerbstätige (Inlandskonzept)", SUM(K1318:K1319),
IF(TYPE($I1317)=1,$I1317,$H1317)*((1+$J1317)^(IF(TYPE($I1317)=1,1,2))))</f>
        <v>1011.8753574632279</v>
      </c>
      <c r="L1317" s="16">
        <f t="shared" ref="L1317:L1318" si="1768">IF($C1317="Erwerbstätige (Inlandskonzept)", SUM(L1318:L1319),
IF(TYPE($I1317)=1,$I1317,$H1317)*((1+$J1317)^(IF(TYPE($I1317)=1,2,3))))</f>
        <v>1014.477153674944</v>
      </c>
    </row>
    <row r="1318" spans="1:12" x14ac:dyDescent="0.2">
      <c r="C1318" s="2" t="s">
        <v>14</v>
      </c>
      <c r="D1318" s="6" t="s">
        <v>13</v>
      </c>
      <c r="E1318" s="3">
        <v>917.8</v>
      </c>
      <c r="F1318" s="3">
        <v>913.9</v>
      </c>
      <c r="G1318" s="3">
        <v>917.6</v>
      </c>
      <c r="H1318" s="3">
        <v>921.6</v>
      </c>
      <c r="I1318" s="3">
        <v>925.2</v>
      </c>
      <c r="J1318" s="15">
        <f t="shared" si="1724"/>
        <v>2.0096236915525534E-3</v>
      </c>
      <c r="K1318" s="16">
        <f t="shared" si="1767"/>
        <v>927.0593038394245</v>
      </c>
      <c r="L1318" s="16">
        <f t="shared" si="1768"/>
        <v>928.92234417989437</v>
      </c>
    </row>
    <row r="1319" spans="1:12" x14ac:dyDescent="0.2">
      <c r="C1319" s="2" t="s">
        <v>15</v>
      </c>
      <c r="D1319" s="6" t="s">
        <v>13</v>
      </c>
      <c r="E1319" s="3">
        <v>92.5</v>
      </c>
      <c r="F1319" s="3">
        <v>91.8</v>
      </c>
      <c r="G1319" s="3">
        <v>90.2</v>
      </c>
      <c r="H1319" s="3">
        <v>87.7</v>
      </c>
      <c r="I1319" s="3">
        <v>86.3</v>
      </c>
      <c r="J1319" s="15">
        <f t="shared" si="1724"/>
        <v>-1.7195207140168867E-2</v>
      </c>
      <c r="K1319" s="16">
        <f t="shared" ref="K1319" si="1769">IF($C1319="Erwerbstätige (Inlandskonzept)", SUM(K1320:K1321),
IF(TYPE($I1319)=1,$I1319,$H1319)*(1+$J1319))^(1/IF(TYPE($I1319)=1,1,2))</f>
        <v>84.816053623803427</v>
      </c>
      <c r="L1319" s="16">
        <f t="shared" ref="L1319" si="1770">IF($C1319="Erwerbstätige (Inlandskonzept)", SUM(L1320:L1321),
IF(TYPE($I1319)=1,$I1319,$H1319)*((1+$J1319)^(1/IF(TYPE($I1319)=1,2,3))))</f>
        <v>85.554809495049625</v>
      </c>
    </row>
    <row r="1320" spans="1:12" ht="75.95" customHeight="1" x14ac:dyDescent="0.2">
      <c r="A1320" s="19" t="s">
        <v>89</v>
      </c>
      <c r="B1320" s="20"/>
      <c r="C1320" s="20"/>
      <c r="D1320" s="20"/>
      <c r="E1320" s="20"/>
      <c r="F1320" s="20"/>
      <c r="G1320" s="20"/>
      <c r="H1320" s="20"/>
      <c r="I1320" s="20"/>
      <c r="J1320" s="15">
        <f t="shared" si="1724"/>
        <v>0</v>
      </c>
      <c r="K1320" s="16">
        <f t="shared" ref="K1320:K1321" si="1771">IF($C1320="Erwerbstätige (Inlandskonzept)", SUM(K1321:K1322),
IF(TYPE($I1320)=1,$I1320,$H1320)*((1+$J1320)^(IF(TYPE($I1320)=1,1,2))))</f>
        <v>0</v>
      </c>
      <c r="L1320" s="16">
        <f t="shared" ref="L1320:L1321" si="1772">IF($C1320="Erwerbstätige (Inlandskonzept)", SUM(L1321:L1322),
IF(TYPE($I1320)=1,$I1320,$H1320)*((1+$J1320)^(IF(TYPE($I1320)=1,2,3))))</f>
        <v>0</v>
      </c>
    </row>
    <row r="1321" spans="1:12" x14ac:dyDescent="0.2">
      <c r="A1321" s="2" t="s">
        <v>10</v>
      </c>
      <c r="B1321" s="2" t="s">
        <v>11</v>
      </c>
      <c r="C1321" s="2" t="s">
        <v>12</v>
      </c>
      <c r="D1321" s="6" t="s">
        <v>13</v>
      </c>
      <c r="E1321" s="3">
        <v>35.200000000000003</v>
      </c>
      <c r="F1321" s="3">
        <v>34.299999999999997</v>
      </c>
      <c r="G1321" s="3">
        <v>33.6</v>
      </c>
      <c r="H1321" s="3">
        <v>32.9</v>
      </c>
      <c r="I1321" s="3">
        <v>33.1</v>
      </c>
      <c r="J1321" s="15">
        <f t="shared" si="1724"/>
        <v>-1.5260559342930025E-2</v>
      </c>
      <c r="K1321" s="16">
        <f t="shared" si="1771"/>
        <v>32.672771379329234</v>
      </c>
      <c r="L1321" s="16">
        <f t="shared" si="1772"/>
        <v>31.930713341645536</v>
      </c>
    </row>
    <row r="1322" spans="1:12" x14ac:dyDescent="0.2">
      <c r="C1322" s="2" t="s">
        <v>14</v>
      </c>
      <c r="D1322" s="6" t="s">
        <v>13</v>
      </c>
      <c r="E1322" s="3">
        <v>19</v>
      </c>
      <c r="F1322" s="3">
        <v>19.3</v>
      </c>
      <c r="G1322" s="3">
        <v>19.2</v>
      </c>
      <c r="H1322" s="3">
        <v>19.5</v>
      </c>
      <c r="I1322" s="3">
        <v>19.899999999999999</v>
      </c>
      <c r="J1322" s="15">
        <f t="shared" si="1724"/>
        <v>1.1637381664991064E-2</v>
      </c>
      <c r="K1322" s="16">
        <f t="shared" ref="K1322" si="1773">IF($C1322="Erwerbstätige (Inlandskonzept)", SUM(K1323:K1324),
IF(TYPE($I1322)=1,$I1322,$H1322)*(1+$J1322))^(1/IF(TYPE($I1322)=1,1,2))</f>
        <v>20.131583895133321</v>
      </c>
      <c r="L1322" s="16">
        <f t="shared" ref="L1322" si="1774">IF($C1322="Erwerbstätige (Inlandskonzept)", SUM(L1323:L1324),
IF(TYPE($I1322)=1,$I1322,$H1322)*((1+$J1322)^(1/IF(TYPE($I1322)=1,2,3))))</f>
        <v>20.015457014846131</v>
      </c>
    </row>
    <row r="1323" spans="1:12" x14ac:dyDescent="0.2">
      <c r="C1323" s="2" t="s">
        <v>15</v>
      </c>
      <c r="D1323" s="6" t="s">
        <v>13</v>
      </c>
      <c r="E1323" s="3">
        <v>16.2</v>
      </c>
      <c r="F1323" s="3">
        <v>15</v>
      </c>
      <c r="G1323" s="3">
        <v>14.3</v>
      </c>
      <c r="H1323" s="3">
        <v>13.3</v>
      </c>
      <c r="I1323" s="3">
        <v>13.2</v>
      </c>
      <c r="J1323" s="15">
        <f t="shared" si="1724"/>
        <v>-4.9910039076067281E-2</v>
      </c>
      <c r="K1323" s="16">
        <f t="shared" ref="K1323:K1324" si="1775">IF($C1323="Erwerbstätige (Inlandskonzept)", SUM(K1324:K1325),
IF(TYPE($I1323)=1,$I1323,$H1323)*((1+$J1323)^(IF(TYPE($I1323)=1,1,2))))</f>
        <v>12.541187484195911</v>
      </c>
      <c r="L1323" s="16">
        <f t="shared" ref="L1323:L1324" si="1776">IF($C1323="Erwerbstätige (Inlandskonzept)", SUM(L1324:L1325),
IF(TYPE($I1323)=1,$I1323,$H1323)*((1+$J1323)^(IF(TYPE($I1323)=1,2,3))))</f>
        <v>11.915256326799406</v>
      </c>
    </row>
    <row r="1324" spans="1:12" x14ac:dyDescent="0.2">
      <c r="A1324" s="2" t="s">
        <v>16</v>
      </c>
      <c r="B1324" s="2" t="s">
        <v>17</v>
      </c>
      <c r="C1324" s="2" t="s">
        <v>12</v>
      </c>
      <c r="D1324" s="6" t="s">
        <v>13</v>
      </c>
      <c r="E1324" s="3">
        <v>261.3</v>
      </c>
      <c r="F1324" s="3">
        <v>262.10000000000002</v>
      </c>
      <c r="G1324" s="3">
        <v>264.39999999999998</v>
      </c>
      <c r="H1324" s="3">
        <v>271.39999999999998</v>
      </c>
      <c r="I1324" s="3">
        <v>277.3</v>
      </c>
      <c r="J1324" s="15">
        <f t="shared" si="1724"/>
        <v>1.4968619253100446E-2</v>
      </c>
      <c r="K1324" s="16">
        <f t="shared" si="1775"/>
        <v>281.42454984092586</v>
      </c>
      <c r="L1324" s="16">
        <f t="shared" si="1776"/>
        <v>280.10917803180746</v>
      </c>
    </row>
    <row r="1325" spans="1:12" x14ac:dyDescent="0.2">
      <c r="C1325" s="2" t="s">
        <v>14</v>
      </c>
      <c r="D1325" s="6" t="s">
        <v>13</v>
      </c>
      <c r="E1325" s="3">
        <v>235.5</v>
      </c>
      <c r="F1325" s="3">
        <v>237.2</v>
      </c>
      <c r="G1325" s="3">
        <v>238.7</v>
      </c>
      <c r="H1325" s="3">
        <v>245.2</v>
      </c>
      <c r="I1325" s="3">
        <v>249.5</v>
      </c>
      <c r="J1325" s="15">
        <f t="shared" si="1724"/>
        <v>1.4541717249922481E-2</v>
      </c>
      <c r="K1325" s="16">
        <f t="shared" ref="K1325" si="1777">IF($C1325="Erwerbstätige (Inlandskonzept)", SUM(K1326:K1327),
IF(TYPE($I1325)=1,$I1325,$H1325)*(1+$J1325))^(1/IF(TYPE($I1325)=1,1,2))</f>
        <v>253.12815845385566</v>
      </c>
      <c r="L1325" s="16">
        <f t="shared" ref="L1325" si="1778">IF($C1325="Erwerbstätige (Inlandskonzept)", SUM(L1326:L1327),
IF(TYPE($I1325)=1,$I1325,$H1325)*((1+$J1325)^(1/IF(TYPE($I1325)=1,2,3))))</f>
        <v>251.30753178971173</v>
      </c>
    </row>
    <row r="1326" spans="1:12" x14ac:dyDescent="0.2">
      <c r="C1326" s="2" t="s">
        <v>15</v>
      </c>
      <c r="D1326" s="6" t="s">
        <v>13</v>
      </c>
      <c r="E1326" s="3">
        <v>25.9</v>
      </c>
      <c r="F1326" s="3">
        <v>24.9</v>
      </c>
      <c r="G1326" s="3">
        <v>25.8</v>
      </c>
      <c r="H1326" s="3">
        <v>26.2</v>
      </c>
      <c r="I1326" s="3">
        <v>27.8</v>
      </c>
      <c r="J1326" s="15">
        <f t="shared" si="1724"/>
        <v>1.7855805290295068E-2</v>
      </c>
      <c r="K1326" s="16">
        <f t="shared" ref="K1326:K1327" si="1779">IF($C1326="Erwerbstätige (Inlandskonzept)", SUM(K1327:K1328),
IF(TYPE($I1326)=1,$I1326,$H1326)*((1+$J1326)^(IF(TYPE($I1326)=1,1,2))))</f>
        <v>28.296391387070205</v>
      </c>
      <c r="L1326" s="16">
        <f t="shared" ref="L1326:L1327" si="1780">IF($C1326="Erwerbstätige (Inlandskonzept)", SUM(L1327:L1328),
IF(TYPE($I1326)=1,$I1326,$H1326)*((1+$J1326)^(IF(TYPE($I1326)=1,2,3))))</f>
        <v>28.80164624209571</v>
      </c>
    </row>
    <row r="1327" spans="1:12" x14ac:dyDescent="0.2">
      <c r="A1327" s="2" t="s">
        <v>18</v>
      </c>
      <c r="B1327" s="2" t="s">
        <v>19</v>
      </c>
      <c r="C1327" s="2" t="s">
        <v>12</v>
      </c>
      <c r="D1327" s="6" t="s">
        <v>13</v>
      </c>
      <c r="E1327" s="3">
        <v>180.4</v>
      </c>
      <c r="F1327" s="3">
        <v>180.7</v>
      </c>
      <c r="G1327" s="3">
        <v>180.3</v>
      </c>
      <c r="H1327" s="3">
        <v>185.5</v>
      </c>
      <c r="I1327" s="3">
        <v>188.4</v>
      </c>
      <c r="J1327" s="15">
        <f t="shared" si="1724"/>
        <v>1.0906738126427395E-2</v>
      </c>
      <c r="K1327" s="16">
        <f t="shared" si="1779"/>
        <v>190.59287744578077</v>
      </c>
      <c r="L1327" s="16">
        <f t="shared" si="1780"/>
        <v>189.39945166925307</v>
      </c>
    </row>
    <row r="1328" spans="1:12" x14ac:dyDescent="0.2">
      <c r="C1328" s="2" t="s">
        <v>14</v>
      </c>
      <c r="D1328" s="6" t="s">
        <v>13</v>
      </c>
      <c r="E1328" s="3">
        <v>172.8</v>
      </c>
      <c r="F1328" s="3">
        <v>173.3</v>
      </c>
      <c r="G1328" s="3">
        <v>172.9</v>
      </c>
      <c r="H1328" s="3">
        <v>178.2</v>
      </c>
      <c r="I1328" s="3">
        <v>181.3</v>
      </c>
      <c r="J1328" s="15">
        <f t="shared" si="1724"/>
        <v>1.2076909338533781E-2</v>
      </c>
      <c r="K1328" s="16">
        <f t="shared" ref="K1328" si="1781">IF($C1328="Erwerbstätige (Inlandskonzept)", SUM(K1329:K1330),
IF(TYPE($I1328)=1,$I1328,$H1328)*(1+$J1328))^(1/IF(TYPE($I1328)=1,1,2))</f>
        <v>183.48954366307618</v>
      </c>
      <c r="L1328" s="16">
        <f t="shared" ref="L1328" si="1782">IF($C1328="Erwerbstätige (Inlandskonzept)", SUM(L1329:L1330),
IF(TYPE($I1328)=1,$I1328,$H1328)*((1+$J1328)^(1/IF(TYPE($I1328)=1,2,3))))</f>
        <v>182.39148627640412</v>
      </c>
    </row>
    <row r="1329" spans="1:12" x14ac:dyDescent="0.2">
      <c r="C1329" s="2" t="s">
        <v>15</v>
      </c>
      <c r="D1329" s="6" t="s">
        <v>13</v>
      </c>
      <c r="E1329" s="3">
        <v>7.6</v>
      </c>
      <c r="F1329" s="3">
        <v>7.3</v>
      </c>
      <c r="G1329" s="3">
        <v>7.4</v>
      </c>
      <c r="H1329" s="3">
        <v>7.3</v>
      </c>
      <c r="I1329" s="3">
        <v>7.2</v>
      </c>
      <c r="J1329" s="15">
        <f t="shared" si="1724"/>
        <v>-1.3425863513250591E-2</v>
      </c>
      <c r="K1329" s="16">
        <f t="shared" ref="K1329:K1330" si="1783">IF($C1329="Erwerbstätige (Inlandskonzept)", SUM(K1330:K1331),
IF(TYPE($I1329)=1,$I1329,$H1329)*((1+$J1329)^(IF(TYPE($I1329)=1,1,2))))</f>
        <v>7.1033337827045955</v>
      </c>
      <c r="L1329" s="16">
        <f t="shared" ref="L1329:L1330" si="1784">IF($C1329="Erwerbstätige (Inlandskonzept)", SUM(L1330:L1331),
IF(TYPE($I1329)=1,$I1329,$H1329)*((1+$J1329)^(IF(TYPE($I1329)=1,2,3))))</f>
        <v>7.0079653928489423</v>
      </c>
    </row>
    <row r="1330" spans="1:12" x14ac:dyDescent="0.2">
      <c r="A1330" s="2" t="s">
        <v>20</v>
      </c>
      <c r="B1330" s="2" t="s">
        <v>21</v>
      </c>
      <c r="C1330" s="2" t="s">
        <v>12</v>
      </c>
      <c r="D1330" s="6" t="s">
        <v>13</v>
      </c>
      <c r="E1330" s="3">
        <v>0.9</v>
      </c>
      <c r="F1330" s="3">
        <v>0.9</v>
      </c>
      <c r="G1330" s="3">
        <v>0.9</v>
      </c>
      <c r="H1330" s="3">
        <v>0.9</v>
      </c>
      <c r="I1330" s="3" t="s">
        <v>22</v>
      </c>
      <c r="J1330" s="15">
        <f t="shared" si="1724"/>
        <v>0</v>
      </c>
      <c r="K1330" s="16">
        <f t="shared" si="1783"/>
        <v>0.94868329805051377</v>
      </c>
      <c r="L1330" s="16">
        <f t="shared" si="1784"/>
        <v>0.9</v>
      </c>
    </row>
    <row r="1331" spans="1:12" x14ac:dyDescent="0.2">
      <c r="C1331" s="2" t="s">
        <v>14</v>
      </c>
      <c r="D1331" s="6" t="s">
        <v>13</v>
      </c>
      <c r="E1331" s="3">
        <v>0.9</v>
      </c>
      <c r="F1331" s="3">
        <v>0.9</v>
      </c>
      <c r="G1331" s="3">
        <v>0.8</v>
      </c>
      <c r="H1331" s="3">
        <v>0.9</v>
      </c>
      <c r="I1331" s="3" t="s">
        <v>22</v>
      </c>
      <c r="J1331" s="15">
        <f t="shared" si="1724"/>
        <v>0</v>
      </c>
      <c r="K1331" s="16">
        <f t="shared" ref="K1331" si="1785">IF($C1331="Erwerbstätige (Inlandskonzept)", SUM(K1332:K1333),
IF(TYPE($I1331)=1,$I1331,$H1331)*(1+$J1331))^(1/IF(TYPE($I1331)=1,1,2))</f>
        <v>0.94868329805051377</v>
      </c>
      <c r="L1331" s="16">
        <f t="shared" ref="L1331" si="1786">IF($C1331="Erwerbstätige (Inlandskonzept)", SUM(L1332:L1333),
IF(TYPE($I1331)=1,$I1331,$H1331)*((1+$J1331)^(1/IF(TYPE($I1331)=1,2,3))))</f>
        <v>0.9</v>
      </c>
    </row>
    <row r="1332" spans="1:12" x14ac:dyDescent="0.2">
      <c r="C1332" s="2" t="s">
        <v>15</v>
      </c>
      <c r="D1332" s="6" t="s">
        <v>13</v>
      </c>
      <c r="E1332" s="3">
        <v>0.1</v>
      </c>
      <c r="F1332" s="3">
        <v>0</v>
      </c>
      <c r="G1332" s="3">
        <v>0.1</v>
      </c>
      <c r="H1332" s="3">
        <v>0</v>
      </c>
      <c r="I1332" s="3" t="s">
        <v>22</v>
      </c>
      <c r="J1332" s="15">
        <f t="shared" si="1724"/>
        <v>-1</v>
      </c>
      <c r="K1332" s="16">
        <f t="shared" ref="K1332:K1333" si="1787">IF($C1332="Erwerbstätige (Inlandskonzept)", SUM(K1333:K1334),
IF(TYPE($I1332)=1,$I1332,$H1332)*((1+$J1332)^(IF(TYPE($I1332)=1,1,2))))</f>
        <v>0</v>
      </c>
      <c r="L1332" s="16">
        <f t="shared" ref="L1332:L1333" si="1788">IF($C1332="Erwerbstätige (Inlandskonzept)", SUM(L1333:L1334),
IF(TYPE($I1332)=1,$I1332,$H1332)*((1+$J1332)^(IF(TYPE($I1332)=1,2,3))))</f>
        <v>0</v>
      </c>
    </row>
    <row r="1333" spans="1:12" x14ac:dyDescent="0.2">
      <c r="A1333" s="2" t="s">
        <v>23</v>
      </c>
      <c r="B1333" s="2" t="s">
        <v>24</v>
      </c>
      <c r="C1333" s="2" t="s">
        <v>12</v>
      </c>
      <c r="D1333" s="6" t="s">
        <v>13</v>
      </c>
      <c r="E1333" s="3">
        <v>162.19999999999999</v>
      </c>
      <c r="F1333" s="3">
        <v>162.6</v>
      </c>
      <c r="G1333" s="3">
        <v>163.1</v>
      </c>
      <c r="H1333" s="3">
        <v>168.1</v>
      </c>
      <c r="I1333" s="3">
        <v>170.7</v>
      </c>
      <c r="J1333" s="15">
        <f t="shared" si="1724"/>
        <v>1.2851248593726217E-2</v>
      </c>
      <c r="K1333" s="16">
        <f t="shared" si="1787"/>
        <v>172.90397873750226</v>
      </c>
      <c r="L1333" s="16">
        <f t="shared" si="1788"/>
        <v>171.68923972732136</v>
      </c>
    </row>
    <row r="1334" spans="1:12" x14ac:dyDescent="0.2">
      <c r="C1334" s="2" t="s">
        <v>14</v>
      </c>
      <c r="D1334" s="6" t="s">
        <v>13</v>
      </c>
      <c r="E1334" s="3">
        <v>154.9</v>
      </c>
      <c r="F1334" s="3">
        <v>155.5</v>
      </c>
      <c r="G1334" s="3">
        <v>156</v>
      </c>
      <c r="H1334" s="3">
        <v>161</v>
      </c>
      <c r="I1334" s="3">
        <v>163.69999999999999</v>
      </c>
      <c r="J1334" s="15">
        <f t="shared" si="1724"/>
        <v>1.3909787489754244E-2</v>
      </c>
      <c r="K1334" s="16">
        <f t="shared" ref="K1334" si="1789">IF($C1334="Erwerbstätige (Inlandskonzept)", SUM(K1335:K1336),
IF(TYPE($I1334)=1,$I1334,$H1334)*(1+$J1334))^(1/IF(TYPE($I1334)=1,1,2))</f>
        <v>165.97703221207277</v>
      </c>
      <c r="L1334" s="16">
        <f t="shared" ref="L1334" si="1790">IF($C1334="Erwerbstätige (Inlandskonzept)", SUM(L1335:L1336),
IF(TYPE($I1334)=1,$I1334,$H1334)*((1+$J1334)^(1/IF(TYPE($I1334)=1,2,3))))</f>
        <v>164.83458427501284</v>
      </c>
    </row>
    <row r="1335" spans="1:12" x14ac:dyDescent="0.2">
      <c r="C1335" s="2" t="s">
        <v>15</v>
      </c>
      <c r="D1335" s="6" t="s">
        <v>13</v>
      </c>
      <c r="E1335" s="3">
        <v>7.3</v>
      </c>
      <c r="F1335" s="3">
        <v>7.1</v>
      </c>
      <c r="G1335" s="3">
        <v>7.1</v>
      </c>
      <c r="H1335" s="3">
        <v>7.1</v>
      </c>
      <c r="I1335" s="3">
        <v>7</v>
      </c>
      <c r="J1335" s="15">
        <f t="shared" si="1724"/>
        <v>-1.0436210652929989E-2</v>
      </c>
      <c r="K1335" s="16">
        <f t="shared" ref="K1335:K1336" si="1791">IF($C1335="Erwerbstätige (Inlandskonzept)", SUM(K1336:K1337),
IF(TYPE($I1335)=1,$I1335,$H1335)*((1+$J1335)^(IF(TYPE($I1335)=1,1,2))))</f>
        <v>6.9269465254294902</v>
      </c>
      <c r="L1335" s="16">
        <f t="shared" ref="L1335:L1336" si="1792">IF($C1335="Erwerbstätige (Inlandskonzept)", SUM(L1336:L1337),
IF(TYPE($I1335)=1,$I1335,$H1335)*((1+$J1335)^(IF(TYPE($I1335)=1,2,3))))</f>
        <v>6.8546554523085268</v>
      </c>
    </row>
    <row r="1336" spans="1:12" x14ac:dyDescent="0.2">
      <c r="A1336" s="2" t="s">
        <v>25</v>
      </c>
      <c r="B1336" s="2" t="s">
        <v>26</v>
      </c>
      <c r="C1336" s="2" t="s">
        <v>12</v>
      </c>
      <c r="D1336" s="6" t="s">
        <v>13</v>
      </c>
      <c r="E1336" s="3">
        <v>8.6999999999999993</v>
      </c>
      <c r="F1336" s="3">
        <v>8.6</v>
      </c>
      <c r="G1336" s="3">
        <v>7.6</v>
      </c>
      <c r="H1336" s="3">
        <v>7.6</v>
      </c>
      <c r="I1336" s="3" t="s">
        <v>22</v>
      </c>
      <c r="J1336" s="15">
        <f t="shared" si="1724"/>
        <v>-4.4058212437834809E-2</v>
      </c>
      <c r="K1336" s="16">
        <f t="shared" si="1791"/>
        <v>2.6953956268927302</v>
      </c>
      <c r="L1336" s="16">
        <f t="shared" si="1792"/>
        <v>7.4867053491110376</v>
      </c>
    </row>
    <row r="1337" spans="1:12" x14ac:dyDescent="0.2">
      <c r="C1337" s="2" t="s">
        <v>14</v>
      </c>
      <c r="D1337" s="6" t="s">
        <v>13</v>
      </c>
      <c r="E1337" s="3">
        <v>8.6999999999999993</v>
      </c>
      <c r="F1337" s="3">
        <v>8.6</v>
      </c>
      <c r="G1337" s="3">
        <v>7.6</v>
      </c>
      <c r="H1337" s="3">
        <v>7.6</v>
      </c>
      <c r="I1337" s="3" t="s">
        <v>22</v>
      </c>
      <c r="J1337" s="15">
        <f t="shared" si="1724"/>
        <v>-4.4058212437834809E-2</v>
      </c>
      <c r="K1337" s="16">
        <f t="shared" ref="K1337" si="1793">IF($C1337="Erwerbstätige (Inlandskonzept)", SUM(K1338:K1339),
IF(TYPE($I1337)=1,$I1337,$H1337)*(1+$J1337))^(1/IF(TYPE($I1337)=1,1,2))</f>
        <v>2.6953956268927302</v>
      </c>
      <c r="L1337" s="16">
        <f t="shared" ref="L1337" si="1794">IF($C1337="Erwerbstätige (Inlandskonzept)", SUM(L1338:L1339),
IF(TYPE($I1337)=1,$I1337,$H1337)*((1+$J1337)^(1/IF(TYPE($I1337)=1,2,3))))</f>
        <v>7.4867053491110376</v>
      </c>
    </row>
    <row r="1338" spans="1:12" x14ac:dyDescent="0.2">
      <c r="C1338" s="2" t="s">
        <v>15</v>
      </c>
      <c r="D1338" s="6" t="s">
        <v>13</v>
      </c>
      <c r="E1338" s="3">
        <v>0</v>
      </c>
      <c r="F1338" s="3">
        <v>0</v>
      </c>
      <c r="G1338" s="3">
        <v>0</v>
      </c>
      <c r="H1338" s="3">
        <v>0</v>
      </c>
      <c r="I1338" s="3" t="s">
        <v>22</v>
      </c>
      <c r="J1338" s="15">
        <f t="shared" si="1724"/>
        <v>0</v>
      </c>
      <c r="K1338" s="16">
        <f t="shared" ref="K1338:K1339" si="1795">IF($C1338="Erwerbstätige (Inlandskonzept)", SUM(K1339:K1340),
IF(TYPE($I1338)=1,$I1338,$H1338)*((1+$J1338)^(IF(TYPE($I1338)=1,1,2))))</f>
        <v>0</v>
      </c>
      <c r="L1338" s="16">
        <f t="shared" ref="L1338:L1339" si="1796">IF($C1338="Erwerbstätige (Inlandskonzept)", SUM(L1339:L1340),
IF(TYPE($I1338)=1,$I1338,$H1338)*((1+$J1338)^(IF(TYPE($I1338)=1,2,3))))</f>
        <v>0</v>
      </c>
    </row>
    <row r="1339" spans="1:12" x14ac:dyDescent="0.2">
      <c r="A1339" s="2" t="s">
        <v>27</v>
      </c>
      <c r="B1339" s="2" t="s">
        <v>28</v>
      </c>
      <c r="C1339" s="2" t="s">
        <v>12</v>
      </c>
      <c r="D1339" s="6" t="s">
        <v>13</v>
      </c>
      <c r="E1339" s="3">
        <v>8.5</v>
      </c>
      <c r="F1339" s="3">
        <v>8.6</v>
      </c>
      <c r="G1339" s="3">
        <v>8.6999999999999993</v>
      </c>
      <c r="H1339" s="3">
        <v>8.9</v>
      </c>
      <c r="I1339" s="3" t="s">
        <v>22</v>
      </c>
      <c r="J1339" s="15">
        <f t="shared" si="1724"/>
        <v>1.5446453124262627E-2</v>
      </c>
      <c r="K1339" s="16">
        <f t="shared" si="1795"/>
        <v>3.1728054352818855</v>
      </c>
      <c r="L1339" s="16">
        <f t="shared" si="1796"/>
        <v>8.9456177740296994</v>
      </c>
    </row>
    <row r="1340" spans="1:12" x14ac:dyDescent="0.2">
      <c r="C1340" s="2" t="s">
        <v>14</v>
      </c>
      <c r="D1340" s="6" t="s">
        <v>13</v>
      </c>
      <c r="E1340" s="3">
        <v>8.3000000000000007</v>
      </c>
      <c r="F1340" s="3">
        <v>8.4</v>
      </c>
      <c r="G1340" s="3">
        <v>8.5</v>
      </c>
      <c r="H1340" s="3">
        <v>8.6999999999999993</v>
      </c>
      <c r="I1340" s="3" t="s">
        <v>22</v>
      </c>
      <c r="J1340" s="15">
        <f t="shared" si="1724"/>
        <v>1.5812891499025428E-2</v>
      </c>
      <c r="K1340" s="16">
        <f t="shared" ref="K1340" si="1797">IF($C1340="Erwerbstätige (Inlandskonzept)", SUM(K1341:K1342),
IF(TYPE($I1340)=1,$I1340,$H1340)*(1+$J1340))^(1/IF(TYPE($I1340)=1,1,2))</f>
        <v>2.9728054352818853</v>
      </c>
      <c r="L1340" s="16">
        <f t="shared" ref="L1340" si="1798">IF($C1340="Erwerbstätige (Inlandskonzept)", SUM(L1341:L1342),
IF(TYPE($I1340)=1,$I1340,$H1340)*((1+$J1340)^(1/IF(TYPE($I1340)=1,2,3))))</f>
        <v>8.7456177740297001</v>
      </c>
    </row>
    <row r="1341" spans="1:12" x14ac:dyDescent="0.2">
      <c r="C1341" s="2" t="s">
        <v>15</v>
      </c>
      <c r="D1341" s="6" t="s">
        <v>13</v>
      </c>
      <c r="E1341" s="3">
        <v>0.2</v>
      </c>
      <c r="F1341" s="3">
        <v>0.2</v>
      </c>
      <c r="G1341" s="3">
        <v>0.2</v>
      </c>
      <c r="H1341" s="3">
        <v>0.2</v>
      </c>
      <c r="I1341" s="3" t="s">
        <v>22</v>
      </c>
      <c r="J1341" s="15">
        <f t="shared" si="1724"/>
        <v>0</v>
      </c>
      <c r="K1341" s="16">
        <f t="shared" ref="K1341:K1342" si="1799">IF($C1341="Erwerbstätige (Inlandskonzept)", SUM(K1342:K1343),
IF(TYPE($I1341)=1,$I1341,$H1341)*((1+$J1341)^(IF(TYPE($I1341)=1,1,2))))</f>
        <v>0.2</v>
      </c>
      <c r="L1341" s="16">
        <f t="shared" ref="L1341:L1342" si="1800">IF($C1341="Erwerbstätige (Inlandskonzept)", SUM(L1342:L1343),
IF(TYPE($I1341)=1,$I1341,$H1341)*((1+$J1341)^(IF(TYPE($I1341)=1,2,3))))</f>
        <v>0.2</v>
      </c>
    </row>
    <row r="1342" spans="1:12" x14ac:dyDescent="0.2">
      <c r="A1342" s="2" t="s">
        <v>29</v>
      </c>
      <c r="B1342" s="2" t="s">
        <v>30</v>
      </c>
      <c r="C1342" s="2" t="s">
        <v>12</v>
      </c>
      <c r="D1342" s="6" t="s">
        <v>13</v>
      </c>
      <c r="E1342" s="3">
        <v>80.900000000000006</v>
      </c>
      <c r="F1342" s="3">
        <v>81.5</v>
      </c>
      <c r="G1342" s="3">
        <v>84.2</v>
      </c>
      <c r="H1342" s="3">
        <v>85.9</v>
      </c>
      <c r="I1342" s="3">
        <v>88.9</v>
      </c>
      <c r="J1342" s="15">
        <f t="shared" si="1724"/>
        <v>2.385465658422925E-2</v>
      </c>
      <c r="K1342" s="16">
        <f t="shared" si="1799"/>
        <v>90.867612349479373</v>
      </c>
      <c r="L1342" s="16">
        <f t="shared" si="1800"/>
        <v>90.776820458277243</v>
      </c>
    </row>
    <row r="1343" spans="1:12" x14ac:dyDescent="0.2">
      <c r="C1343" s="2" t="s">
        <v>14</v>
      </c>
      <c r="D1343" s="6" t="s">
        <v>13</v>
      </c>
      <c r="E1343" s="3">
        <v>62.7</v>
      </c>
      <c r="F1343" s="3">
        <v>63.9</v>
      </c>
      <c r="G1343" s="3">
        <v>65.8</v>
      </c>
      <c r="H1343" s="3">
        <v>67</v>
      </c>
      <c r="I1343" s="3">
        <v>68.2</v>
      </c>
      <c r="J1343" s="15">
        <f t="shared" si="1724"/>
        <v>2.1243272140070379E-2</v>
      </c>
      <c r="K1343" s="16">
        <f t="shared" ref="K1343" si="1801">IF($C1343="Erwerbstätige (Inlandskonzept)", SUM(K1344:K1345),
IF(TYPE($I1343)=1,$I1343,$H1343)*(1+$J1343))^(1/IF(TYPE($I1343)=1,1,2))</f>
        <v>69.648791159952808</v>
      </c>
      <c r="L1343" s="16">
        <f t="shared" ref="L1343" si="1802">IF($C1343="Erwerbstätige (Inlandskonzept)", SUM(L1344:L1345),
IF(TYPE($I1343)=1,$I1343,$H1343)*((1+$J1343)^(1/IF(TYPE($I1343)=1,2,3))))</f>
        <v>68.920588775116983</v>
      </c>
    </row>
    <row r="1344" spans="1:12" x14ac:dyDescent="0.2">
      <c r="C1344" s="2" t="s">
        <v>15</v>
      </c>
      <c r="D1344" s="6" t="s">
        <v>13</v>
      </c>
      <c r="E1344" s="3">
        <v>18.3</v>
      </c>
      <c r="F1344" s="3">
        <v>17.600000000000001</v>
      </c>
      <c r="G1344" s="3">
        <v>18.399999999999999</v>
      </c>
      <c r="H1344" s="3">
        <v>18.899999999999999</v>
      </c>
      <c r="I1344" s="3">
        <v>20.6</v>
      </c>
      <c r="J1344" s="15">
        <f t="shared" si="1724"/>
        <v>3.003986356925048E-2</v>
      </c>
      <c r="K1344" s="16">
        <f t="shared" ref="K1344:K1345" si="1803">IF($C1344="Erwerbstätige (Inlandskonzept)", SUM(K1345:K1346),
IF(TYPE($I1344)=1,$I1344,$H1344)*((1+$J1344)^(IF(TYPE($I1344)=1,1,2))))</f>
        <v>21.218821189526562</v>
      </c>
      <c r="L1344" s="16">
        <f t="shared" ref="L1344:L1345" si="1804">IF($C1344="Erwerbstätige (Inlandskonzept)", SUM(L1345:L1346),
IF(TYPE($I1344)=1,$I1344,$H1344)*((1+$J1344)^(IF(TYPE($I1344)=1,2,3))))</f>
        <v>21.856231683160264</v>
      </c>
    </row>
    <row r="1345" spans="1:12" x14ac:dyDescent="0.2">
      <c r="A1345" s="2" t="s">
        <v>31</v>
      </c>
      <c r="B1345" s="2" t="s">
        <v>32</v>
      </c>
      <c r="C1345" s="2" t="s">
        <v>12</v>
      </c>
      <c r="D1345" s="6" t="s">
        <v>13</v>
      </c>
      <c r="E1345" s="3">
        <v>1043.4000000000001</v>
      </c>
      <c r="F1345" s="3">
        <v>1058.2</v>
      </c>
      <c r="G1345" s="3">
        <v>1080</v>
      </c>
      <c r="H1345" s="3">
        <v>1096.4000000000001</v>
      </c>
      <c r="I1345" s="3">
        <v>1108.8</v>
      </c>
      <c r="J1345" s="15">
        <f t="shared" si="1724"/>
        <v>1.5314518017387035E-2</v>
      </c>
      <c r="K1345" s="16">
        <f t="shared" si="1803"/>
        <v>1125.9427632032944</v>
      </c>
      <c r="L1345" s="16">
        <f t="shared" si="1804"/>
        <v>1116.1576310292987</v>
      </c>
    </row>
    <row r="1346" spans="1:12" x14ac:dyDescent="0.2">
      <c r="C1346" s="2" t="s">
        <v>14</v>
      </c>
      <c r="D1346" s="6" t="s">
        <v>13</v>
      </c>
      <c r="E1346" s="3">
        <v>927.1</v>
      </c>
      <c r="F1346" s="3">
        <v>940.9</v>
      </c>
      <c r="G1346" s="3">
        <v>964.3</v>
      </c>
      <c r="H1346" s="3">
        <v>981.3</v>
      </c>
      <c r="I1346" s="3">
        <v>995.7</v>
      </c>
      <c r="J1346" s="15">
        <f t="shared" si="1724"/>
        <v>1.8006337137874029E-2</v>
      </c>
      <c r="K1346" s="16">
        <f t="shared" ref="K1346" si="1805">IF($C1346="Erwerbstätige (Inlandskonzept)", SUM(K1347:K1348),
IF(TYPE($I1346)=1,$I1346,$H1346)*(1+$J1346))^(1/IF(TYPE($I1346)=1,1,2))</f>
        <v>1013.6289098881812</v>
      </c>
      <c r="L1346" s="16">
        <f t="shared" ref="L1346" si="1806">IF($C1346="Erwerbstätige (Inlandskonzept)", SUM(L1347:L1348),
IF(TYPE($I1346)=1,$I1346,$H1346)*((1+$J1346)^(1/IF(TYPE($I1346)=1,2,3))))</f>
        <v>1004.624459972811</v>
      </c>
    </row>
    <row r="1347" spans="1:12" x14ac:dyDescent="0.2">
      <c r="C1347" s="2" t="s">
        <v>15</v>
      </c>
      <c r="D1347" s="6" t="s">
        <v>13</v>
      </c>
      <c r="E1347" s="3">
        <v>116.3</v>
      </c>
      <c r="F1347" s="3">
        <v>117.3</v>
      </c>
      <c r="G1347" s="3">
        <v>115.7</v>
      </c>
      <c r="H1347" s="3">
        <v>115.1</v>
      </c>
      <c r="I1347" s="3">
        <v>113.1</v>
      </c>
      <c r="J1347" s="15">
        <f t="shared" si="1724"/>
        <v>-6.9508990706176332E-3</v>
      </c>
      <c r="K1347" s="16">
        <f t="shared" ref="K1347:K1348" si="1807">IF($C1347="Erwerbstätige (Inlandskonzept)", SUM(K1348:K1349),
IF(TYPE($I1347)=1,$I1347,$H1347)*((1+$J1347)^(IF(TYPE($I1347)=1,1,2))))</f>
        <v>112.31385331511314</v>
      </c>
      <c r="L1347" s="16">
        <f t="shared" ref="L1347:L1348" si="1808">IF($C1347="Erwerbstätige (Inlandskonzept)", SUM(L1348:L1349),
IF(TYPE($I1347)=1,$I1347,$H1347)*((1+$J1347)^(IF(TYPE($I1347)=1,2,3))))</f>
        <v>111.53317105648763</v>
      </c>
    </row>
    <row r="1348" spans="1:12" x14ac:dyDescent="0.2">
      <c r="A1348" s="2" t="s">
        <v>33</v>
      </c>
      <c r="B1348" s="2" t="s">
        <v>34</v>
      </c>
      <c r="C1348" s="2" t="s">
        <v>12</v>
      </c>
      <c r="D1348" s="6" t="s">
        <v>13</v>
      </c>
      <c r="E1348" s="3">
        <v>385.1</v>
      </c>
      <c r="F1348" s="3">
        <v>387.5</v>
      </c>
      <c r="G1348" s="3">
        <v>393.9</v>
      </c>
      <c r="H1348" s="3">
        <v>397.6</v>
      </c>
      <c r="I1348" s="3">
        <v>401.1</v>
      </c>
      <c r="J1348" s="15">
        <f t="shared" si="1724"/>
        <v>1.0228894089939322E-2</v>
      </c>
      <c r="K1348" s="16">
        <f t="shared" si="1807"/>
        <v>405.26387830022009</v>
      </c>
      <c r="L1348" s="16">
        <f t="shared" si="1808"/>
        <v>402.41880607301295</v>
      </c>
    </row>
    <row r="1349" spans="1:12" x14ac:dyDescent="0.2">
      <c r="C1349" s="2" t="s">
        <v>14</v>
      </c>
      <c r="D1349" s="6" t="s">
        <v>13</v>
      </c>
      <c r="E1349" s="3">
        <v>343.7</v>
      </c>
      <c r="F1349" s="3">
        <v>346.4</v>
      </c>
      <c r="G1349" s="3">
        <v>353.2</v>
      </c>
      <c r="H1349" s="3">
        <v>357.2</v>
      </c>
      <c r="I1349" s="3">
        <v>361.8</v>
      </c>
      <c r="J1349" s="15">
        <f t="shared" si="1724"/>
        <v>1.2913262559562044E-2</v>
      </c>
      <c r="K1349" s="16">
        <f t="shared" ref="K1349" si="1809">IF($C1349="Erwerbstätige (Inlandskonzept)", SUM(K1350:K1351),
IF(TYPE($I1349)=1,$I1349,$H1349)*(1+$J1349))^(1/IF(TYPE($I1349)=1,1,2))</f>
        <v>366.47201839404954</v>
      </c>
      <c r="L1349" s="16">
        <f t="shared" ref="L1349" si="1810">IF($C1349="Erwerbstätige (Inlandskonzept)", SUM(L1350:L1351),
IF(TYPE($I1349)=1,$I1349,$H1349)*((1+$J1349)^(1/IF(TYPE($I1349)=1,2,3))))</f>
        <v>364.12851612441335</v>
      </c>
    </row>
    <row r="1350" spans="1:12" x14ac:dyDescent="0.2">
      <c r="C1350" s="2" t="s">
        <v>15</v>
      </c>
      <c r="D1350" s="6" t="s">
        <v>13</v>
      </c>
      <c r="E1350" s="3">
        <v>41.4</v>
      </c>
      <c r="F1350" s="3">
        <v>41.1</v>
      </c>
      <c r="G1350" s="3">
        <v>40.700000000000003</v>
      </c>
      <c r="H1350" s="3">
        <v>40.5</v>
      </c>
      <c r="I1350" s="3">
        <v>39.299999999999997</v>
      </c>
      <c r="J1350" s="15">
        <f t="shared" ref="J1350:J1413" si="1811">IF(SUM(E1350:I1350)=0, 0,
(IF(TYPE(I1350)=1,I1350,H1350)/E1350)^(1/(COUNT(E1350:I1350)-1))-1)</f>
        <v>-1.2929773379883769E-2</v>
      </c>
      <c r="K1350" s="16">
        <f t="shared" ref="K1350:K1351" si="1812">IF($C1350="Erwerbstätige (Inlandskonzept)", SUM(K1351:K1352),
IF(TYPE($I1350)=1,$I1350,$H1350)*((1+$J1350)^(IF(TYPE($I1350)=1,1,2))))</f>
        <v>38.791859906170565</v>
      </c>
      <c r="L1350" s="16">
        <f t="shared" ref="L1350:L1351" si="1813">IF($C1350="Erwerbstätige (Inlandskonzept)", SUM(L1351:L1352),
IF(TYPE($I1350)=1,$I1350,$H1350)*((1+$J1350)^(IF(TYPE($I1350)=1,2,3))))</f>
        <v>38.290289948599579</v>
      </c>
    </row>
    <row r="1351" spans="1:12" x14ac:dyDescent="0.2">
      <c r="A1351" s="2" t="s">
        <v>35</v>
      </c>
      <c r="B1351" s="2" t="s">
        <v>36</v>
      </c>
      <c r="C1351" s="2" t="s">
        <v>12</v>
      </c>
      <c r="D1351" s="6" t="s">
        <v>13</v>
      </c>
      <c r="E1351" s="3">
        <v>357.1</v>
      </c>
      <c r="F1351" s="3">
        <v>359.7</v>
      </c>
      <c r="G1351" s="3">
        <v>365.8</v>
      </c>
      <c r="H1351" s="3">
        <v>369.6</v>
      </c>
      <c r="I1351" s="3" t="s">
        <v>22</v>
      </c>
      <c r="J1351" s="15">
        <f t="shared" si="1811"/>
        <v>1.1534510369190398E-2</v>
      </c>
      <c r="K1351" s="16">
        <f t="shared" si="1812"/>
        <v>54.867938562811105</v>
      </c>
      <c r="L1351" s="16">
        <f t="shared" si="1813"/>
        <v>370.49790583737672</v>
      </c>
    </row>
    <row r="1352" spans="1:12" x14ac:dyDescent="0.2">
      <c r="C1352" s="2" t="s">
        <v>14</v>
      </c>
      <c r="D1352" s="6" t="s">
        <v>13</v>
      </c>
      <c r="E1352" s="3">
        <v>319.60000000000002</v>
      </c>
      <c r="F1352" s="3">
        <v>322.39999999999998</v>
      </c>
      <c r="G1352" s="3">
        <v>328.6</v>
      </c>
      <c r="H1352" s="3">
        <v>332.7</v>
      </c>
      <c r="I1352" s="3" t="s">
        <v>22</v>
      </c>
      <c r="J1352" s="15">
        <f t="shared" si="1811"/>
        <v>1.3480374912006932E-2</v>
      </c>
      <c r="K1352" s="16">
        <f t="shared" ref="K1352" si="1814">IF($C1352="Erwerbstätige (Inlandskonzept)", SUM(K1353:K1354),
IF(TYPE($I1352)=1,$I1352,$H1352)*(1+$J1352))^(1/IF(TYPE($I1352)=1,1,2))</f>
        <v>18.362595697047428</v>
      </c>
      <c r="L1352" s="16">
        <f t="shared" ref="L1352" si="1815">IF($C1352="Erwerbstätige (Inlandskonzept)", SUM(L1353:L1354),
IF(TYPE($I1352)=1,$I1352,$H1352)*((1+$J1352)^(1/IF(TYPE($I1352)=1,2,3))))</f>
        <v>334.18830583737673</v>
      </c>
    </row>
    <row r="1353" spans="1:12" x14ac:dyDescent="0.2">
      <c r="C1353" s="2" t="s">
        <v>15</v>
      </c>
      <c r="D1353" s="6" t="s">
        <v>13</v>
      </c>
      <c r="E1353" s="3">
        <v>37.5</v>
      </c>
      <c r="F1353" s="3">
        <v>37.299999999999997</v>
      </c>
      <c r="G1353" s="3">
        <v>37.1</v>
      </c>
      <c r="H1353" s="3">
        <v>36.9</v>
      </c>
      <c r="I1353" s="3" t="s">
        <v>22</v>
      </c>
      <c r="J1353" s="15">
        <f t="shared" si="1811"/>
        <v>-5.3620333462819358E-3</v>
      </c>
      <c r="K1353" s="16">
        <f t="shared" ref="K1353:K1354" si="1816">IF($C1353="Erwerbstätige (Inlandskonzept)", SUM(K1354:K1355),
IF(TYPE($I1353)=1,$I1353,$H1353)*((1+$J1353)^(IF(TYPE($I1353)=1,1,2))))</f>
        <v>36.505342865763673</v>
      </c>
      <c r="L1353" s="16">
        <f t="shared" ref="L1353:L1354" si="1817">IF($C1353="Erwerbstätige (Inlandskonzept)", SUM(L1354:L1355),
IF(TYPE($I1353)=1,$I1353,$H1353)*((1+$J1353)^(IF(TYPE($I1353)=1,2,3))))</f>
        <v>36.309599999999996</v>
      </c>
    </row>
    <row r="1354" spans="1:12" x14ac:dyDescent="0.2">
      <c r="A1354" s="2" t="s">
        <v>37</v>
      </c>
      <c r="B1354" s="2" t="s">
        <v>38</v>
      </c>
      <c r="C1354" s="2" t="s">
        <v>12</v>
      </c>
      <c r="D1354" s="6" t="s">
        <v>13</v>
      </c>
      <c r="E1354" s="3">
        <v>223.4</v>
      </c>
      <c r="F1354" s="3">
        <v>223.4</v>
      </c>
      <c r="G1354" s="3">
        <v>226.9</v>
      </c>
      <c r="H1354" s="3">
        <v>229.1</v>
      </c>
      <c r="I1354" s="3" t="s">
        <v>22</v>
      </c>
      <c r="J1354" s="15">
        <f t="shared" si="1811"/>
        <v>8.4335983735892572E-3</v>
      </c>
      <c r="K1354" s="16">
        <f t="shared" si="1816"/>
        <v>35.04569625436244</v>
      </c>
      <c r="L1354" s="16">
        <f t="shared" si="1817"/>
        <v>229.1346107021057</v>
      </c>
    </row>
    <row r="1355" spans="1:12" x14ac:dyDescent="0.2">
      <c r="C1355" s="2" t="s">
        <v>14</v>
      </c>
      <c r="D1355" s="6" t="s">
        <v>13</v>
      </c>
      <c r="E1355" s="3">
        <v>201.8</v>
      </c>
      <c r="F1355" s="3">
        <v>202.5</v>
      </c>
      <c r="G1355" s="3">
        <v>205.8</v>
      </c>
      <c r="H1355" s="3">
        <v>208.1</v>
      </c>
      <c r="I1355" s="3" t="s">
        <v>22</v>
      </c>
      <c r="J1355" s="15">
        <f t="shared" si="1811"/>
        <v>1.0299890929847066E-2</v>
      </c>
      <c r="K1355" s="16">
        <f t="shared" ref="K1355" si="1818">IF($C1355="Erwerbstätige (Inlandskonzept)", SUM(K1356:K1357),
IF(TYPE($I1355)=1,$I1355,$H1355)*(1+$J1355))^(1/IF(TYPE($I1355)=1,1,2))</f>
        <v>14.499772663821359</v>
      </c>
      <c r="L1355" s="16">
        <f t="shared" ref="L1355" si="1819">IF($C1355="Erwerbstätige (Inlandskonzept)", SUM(L1356:L1357),
IF(TYPE($I1355)=1,$I1355,$H1355)*((1+$J1355)^(1/IF(TYPE($I1355)=1,2,3))))</f>
        <v>208.81203005694442</v>
      </c>
    </row>
    <row r="1356" spans="1:12" x14ac:dyDescent="0.2">
      <c r="C1356" s="2" t="s">
        <v>15</v>
      </c>
      <c r="D1356" s="6" t="s">
        <v>13</v>
      </c>
      <c r="E1356" s="3">
        <v>21.7</v>
      </c>
      <c r="F1356" s="3">
        <v>20.9</v>
      </c>
      <c r="G1356" s="3">
        <v>21.2</v>
      </c>
      <c r="H1356" s="3">
        <v>21</v>
      </c>
      <c r="I1356" s="3" t="s">
        <v>22</v>
      </c>
      <c r="J1356" s="15">
        <f t="shared" si="1811"/>
        <v>-1.0870426164858005E-2</v>
      </c>
      <c r="K1356" s="16">
        <f t="shared" ref="K1356:K1357" si="1820">IF($C1356="Erwerbstätige (Inlandskonzept)", SUM(K1357:K1358),
IF(TYPE($I1356)=1,$I1356,$H1356)*((1+$J1356)^(IF(TYPE($I1356)=1,1,2))))</f>
        <v>20.545923590541083</v>
      </c>
      <c r="L1356" s="16">
        <f t="shared" ref="L1356:L1357" si="1821">IF($C1356="Erwerbstätige (Inlandskonzept)", SUM(L1357:L1358),
IF(TYPE($I1356)=1,$I1356,$H1356)*((1+$J1356)^(IF(TYPE($I1356)=1,2,3))))</f>
        <v>20.322580645161292</v>
      </c>
    </row>
    <row r="1357" spans="1:12" x14ac:dyDescent="0.2">
      <c r="A1357" s="2" t="s">
        <v>39</v>
      </c>
      <c r="B1357" s="2" t="s">
        <v>40</v>
      </c>
      <c r="C1357" s="2" t="s">
        <v>12</v>
      </c>
      <c r="D1357" s="6" t="s">
        <v>13</v>
      </c>
      <c r="E1357" s="3">
        <v>65.7</v>
      </c>
      <c r="F1357" s="3">
        <v>66.5</v>
      </c>
      <c r="G1357" s="3">
        <v>66.900000000000006</v>
      </c>
      <c r="H1357" s="3">
        <v>67.2</v>
      </c>
      <c r="I1357" s="3" t="s">
        <v>22</v>
      </c>
      <c r="J1357" s="15">
        <f t="shared" si="1811"/>
        <v>7.5531562701796062E-3</v>
      </c>
      <c r="K1357" s="16">
        <f t="shared" si="1820"/>
        <v>13.23962459595371</v>
      </c>
      <c r="L1357" s="16">
        <f t="shared" si="1821"/>
        <v>67.55415227985209</v>
      </c>
    </row>
    <row r="1358" spans="1:12" x14ac:dyDescent="0.2">
      <c r="C1358" s="2" t="s">
        <v>14</v>
      </c>
      <c r="D1358" s="6" t="s">
        <v>13</v>
      </c>
      <c r="E1358" s="3">
        <v>60.7</v>
      </c>
      <c r="F1358" s="3">
        <v>60.9</v>
      </c>
      <c r="G1358" s="3">
        <v>61.8</v>
      </c>
      <c r="H1358" s="3">
        <v>62</v>
      </c>
      <c r="I1358" s="3" t="s">
        <v>22</v>
      </c>
      <c r="J1358" s="15">
        <f t="shared" si="1811"/>
        <v>7.0885681249157617E-3</v>
      </c>
      <c r="K1358" s="16">
        <f t="shared" ref="K1358" si="1822">IF($C1358="Erwerbstätige (Inlandskonzept)", SUM(K1359:K1360),
IF(TYPE($I1358)=1,$I1358,$H1358)*(1+$J1358))^(1/IF(TYPE($I1358)=1,1,2))</f>
        <v>7.9018663126975754</v>
      </c>
      <c r="L1358" s="16">
        <f t="shared" ref="L1358" si="1823">IF($C1358="Erwerbstätige (Inlandskonzept)", SUM(L1359:L1360),
IF(TYPE($I1358)=1,$I1358,$H1358)*((1+$J1358)^(1/IF(TYPE($I1358)=1,2,3))))</f>
        <v>62.146152279852089</v>
      </c>
    </row>
    <row r="1359" spans="1:12" x14ac:dyDescent="0.2">
      <c r="C1359" s="2" t="s">
        <v>15</v>
      </c>
      <c r="D1359" s="6" t="s">
        <v>13</v>
      </c>
      <c r="E1359" s="3">
        <v>5</v>
      </c>
      <c r="F1359" s="3">
        <v>5.6</v>
      </c>
      <c r="G1359" s="3">
        <v>5</v>
      </c>
      <c r="H1359" s="3">
        <v>5.2</v>
      </c>
      <c r="I1359" s="3" t="s">
        <v>22</v>
      </c>
      <c r="J1359" s="15">
        <f t="shared" si="1811"/>
        <v>1.3159403820177218E-2</v>
      </c>
      <c r="K1359" s="16">
        <f t="shared" ref="K1359:K1360" si="1824">IF($C1359="Erwerbstätige (Inlandskonzept)", SUM(K1360:K1361),
IF(TYPE($I1359)=1,$I1359,$H1359)*((1+$J1359)^(IF(TYPE($I1359)=1,1,2))))</f>
        <v>5.3377582832561359</v>
      </c>
      <c r="L1359" s="16">
        <f t="shared" ref="L1359:L1360" si="1825">IF($C1359="Erwerbstätige (Inlandskonzept)", SUM(L1360:L1361),
IF(TYPE($I1359)=1,$I1359,$H1359)*((1+$J1359)^(IF(TYPE($I1359)=1,2,3))))</f>
        <v>5.4079999999999995</v>
      </c>
    </row>
    <row r="1360" spans="1:12" x14ac:dyDescent="0.2">
      <c r="A1360" s="2" t="s">
        <v>41</v>
      </c>
      <c r="B1360" s="2" t="s">
        <v>42</v>
      </c>
      <c r="C1360" s="2" t="s">
        <v>12</v>
      </c>
      <c r="D1360" s="6" t="s">
        <v>13</v>
      </c>
      <c r="E1360" s="3">
        <v>67.900000000000006</v>
      </c>
      <c r="F1360" s="3">
        <v>69.900000000000006</v>
      </c>
      <c r="G1360" s="3">
        <v>72</v>
      </c>
      <c r="H1360" s="3">
        <v>73.3</v>
      </c>
      <c r="I1360" s="3" t="s">
        <v>22</v>
      </c>
      <c r="J1360" s="15">
        <f t="shared" si="1811"/>
        <v>2.5836309315325767E-2</v>
      </c>
      <c r="K1360" s="16">
        <f t="shared" si="1824"/>
        <v>18.602926211263906</v>
      </c>
      <c r="L1360" s="16">
        <f t="shared" si="1825"/>
        <v>73.746589746894543</v>
      </c>
    </row>
    <row r="1361" spans="1:12" x14ac:dyDescent="0.2">
      <c r="C1361" s="2" t="s">
        <v>14</v>
      </c>
      <c r="D1361" s="6" t="s">
        <v>13</v>
      </c>
      <c r="E1361" s="3">
        <v>57.1</v>
      </c>
      <c r="F1361" s="3">
        <v>59.1</v>
      </c>
      <c r="G1361" s="3">
        <v>61.1</v>
      </c>
      <c r="H1361" s="3">
        <v>62.6</v>
      </c>
      <c r="I1361" s="3" t="s">
        <v>22</v>
      </c>
      <c r="J1361" s="15">
        <f t="shared" si="1811"/>
        <v>3.1128383418076E-2</v>
      </c>
      <c r="K1361" s="16">
        <f t="shared" ref="K1361" si="1826">IF($C1361="Erwerbstätige (Inlandskonzept)", SUM(K1362:K1363),
IF(TYPE($I1361)=1,$I1361,$H1361)*(1+$J1361))^(1/IF(TYPE($I1361)=1,1,2))</f>
        <v>8.0342166265275399</v>
      </c>
      <c r="L1361" s="16">
        <f t="shared" ref="L1361" si="1827">IF($C1361="Erwerbstätige (Inlandskonzept)", SUM(L1362:L1363),
IF(TYPE($I1361)=1,$I1361,$H1361)*((1+$J1361)^(1/IF(TYPE($I1361)=1,2,3))))</f>
        <v>63.242920022123897</v>
      </c>
    </row>
    <row r="1362" spans="1:12" x14ac:dyDescent="0.2">
      <c r="C1362" s="2" t="s">
        <v>15</v>
      </c>
      <c r="D1362" s="6" t="s">
        <v>13</v>
      </c>
      <c r="E1362" s="3">
        <v>10.9</v>
      </c>
      <c r="F1362" s="3">
        <v>10.8</v>
      </c>
      <c r="G1362" s="3">
        <v>10.9</v>
      </c>
      <c r="H1362" s="3">
        <v>10.7</v>
      </c>
      <c r="I1362" s="3" t="s">
        <v>22</v>
      </c>
      <c r="J1362" s="15">
        <f t="shared" si="1811"/>
        <v>-6.1540020041480625E-3</v>
      </c>
      <c r="K1362" s="16">
        <f t="shared" ref="K1362:K1363" si="1828">IF($C1362="Erwerbstätige (Inlandskonzept)", SUM(K1363:K1364),
IF(TYPE($I1362)=1,$I1362,$H1362)*((1+$J1362)^(IF(TYPE($I1362)=1,1,2))))</f>
        <v>10.568709584736368</v>
      </c>
      <c r="L1362" s="16">
        <f t="shared" ref="L1362:L1363" si="1829">IF($C1362="Erwerbstätige (Inlandskonzept)", SUM(L1363:L1364),
IF(TYPE($I1362)=1,$I1362,$H1362)*((1+$J1362)^(IF(TYPE($I1362)=1,2,3))))</f>
        <v>10.503669724770642</v>
      </c>
    </row>
    <row r="1363" spans="1:12" x14ac:dyDescent="0.2">
      <c r="A1363" s="2" t="s">
        <v>43</v>
      </c>
      <c r="B1363" s="2" t="s">
        <v>44</v>
      </c>
      <c r="C1363" s="2" t="s">
        <v>12</v>
      </c>
      <c r="D1363" s="6" t="s">
        <v>13</v>
      </c>
      <c r="E1363" s="3">
        <v>28</v>
      </c>
      <c r="F1363" s="3">
        <v>27.8</v>
      </c>
      <c r="G1363" s="3">
        <v>28.1</v>
      </c>
      <c r="H1363" s="3">
        <v>28</v>
      </c>
      <c r="I1363" s="3" t="s">
        <v>22</v>
      </c>
      <c r="J1363" s="15">
        <f t="shared" si="1811"/>
        <v>0</v>
      </c>
      <c r="K1363" s="16">
        <f t="shared" si="1828"/>
        <v>8.3728547967555134</v>
      </c>
      <c r="L1363" s="16">
        <f t="shared" si="1829"/>
        <v>27.856638986496328</v>
      </c>
    </row>
    <row r="1364" spans="1:12" x14ac:dyDescent="0.2">
      <c r="C1364" s="2" t="s">
        <v>14</v>
      </c>
      <c r="D1364" s="6" t="s">
        <v>13</v>
      </c>
      <c r="E1364" s="3">
        <v>24.2</v>
      </c>
      <c r="F1364" s="3">
        <v>24</v>
      </c>
      <c r="G1364" s="3">
        <v>24.5</v>
      </c>
      <c r="H1364" s="3">
        <v>24.5</v>
      </c>
      <c r="I1364" s="3" t="s">
        <v>22</v>
      </c>
      <c r="J1364" s="15">
        <f t="shared" si="1811"/>
        <v>4.1152727041706694E-3</v>
      </c>
      <c r="K1364" s="16">
        <f t="shared" ref="K1364" si="1830">IF($C1364="Erwerbstätige (Inlandskonzept)", SUM(K1365:K1366),
IF(TYPE($I1364)=1,$I1364,$H1364)*(1+$J1364))^(1/IF(TYPE($I1364)=1,1,2))</f>
        <v>4.9599217918483536</v>
      </c>
      <c r="L1364" s="16">
        <f t="shared" ref="L1364" si="1831">IF($C1364="Erwerbstätige (Inlandskonzept)", SUM(L1365:L1366),
IF(TYPE($I1364)=1,$I1364,$H1364)*((1+$J1364)^(1/IF(TYPE($I1364)=1,2,3))))</f>
        <v>24.533562063419403</v>
      </c>
    </row>
    <row r="1365" spans="1:12" x14ac:dyDescent="0.2">
      <c r="C1365" s="2" t="s">
        <v>15</v>
      </c>
      <c r="D1365" s="6" t="s">
        <v>13</v>
      </c>
      <c r="E1365" s="3">
        <v>3.9</v>
      </c>
      <c r="F1365" s="3">
        <v>3.8</v>
      </c>
      <c r="G1365" s="3">
        <v>3.6</v>
      </c>
      <c r="H1365" s="3">
        <v>3.6</v>
      </c>
      <c r="I1365" s="3" t="s">
        <v>22</v>
      </c>
      <c r="J1365" s="15">
        <f t="shared" si="1811"/>
        <v>-2.6328111832561674E-2</v>
      </c>
      <c r="K1365" s="16">
        <f t="shared" ref="K1365:K1366" si="1832">IF($C1365="Erwerbstätige (Inlandskonzept)", SUM(K1366:K1367),
IF(TYPE($I1365)=1,$I1365,$H1365)*((1+$J1365)^(IF(TYPE($I1365)=1,1,2))))</f>
        <v>3.4129330049071602</v>
      </c>
      <c r="L1365" s="16">
        <f t="shared" ref="L1365:L1366" si="1833">IF($C1365="Erwerbstätige (Inlandskonzept)", SUM(L1366:L1367),
IF(TYPE($I1365)=1,$I1365,$H1365)*((1+$J1365)^(IF(TYPE($I1365)=1,2,3))))</f>
        <v>3.3230769230769237</v>
      </c>
    </row>
    <row r="1366" spans="1:12" x14ac:dyDescent="0.2">
      <c r="A1366" s="2" t="s">
        <v>45</v>
      </c>
      <c r="B1366" s="2" t="s">
        <v>46</v>
      </c>
      <c r="C1366" s="2" t="s">
        <v>12</v>
      </c>
      <c r="D1366" s="6" t="s">
        <v>13</v>
      </c>
      <c r="E1366" s="3">
        <v>199.2</v>
      </c>
      <c r="F1366" s="3">
        <v>204.2</v>
      </c>
      <c r="G1366" s="3">
        <v>210.3</v>
      </c>
      <c r="H1366" s="3">
        <v>213.2</v>
      </c>
      <c r="I1366" s="3">
        <v>213.8</v>
      </c>
      <c r="J1366" s="15">
        <f t="shared" si="1811"/>
        <v>1.7840181692399204E-2</v>
      </c>
      <c r="K1366" s="16">
        <f t="shared" si="1832"/>
        <v>217.64481687455901</v>
      </c>
      <c r="L1366" s="16">
        <f t="shared" si="1833"/>
        <v>215.74994707179914</v>
      </c>
    </row>
    <row r="1367" spans="1:12" x14ac:dyDescent="0.2">
      <c r="C1367" s="2" t="s">
        <v>14</v>
      </c>
      <c r="D1367" s="6" t="s">
        <v>13</v>
      </c>
      <c r="E1367" s="3">
        <v>165.1</v>
      </c>
      <c r="F1367" s="3">
        <v>168.7</v>
      </c>
      <c r="G1367" s="3">
        <v>175.3</v>
      </c>
      <c r="H1367" s="3">
        <v>178.6</v>
      </c>
      <c r="I1367" s="3">
        <v>179.6</v>
      </c>
      <c r="J1367" s="15">
        <f t="shared" si="1811"/>
        <v>2.1268213179258311E-2</v>
      </c>
      <c r="K1367" s="16">
        <f t="shared" ref="K1367" si="1834">IF($C1367="Erwerbstätige (Inlandskonzept)", SUM(K1368:K1369),
IF(TYPE($I1367)=1,$I1367,$H1367)*(1+$J1367))^(1/IF(TYPE($I1367)=1,1,2))</f>
        <v>183.41977108699479</v>
      </c>
      <c r="L1367" s="16">
        <f t="shared" ref="L1367" si="1835">IF($C1367="Erwerbstätige (Inlandskonzept)", SUM(L1368:L1369),
IF(TYPE($I1367)=1,$I1367,$H1367)*((1+$J1367)^(1/IF(TYPE($I1367)=1,2,3))))</f>
        <v>181.49983715481474</v>
      </c>
    </row>
    <row r="1368" spans="1:12" x14ac:dyDescent="0.2">
      <c r="C1368" s="2" t="s">
        <v>15</v>
      </c>
      <c r="D1368" s="6" t="s">
        <v>13</v>
      </c>
      <c r="E1368" s="3">
        <v>34.1</v>
      </c>
      <c r="F1368" s="3">
        <v>35.5</v>
      </c>
      <c r="G1368" s="3">
        <v>35</v>
      </c>
      <c r="H1368" s="3">
        <v>34.6</v>
      </c>
      <c r="I1368" s="3">
        <v>34.200000000000003</v>
      </c>
      <c r="J1368" s="15">
        <f t="shared" si="1811"/>
        <v>7.3233296971375594E-4</v>
      </c>
      <c r="K1368" s="16">
        <f t="shared" ref="K1368:K1369" si="1836">IF($C1368="Erwerbstätige (Inlandskonzept)", SUM(K1369:K1370),
IF(TYPE($I1368)=1,$I1368,$H1368)*((1+$J1368)^(IF(TYPE($I1368)=1,1,2))))</f>
        <v>34.225045787564213</v>
      </c>
      <c r="L1368" s="16">
        <f t="shared" ref="L1368:L1369" si="1837">IF($C1368="Erwerbstätige (Inlandskonzept)", SUM(L1369:L1370),
IF(TYPE($I1368)=1,$I1368,$H1368)*((1+$J1368)^(IF(TYPE($I1368)=1,2,3))))</f>
        <v>34.250109916984407</v>
      </c>
    </row>
    <row r="1369" spans="1:12" x14ac:dyDescent="0.2">
      <c r="A1369" s="2" t="s">
        <v>47</v>
      </c>
      <c r="B1369" s="2" t="s">
        <v>48</v>
      </c>
      <c r="C1369" s="2" t="s">
        <v>12</v>
      </c>
      <c r="D1369" s="6" t="s">
        <v>13</v>
      </c>
      <c r="E1369" s="3">
        <v>29.9</v>
      </c>
      <c r="F1369" s="3">
        <v>30.3</v>
      </c>
      <c r="G1369" s="3">
        <v>30.9</v>
      </c>
      <c r="H1369" s="3">
        <v>30.2</v>
      </c>
      <c r="I1369" s="3" t="s">
        <v>22</v>
      </c>
      <c r="J1369" s="15">
        <f t="shared" si="1811"/>
        <v>3.3333579839491811E-3</v>
      </c>
      <c r="K1369" s="16">
        <f t="shared" si="1836"/>
        <v>11.149339857437091</v>
      </c>
      <c r="L1369" s="16">
        <f t="shared" si="1837"/>
        <v>31.078396265853915</v>
      </c>
    </row>
    <row r="1370" spans="1:12" x14ac:dyDescent="0.2">
      <c r="C1370" s="2" t="s">
        <v>14</v>
      </c>
      <c r="D1370" s="6" t="s">
        <v>13</v>
      </c>
      <c r="E1370" s="3">
        <v>25.1</v>
      </c>
      <c r="F1370" s="3">
        <v>25</v>
      </c>
      <c r="G1370" s="3">
        <v>25.3</v>
      </c>
      <c r="H1370" s="3">
        <v>24.6</v>
      </c>
      <c r="I1370" s="3" t="s">
        <v>22</v>
      </c>
      <c r="J1370" s="15">
        <f t="shared" si="1811"/>
        <v>-6.6846917771391512E-3</v>
      </c>
      <c r="K1370" s="16">
        <f t="shared" ref="K1370" si="1838">IF($C1370="Erwerbstätige (Inlandskonzept)", SUM(K1371:K1372),
IF(TYPE($I1370)=1,$I1370,$H1370)*(1+$J1370))^(1/IF(TYPE($I1370)=1,1,2))</f>
        <v>4.9432334136961789</v>
      </c>
      <c r="L1370" s="16">
        <f t="shared" ref="L1370" si="1839">IF($C1370="Erwerbstätige (Inlandskonzept)", SUM(L1371:L1372),
IF(TYPE($I1370)=1,$I1370,$H1370)*((1+$J1370)^(1/IF(TYPE($I1370)=1,2,3))))</f>
        <v>24.54506293252058</v>
      </c>
    </row>
    <row r="1371" spans="1:12" x14ac:dyDescent="0.2">
      <c r="C1371" s="2" t="s">
        <v>15</v>
      </c>
      <c r="D1371" s="6" t="s">
        <v>13</v>
      </c>
      <c r="E1371" s="3">
        <v>4.8</v>
      </c>
      <c r="F1371" s="3">
        <v>5.3</v>
      </c>
      <c r="G1371" s="3">
        <v>5.6</v>
      </c>
      <c r="H1371" s="3">
        <v>5.6</v>
      </c>
      <c r="I1371" s="3" t="s">
        <v>22</v>
      </c>
      <c r="J1371" s="15">
        <f t="shared" si="1811"/>
        <v>5.2726599609396629E-2</v>
      </c>
      <c r="K1371" s="16">
        <f t="shared" ref="K1371:K1372" si="1840">IF($C1371="Erwerbstätige (Inlandskonzept)", SUM(K1372:K1373),
IF(TYPE($I1371)=1,$I1371,$H1371)*((1+$J1371)^(IF(TYPE($I1371)=1,1,2))))</f>
        <v>6.2061064437409117</v>
      </c>
      <c r="L1371" s="16">
        <f t="shared" ref="L1371:L1372" si="1841">IF($C1371="Erwerbstätige (Inlandskonzept)", SUM(L1372:L1373),
IF(TYPE($I1371)=1,$I1371,$H1371)*((1+$J1371)^(IF(TYPE($I1371)=1,2,3))))</f>
        <v>6.533333333333335</v>
      </c>
    </row>
    <row r="1372" spans="1:12" x14ac:dyDescent="0.2">
      <c r="A1372" s="2" t="s">
        <v>49</v>
      </c>
      <c r="B1372" s="2" t="s">
        <v>50</v>
      </c>
      <c r="C1372" s="2" t="s">
        <v>12</v>
      </c>
      <c r="D1372" s="6" t="s">
        <v>13</v>
      </c>
      <c r="E1372" s="3">
        <v>17.2</v>
      </c>
      <c r="F1372" s="3">
        <v>17.2</v>
      </c>
      <c r="G1372" s="3">
        <v>17.100000000000001</v>
      </c>
      <c r="H1372" s="3">
        <v>17.100000000000001</v>
      </c>
      <c r="I1372" s="3" t="s">
        <v>22</v>
      </c>
      <c r="J1372" s="15">
        <f t="shared" si="1811"/>
        <v>-1.9417524583372758E-3</v>
      </c>
      <c r="K1372" s="16">
        <f t="shared" si="1840"/>
        <v>6.082735829024168</v>
      </c>
      <c r="L1372" s="16">
        <f t="shared" si="1841"/>
        <v>17.004166666666666</v>
      </c>
    </row>
    <row r="1373" spans="1:12" x14ac:dyDescent="0.2">
      <c r="C1373" s="2" t="s">
        <v>14</v>
      </c>
      <c r="D1373" s="6" t="s">
        <v>13</v>
      </c>
      <c r="E1373" s="3">
        <v>14.8</v>
      </c>
      <c r="F1373" s="3">
        <v>14.8</v>
      </c>
      <c r="G1373" s="3">
        <v>14.8</v>
      </c>
      <c r="H1373" s="3">
        <v>14.8</v>
      </c>
      <c r="I1373" s="3" t="s">
        <v>22</v>
      </c>
      <c r="J1373" s="15">
        <f t="shared" si="1811"/>
        <v>0</v>
      </c>
      <c r="K1373" s="16">
        <f t="shared" ref="K1373" si="1842">IF($C1373="Erwerbstätige (Inlandskonzept)", SUM(K1374:K1375),
IF(TYPE($I1373)=1,$I1373,$H1373)*(1+$J1373))^(1/IF(TYPE($I1373)=1,1,2))</f>
        <v>3.8470768123342691</v>
      </c>
      <c r="L1373" s="16">
        <f t="shared" ref="L1373" si="1843">IF($C1373="Erwerbstätige (Inlandskonzept)", SUM(L1374:L1375),
IF(TYPE($I1373)=1,$I1373,$H1373)*((1+$J1373)^(1/IF(TYPE($I1373)=1,2,3))))</f>
        <v>14.8</v>
      </c>
    </row>
    <row r="1374" spans="1:12" x14ac:dyDescent="0.2">
      <c r="C1374" s="2" t="s">
        <v>15</v>
      </c>
      <c r="D1374" s="6" t="s">
        <v>13</v>
      </c>
      <c r="E1374" s="3">
        <v>2.4</v>
      </c>
      <c r="F1374" s="3">
        <v>2.4</v>
      </c>
      <c r="G1374" s="3">
        <v>2.2000000000000002</v>
      </c>
      <c r="H1374" s="3">
        <v>2.2999999999999998</v>
      </c>
      <c r="I1374" s="3" t="s">
        <v>22</v>
      </c>
      <c r="J1374" s="15">
        <f t="shared" si="1811"/>
        <v>-1.4086383383213885E-2</v>
      </c>
      <c r="K1374" s="16">
        <f t="shared" ref="K1374:K1375" si="1844">IF($C1374="Erwerbstätige (Inlandskonzept)", SUM(K1375:K1376),
IF(TYPE($I1374)=1,$I1374,$H1374)*((1+$J1374)^(IF(TYPE($I1374)=1,1,2))))</f>
        <v>2.2356590166898993</v>
      </c>
      <c r="L1374" s="16">
        <f t="shared" ref="L1374:L1375" si="1845">IF($C1374="Erwerbstätige (Inlandskonzept)", SUM(L1375:L1376),
IF(TYPE($I1374)=1,$I1374,$H1374)*((1+$J1374)^(IF(TYPE($I1374)=1,2,3))))</f>
        <v>2.2041666666666666</v>
      </c>
    </row>
    <row r="1375" spans="1:12" x14ac:dyDescent="0.2">
      <c r="A1375" s="2" t="s">
        <v>51</v>
      </c>
      <c r="B1375" s="2" t="s">
        <v>52</v>
      </c>
      <c r="C1375" s="2" t="s">
        <v>12</v>
      </c>
      <c r="D1375" s="6" t="s">
        <v>13</v>
      </c>
      <c r="E1375" s="3">
        <v>152.1</v>
      </c>
      <c r="F1375" s="3">
        <v>156.69999999999999</v>
      </c>
      <c r="G1375" s="3">
        <v>162.30000000000001</v>
      </c>
      <c r="H1375" s="3">
        <v>165.9</v>
      </c>
      <c r="I1375" s="3" t="s">
        <v>22</v>
      </c>
      <c r="J1375" s="15">
        <f t="shared" si="1811"/>
        <v>2.9372094449684916E-2</v>
      </c>
      <c r="K1375" s="16">
        <f t="shared" si="1844"/>
        <v>38.736380357732727</v>
      </c>
      <c r="L1375" s="16">
        <f t="shared" si="1845"/>
        <v>167.43709694976192</v>
      </c>
    </row>
    <row r="1376" spans="1:12" x14ac:dyDescent="0.2">
      <c r="C1376" s="2" t="s">
        <v>14</v>
      </c>
      <c r="D1376" s="6" t="s">
        <v>13</v>
      </c>
      <c r="E1376" s="3">
        <v>125.2</v>
      </c>
      <c r="F1376" s="3">
        <v>128.9</v>
      </c>
      <c r="G1376" s="3">
        <v>135.19999999999999</v>
      </c>
      <c r="H1376" s="3">
        <v>139.1</v>
      </c>
      <c r="I1376" s="3" t="s">
        <v>22</v>
      </c>
      <c r="J1376" s="15">
        <f t="shared" si="1811"/>
        <v>3.5716592193735686E-2</v>
      </c>
      <c r="K1376" s="16">
        <f t="shared" ref="K1376" si="1846">IF($C1376="Erwerbstätige (Inlandskonzept)", SUM(K1377:K1378),
IF(TYPE($I1376)=1,$I1376,$H1376)*(1+$J1376))^(1/IF(TYPE($I1376)=1,1,2))</f>
        <v>12.0028404127585</v>
      </c>
      <c r="L1376" s="16">
        <f t="shared" ref="L1376" si="1847">IF($C1376="Erwerbstätige (Inlandskonzept)", SUM(L1377:L1378),
IF(TYPE($I1376)=1,$I1376,$H1376)*((1+$J1376)^(1/IF(TYPE($I1376)=1,2,3))))</f>
        <v>140.73672520255002</v>
      </c>
    </row>
    <row r="1377" spans="1:12" x14ac:dyDescent="0.2">
      <c r="C1377" s="2" t="s">
        <v>15</v>
      </c>
      <c r="D1377" s="6" t="s">
        <v>13</v>
      </c>
      <c r="E1377" s="3">
        <v>26.9</v>
      </c>
      <c r="F1377" s="3">
        <v>27.8</v>
      </c>
      <c r="G1377" s="3">
        <v>27.1</v>
      </c>
      <c r="H1377" s="3">
        <v>26.8</v>
      </c>
      <c r="I1377" s="3" t="s">
        <v>22</v>
      </c>
      <c r="J1377" s="15">
        <f t="shared" si="1811"/>
        <v>-1.2406960630950703E-3</v>
      </c>
      <c r="K1377" s="16">
        <f t="shared" ref="K1377:K1378" si="1848">IF($C1377="Erwerbstätige (Inlandskonzept)", SUM(K1378:K1379),
IF(TYPE($I1377)=1,$I1377,$H1377)*((1+$J1377)^(IF(TYPE($I1377)=1,1,2))))</f>
        <v>26.733539944974225</v>
      </c>
      <c r="L1377" s="16">
        <f t="shared" ref="L1377:L1378" si="1849">IF($C1377="Erwerbstätige (Inlandskonzept)", SUM(L1378:L1379),
IF(TYPE($I1377)=1,$I1377,$H1377)*((1+$J1377)^(IF(TYPE($I1377)=1,2,3))))</f>
        <v>26.700371747211904</v>
      </c>
    </row>
    <row r="1378" spans="1:12" x14ac:dyDescent="0.2">
      <c r="A1378" s="2" t="s">
        <v>53</v>
      </c>
      <c r="B1378" s="2" t="s">
        <v>54</v>
      </c>
      <c r="C1378" s="2" t="s">
        <v>12</v>
      </c>
      <c r="D1378" s="6" t="s">
        <v>13</v>
      </c>
      <c r="E1378" s="3">
        <v>63.3</v>
      </c>
      <c r="F1378" s="3">
        <v>64.5</v>
      </c>
      <c r="G1378" s="3">
        <v>67.099999999999994</v>
      </c>
      <c r="H1378" s="3">
        <v>68.900000000000006</v>
      </c>
      <c r="I1378" s="3" t="s">
        <v>22</v>
      </c>
      <c r="J1378" s="15">
        <f t="shared" si="1811"/>
        <v>2.865996425684525E-2</v>
      </c>
      <c r="K1378" s="16">
        <f t="shared" si="1848"/>
        <v>24.726646890980398</v>
      </c>
      <c r="L1378" s="16">
        <f t="shared" si="1849"/>
        <v>69.842928211152795</v>
      </c>
    </row>
    <row r="1379" spans="1:12" x14ac:dyDescent="0.2">
      <c r="C1379" s="2" t="s">
        <v>14</v>
      </c>
      <c r="D1379" s="6" t="s">
        <v>13</v>
      </c>
      <c r="E1379" s="3">
        <v>46.3</v>
      </c>
      <c r="F1379" s="3">
        <v>47</v>
      </c>
      <c r="G1379" s="3">
        <v>49.7</v>
      </c>
      <c r="H1379" s="3">
        <v>51.7</v>
      </c>
      <c r="I1379" s="3" t="s">
        <v>22</v>
      </c>
      <c r="J1379" s="15">
        <f t="shared" si="1811"/>
        <v>3.7456391697690883E-2</v>
      </c>
      <c r="K1379" s="16">
        <f t="shared" ref="K1379" si="1850">IF($C1379="Erwerbstätige (Inlandskonzept)", SUM(K1380:K1381),
IF(TYPE($I1379)=1,$I1379,$H1379)*(1+$J1379))^(1/IF(TYPE($I1379)=1,1,2))</f>
        <v>7.3236941123159029</v>
      </c>
      <c r="L1379" s="16">
        <f t="shared" ref="L1379" si="1851">IF($C1379="Erwerbstätige (Inlandskonzept)", SUM(L1380:L1381),
IF(TYPE($I1379)=1,$I1379,$H1379)*((1+$J1379)^(1/IF(TYPE($I1379)=1,2,3))))</f>
        <v>52.337602767365816</v>
      </c>
    </row>
    <row r="1380" spans="1:12" x14ac:dyDescent="0.2">
      <c r="C1380" s="2" t="s">
        <v>15</v>
      </c>
      <c r="D1380" s="6" t="s">
        <v>13</v>
      </c>
      <c r="E1380" s="3">
        <v>16.899999999999999</v>
      </c>
      <c r="F1380" s="3">
        <v>17.5</v>
      </c>
      <c r="G1380" s="3">
        <v>17.3</v>
      </c>
      <c r="H1380" s="3">
        <v>17.2</v>
      </c>
      <c r="I1380" s="3" t="s">
        <v>22</v>
      </c>
      <c r="J1380" s="15">
        <f t="shared" si="1811"/>
        <v>5.8824882434889147E-3</v>
      </c>
      <c r="K1380" s="16">
        <f t="shared" ref="K1380:K1381" si="1852">IF($C1380="Erwerbstätige (Inlandskonzept)", SUM(K1381:K1382),
IF(TYPE($I1380)=1,$I1380,$H1380)*((1+$J1380)^(IF(TYPE($I1380)=1,1,2))))</f>
        <v>17.402952778664496</v>
      </c>
      <c r="L1380" s="16">
        <f t="shared" ref="L1380:L1381" si="1853">IF($C1380="Erwerbstätige (Inlandskonzept)", SUM(L1381:L1382),
IF(TYPE($I1380)=1,$I1380,$H1380)*((1+$J1380)^(IF(TYPE($I1380)=1,2,3))))</f>
        <v>17.505325443786983</v>
      </c>
    </row>
    <row r="1381" spans="1:12" x14ac:dyDescent="0.2">
      <c r="A1381" s="2" t="s">
        <v>55</v>
      </c>
      <c r="B1381" s="2" t="s">
        <v>56</v>
      </c>
      <c r="C1381" s="2" t="s">
        <v>12</v>
      </c>
      <c r="D1381" s="6" t="s">
        <v>13</v>
      </c>
      <c r="E1381" s="3">
        <v>88.9</v>
      </c>
      <c r="F1381" s="3">
        <v>92.2</v>
      </c>
      <c r="G1381" s="3">
        <v>95.3</v>
      </c>
      <c r="H1381" s="3">
        <v>97</v>
      </c>
      <c r="I1381" s="3" t="s">
        <v>22</v>
      </c>
      <c r="J1381" s="15">
        <f t="shared" si="1811"/>
        <v>2.9492825620142327E-2</v>
      </c>
      <c r="K1381" s="16">
        <f t="shared" si="1852"/>
        <v>18.851844854230251</v>
      </c>
      <c r="L1381" s="16">
        <f t="shared" si="1853"/>
        <v>97.615252256741229</v>
      </c>
    </row>
    <row r="1382" spans="1:12" x14ac:dyDescent="0.2">
      <c r="C1382" s="2" t="s">
        <v>14</v>
      </c>
      <c r="D1382" s="6" t="s">
        <v>13</v>
      </c>
      <c r="E1382" s="3">
        <v>78.900000000000006</v>
      </c>
      <c r="F1382" s="3">
        <v>81.900000000000006</v>
      </c>
      <c r="G1382" s="3">
        <v>85.5</v>
      </c>
      <c r="H1382" s="3">
        <v>87.4</v>
      </c>
      <c r="I1382" s="3" t="s">
        <v>22</v>
      </c>
      <c r="J1382" s="15">
        <f t="shared" si="1811"/>
        <v>3.4692917821203872E-2</v>
      </c>
      <c r="K1382" s="16">
        <f t="shared" ref="K1382" si="1854">IF($C1382="Erwerbstätige (Inlandskonzept)", SUM(K1383:K1384),
IF(TYPE($I1382)=1,$I1382,$H1382)*(1+$J1382))^(1/IF(TYPE($I1382)=1,1,2))</f>
        <v>9.5095825890295114</v>
      </c>
      <c r="L1382" s="16">
        <f t="shared" ref="L1382" si="1855">IF($C1382="Erwerbstätige (Inlandskonzept)", SUM(L1383:L1384),
IF(TYPE($I1382)=1,$I1382,$H1382)*((1+$J1382)^(1/IF(TYPE($I1382)=1,2,3))))</f>
        <v>88.399252256741235</v>
      </c>
    </row>
    <row r="1383" spans="1:12" x14ac:dyDescent="0.2">
      <c r="C1383" s="2" t="s">
        <v>15</v>
      </c>
      <c r="D1383" s="6" t="s">
        <v>13</v>
      </c>
      <c r="E1383" s="3">
        <v>10</v>
      </c>
      <c r="F1383" s="3">
        <v>10.3</v>
      </c>
      <c r="G1383" s="3">
        <v>9.8000000000000007</v>
      </c>
      <c r="H1383" s="3">
        <v>9.6</v>
      </c>
      <c r="I1383" s="3" t="s">
        <v>22</v>
      </c>
      <c r="J1383" s="15">
        <f t="shared" si="1811"/>
        <v>-1.3515170267812016E-2</v>
      </c>
      <c r="K1383" s="16">
        <f t="shared" ref="K1383:K1384" si="1856">IF($C1383="Erwerbstätige (Inlandskonzept)", SUM(K1384:K1385),
IF(TYPE($I1383)=1,$I1383,$H1383)*((1+$J1383)^(IF(TYPE($I1383)=1,1,2))))</f>
        <v>9.3422622652007412</v>
      </c>
      <c r="L1383" s="16">
        <f t="shared" ref="L1383:L1384" si="1857">IF($C1383="Erwerbstätige (Inlandskonzept)", SUM(L1384:L1385),
IF(TYPE($I1383)=1,$I1383,$H1383)*((1+$J1383)^(IF(TYPE($I1383)=1,2,3))))</f>
        <v>9.2159999999999975</v>
      </c>
    </row>
    <row r="1384" spans="1:12" x14ac:dyDescent="0.2">
      <c r="A1384" s="2" t="s">
        <v>57</v>
      </c>
      <c r="B1384" s="2" t="s">
        <v>58</v>
      </c>
      <c r="C1384" s="2" t="s">
        <v>12</v>
      </c>
      <c r="D1384" s="6" t="s">
        <v>13</v>
      </c>
      <c r="E1384" s="3">
        <v>459.1</v>
      </c>
      <c r="F1384" s="3">
        <v>466.6</v>
      </c>
      <c r="G1384" s="3">
        <v>475.8</v>
      </c>
      <c r="H1384" s="3">
        <v>485.5</v>
      </c>
      <c r="I1384" s="3">
        <v>493.9</v>
      </c>
      <c r="J1384" s="15">
        <f t="shared" si="1811"/>
        <v>1.843410252170008E-2</v>
      </c>
      <c r="K1384" s="16">
        <f t="shared" si="1856"/>
        <v>503.0796168834047</v>
      </c>
      <c r="L1384" s="16">
        <f t="shared" si="1857"/>
        <v>498.02588891486135</v>
      </c>
    </row>
    <row r="1385" spans="1:12" x14ac:dyDescent="0.2">
      <c r="C1385" s="2" t="s">
        <v>14</v>
      </c>
      <c r="D1385" s="6" t="s">
        <v>13</v>
      </c>
      <c r="E1385" s="3">
        <v>418.3</v>
      </c>
      <c r="F1385" s="3">
        <v>425.9</v>
      </c>
      <c r="G1385" s="3">
        <v>435.8</v>
      </c>
      <c r="H1385" s="3">
        <v>445.6</v>
      </c>
      <c r="I1385" s="3">
        <v>454.3</v>
      </c>
      <c r="J1385" s="15">
        <f t="shared" si="1811"/>
        <v>2.085419568091873E-2</v>
      </c>
      <c r="K1385" s="16">
        <f t="shared" ref="K1385" si="1858">IF($C1385="Erwerbstätige (Inlandskonzept)", SUM(K1386:K1387),
IF(TYPE($I1385)=1,$I1385,$H1385)*(1+$J1385))^(1/IF(TYPE($I1385)=1,1,2))</f>
        <v>463.77406109784141</v>
      </c>
      <c r="L1385" s="16">
        <f t="shared" ref="L1385" si="1859">IF($C1385="Erwerbstätige (Inlandskonzept)", SUM(L1386:L1387),
IF(TYPE($I1385)=1,$I1385,$H1385)*((1+$J1385)^(1/IF(TYPE($I1385)=1,2,3))))</f>
        <v>459.01258801556776</v>
      </c>
    </row>
    <row r="1386" spans="1:12" x14ac:dyDescent="0.2">
      <c r="C1386" s="2" t="s">
        <v>15</v>
      </c>
      <c r="D1386" s="6" t="s">
        <v>13</v>
      </c>
      <c r="E1386" s="3">
        <v>40.799999999999997</v>
      </c>
      <c r="F1386" s="3">
        <v>40.700000000000003</v>
      </c>
      <c r="G1386" s="3">
        <v>40</v>
      </c>
      <c r="H1386" s="3">
        <v>39.9</v>
      </c>
      <c r="I1386" s="3">
        <v>39.6</v>
      </c>
      <c r="J1386" s="15">
        <f t="shared" si="1811"/>
        <v>-7.4354599605231941E-3</v>
      </c>
      <c r="K1386" s="16">
        <f t="shared" ref="K1386:K1387" si="1860">IF($C1386="Erwerbstätige (Inlandskonzept)", SUM(K1387:K1388),
IF(TYPE($I1386)=1,$I1386,$H1386)*((1+$J1386)^(IF(TYPE($I1386)=1,1,2))))</f>
        <v>39.305555785563286</v>
      </c>
      <c r="L1386" s="16">
        <f t="shared" ref="L1386:L1387" si="1861">IF($C1386="Erwerbstätige (Inlandskonzept)", SUM(L1387:L1388),
IF(TYPE($I1386)=1,$I1386,$H1386)*((1+$J1386)^(IF(TYPE($I1386)=1,2,3))))</f>
        <v>39.013300899293618</v>
      </c>
    </row>
    <row r="1387" spans="1:12" x14ac:dyDescent="0.2">
      <c r="A1387" s="2" t="s">
        <v>59</v>
      </c>
      <c r="B1387" s="2" t="s">
        <v>60</v>
      </c>
      <c r="C1387" s="2" t="s">
        <v>12</v>
      </c>
      <c r="D1387" s="6" t="s">
        <v>13</v>
      </c>
      <c r="E1387" s="3">
        <v>355.5</v>
      </c>
      <c r="F1387" s="3">
        <v>362.4</v>
      </c>
      <c r="G1387" s="3">
        <v>371.3</v>
      </c>
      <c r="H1387" s="3">
        <v>378.6</v>
      </c>
      <c r="I1387" s="3" t="s">
        <v>22</v>
      </c>
      <c r="J1387" s="15">
        <f t="shared" si="1811"/>
        <v>2.1206729858285422E-2</v>
      </c>
      <c r="K1387" s="16">
        <f t="shared" si="1860"/>
        <v>45.587676024993058</v>
      </c>
      <c r="L1387" s="16">
        <f t="shared" si="1861"/>
        <v>381.80693326858375</v>
      </c>
    </row>
    <row r="1388" spans="1:12" x14ac:dyDescent="0.2">
      <c r="C1388" s="2" t="s">
        <v>14</v>
      </c>
      <c r="D1388" s="6" t="s">
        <v>13</v>
      </c>
      <c r="E1388" s="3">
        <v>329.9</v>
      </c>
      <c r="F1388" s="3">
        <v>335.6</v>
      </c>
      <c r="G1388" s="3">
        <v>344.6</v>
      </c>
      <c r="H1388" s="3">
        <v>352.4</v>
      </c>
      <c r="I1388" s="3" t="s">
        <v>22</v>
      </c>
      <c r="J1388" s="15">
        <f t="shared" si="1811"/>
        <v>2.2236054914876124E-2</v>
      </c>
      <c r="K1388" s="16">
        <f t="shared" ref="K1388" si="1862">IF($C1388="Erwerbstätige (Inlandskonzept)", SUM(K1389:K1390),
IF(TYPE($I1388)=1,$I1388,$H1388)*(1+$J1388))^(1/IF(TYPE($I1388)=1,1,2))</f>
        <v>18.979883712815585</v>
      </c>
      <c r="L1388" s="16">
        <f t="shared" ref="L1388" si="1863">IF($C1388="Erwerbstätige (Inlandskonzept)", SUM(L1389:L1390),
IF(TYPE($I1388)=1,$I1388,$H1388)*((1+$J1388)^(1/IF(TYPE($I1388)=1,2,3))))</f>
        <v>354.99287076858377</v>
      </c>
    </row>
    <row r="1389" spans="1:12" x14ac:dyDescent="0.2">
      <c r="C1389" s="2" t="s">
        <v>15</v>
      </c>
      <c r="D1389" s="6" t="s">
        <v>13</v>
      </c>
      <c r="E1389" s="3">
        <v>25.6</v>
      </c>
      <c r="F1389" s="3">
        <v>26.8</v>
      </c>
      <c r="G1389" s="3">
        <v>26.6</v>
      </c>
      <c r="H1389" s="3">
        <v>26.2</v>
      </c>
      <c r="I1389" s="3" t="s">
        <v>22</v>
      </c>
      <c r="J1389" s="15">
        <f t="shared" si="1811"/>
        <v>7.752247364322562E-3</v>
      </c>
      <c r="K1389" s="16">
        <f t="shared" ref="K1389:K1390" si="1864">IF($C1389="Erwerbstätige (Inlandskonzept)", SUM(K1390:K1391),
IF(TYPE($I1389)=1,$I1389,$H1389)*((1+$J1389)^(IF(TYPE($I1389)=1,1,2))))</f>
        <v>26.607792312177477</v>
      </c>
      <c r="L1389" s="16">
        <f t="shared" ref="L1389:L1390" si="1865">IF($C1389="Erwerbstätige (Inlandskonzept)", SUM(L1390:L1391),
IF(TYPE($I1389)=1,$I1389,$H1389)*((1+$J1389)^(IF(TYPE($I1389)=1,2,3))))</f>
        <v>26.814062499999999</v>
      </c>
    </row>
    <row r="1390" spans="1:12" x14ac:dyDescent="0.2">
      <c r="A1390" s="2" t="s">
        <v>61</v>
      </c>
      <c r="B1390" s="2" t="s">
        <v>62</v>
      </c>
      <c r="C1390" s="2" t="s">
        <v>12</v>
      </c>
      <c r="D1390" s="6" t="s">
        <v>13</v>
      </c>
      <c r="E1390" s="3">
        <v>95</v>
      </c>
      <c r="F1390" s="3">
        <v>94.6</v>
      </c>
      <c r="G1390" s="3">
        <v>96.4</v>
      </c>
      <c r="H1390" s="3">
        <v>98.1</v>
      </c>
      <c r="I1390" s="3" t="s">
        <v>22</v>
      </c>
      <c r="J1390" s="15">
        <f t="shared" si="1811"/>
        <v>1.0760978945580035E-2</v>
      </c>
      <c r="K1390" s="16">
        <f t="shared" si="1864"/>
        <v>9.9576931080728439</v>
      </c>
      <c r="L1390" s="16">
        <f t="shared" si="1865"/>
        <v>98.450629298200724</v>
      </c>
    </row>
    <row r="1391" spans="1:12" x14ac:dyDescent="0.2">
      <c r="C1391" s="2" t="s">
        <v>14</v>
      </c>
      <c r="D1391" s="6" t="s">
        <v>13</v>
      </c>
      <c r="E1391" s="3">
        <v>95</v>
      </c>
      <c r="F1391" s="3">
        <v>94.6</v>
      </c>
      <c r="G1391" s="3">
        <v>96.4</v>
      </c>
      <c r="H1391" s="3">
        <v>98.1</v>
      </c>
      <c r="I1391" s="3" t="s">
        <v>22</v>
      </c>
      <c r="J1391" s="15">
        <f t="shared" si="1811"/>
        <v>1.0760978945580035E-2</v>
      </c>
      <c r="K1391" s="16">
        <f t="shared" ref="K1391" si="1866">IF($C1391="Erwerbstätige (Inlandskonzept)", SUM(K1392:K1393),
IF(TYPE($I1391)=1,$I1391,$H1391)*(1+$J1391))^(1/IF(TYPE($I1391)=1,1,2))</f>
        <v>9.9576931080728439</v>
      </c>
      <c r="L1391" s="16">
        <f t="shared" ref="L1391" si="1867">IF($C1391="Erwerbstätige (Inlandskonzept)", SUM(L1392:L1393),
IF(TYPE($I1391)=1,$I1391,$H1391)*((1+$J1391)^(1/IF(TYPE($I1391)=1,2,3))))</f>
        <v>98.450629298200724</v>
      </c>
    </row>
    <row r="1392" spans="1:12" x14ac:dyDescent="0.2">
      <c r="C1392" s="2" t="s">
        <v>15</v>
      </c>
      <c r="D1392" s="6" t="s">
        <v>13</v>
      </c>
      <c r="E1392" s="3">
        <v>0</v>
      </c>
      <c r="F1392" s="3">
        <v>0</v>
      </c>
      <c r="G1392" s="3">
        <v>0</v>
      </c>
      <c r="H1392" s="3">
        <v>0</v>
      </c>
      <c r="I1392" s="3" t="s">
        <v>22</v>
      </c>
      <c r="J1392" s="15">
        <f t="shared" si="1811"/>
        <v>0</v>
      </c>
      <c r="K1392" s="16">
        <f t="shared" ref="K1392:K1393" si="1868">IF($C1392="Erwerbstätige (Inlandskonzept)", SUM(K1393:K1394),
IF(TYPE($I1392)=1,$I1392,$H1392)*((1+$J1392)^(IF(TYPE($I1392)=1,1,2))))</f>
        <v>0</v>
      </c>
      <c r="L1392" s="16">
        <f t="shared" ref="L1392:L1393" si="1869">IF($C1392="Erwerbstätige (Inlandskonzept)", SUM(L1393:L1394),
IF(TYPE($I1392)=1,$I1392,$H1392)*((1+$J1392)^(IF(TYPE($I1392)=1,2,3))))</f>
        <v>0</v>
      </c>
    </row>
    <row r="1393" spans="1:12" x14ac:dyDescent="0.2">
      <c r="A1393" s="2" t="s">
        <v>63</v>
      </c>
      <c r="B1393" s="2" t="s">
        <v>64</v>
      </c>
      <c r="C1393" s="2" t="s">
        <v>12</v>
      </c>
      <c r="D1393" s="6" t="s">
        <v>13</v>
      </c>
      <c r="E1393" s="3">
        <v>69.8</v>
      </c>
      <c r="F1393" s="3">
        <v>69.900000000000006</v>
      </c>
      <c r="G1393" s="3">
        <v>72.099999999999994</v>
      </c>
      <c r="H1393" s="3">
        <v>74.3</v>
      </c>
      <c r="I1393" s="3" t="s">
        <v>22</v>
      </c>
      <c r="J1393" s="15">
        <f t="shared" si="1811"/>
        <v>2.1044014355469987E-2</v>
      </c>
      <c r="K1393" s="16">
        <f t="shared" si="1868"/>
        <v>16.663506546095395</v>
      </c>
      <c r="L1393" s="16">
        <f t="shared" si="1869"/>
        <v>76.242383498120205</v>
      </c>
    </row>
    <row r="1394" spans="1:12" x14ac:dyDescent="0.2">
      <c r="C1394" s="2" t="s">
        <v>14</v>
      </c>
      <c r="D1394" s="6" t="s">
        <v>13</v>
      </c>
      <c r="E1394" s="3">
        <v>63.7</v>
      </c>
      <c r="F1394" s="3">
        <v>63.7</v>
      </c>
      <c r="G1394" s="3">
        <v>65.2</v>
      </c>
      <c r="H1394" s="3">
        <v>66.900000000000006</v>
      </c>
      <c r="I1394" s="3" t="s">
        <v>22</v>
      </c>
      <c r="J1394" s="15">
        <f t="shared" si="1811"/>
        <v>1.6472332024944691E-2</v>
      </c>
      <c r="K1394" s="16">
        <f t="shared" ref="K1394" si="1870">IF($C1394="Erwerbstätige (Inlandskonzept)", SUM(K1395:K1396),
IF(TYPE($I1394)=1,$I1394,$H1394)*(1+$J1394))^(1/IF(TYPE($I1394)=1,1,2))</f>
        <v>8.2463324582791842</v>
      </c>
      <c r="L1394" s="16">
        <f t="shared" ref="L1394" si="1871">IF($C1394="Erwerbstätige (Inlandskonzept)", SUM(L1395:L1396),
IF(TYPE($I1394)=1,$I1394,$H1394)*((1+$J1394)^(1/IF(TYPE($I1394)=1,2,3))))</f>
        <v>67.265334317792338</v>
      </c>
    </row>
    <row r="1395" spans="1:12" x14ac:dyDescent="0.2">
      <c r="C1395" s="2" t="s">
        <v>15</v>
      </c>
      <c r="D1395" s="6" t="s">
        <v>13</v>
      </c>
      <c r="E1395" s="3">
        <v>6.1</v>
      </c>
      <c r="F1395" s="3">
        <v>6.2</v>
      </c>
      <c r="G1395" s="3">
        <v>6.9</v>
      </c>
      <c r="H1395" s="3">
        <v>7.4</v>
      </c>
      <c r="I1395" s="3" t="s">
        <v>22</v>
      </c>
      <c r="J1395" s="15">
        <f t="shared" si="1811"/>
        <v>6.6515802889484332E-2</v>
      </c>
      <c r="K1395" s="16">
        <f t="shared" ref="K1395:K1396" si="1872">IF($C1395="Erwerbstätige (Inlandskonzept)", SUM(K1396:K1397),
IF(TYPE($I1395)=1,$I1395,$H1395)*((1+$J1395)^(IF(TYPE($I1395)=1,1,2))))</f>
        <v>8.4171740878162105</v>
      </c>
      <c r="L1395" s="16">
        <f t="shared" ref="L1395:L1396" si="1873">IF($C1395="Erwerbstätige (Inlandskonzept)", SUM(L1396:L1397),
IF(TYPE($I1395)=1,$I1395,$H1395)*((1+$J1395)^(IF(TYPE($I1395)=1,2,3))))</f>
        <v>8.9770491803278691</v>
      </c>
    </row>
    <row r="1396" spans="1:12" x14ac:dyDescent="0.2">
      <c r="A1396" s="2" t="s">
        <v>65</v>
      </c>
      <c r="B1396" s="2" t="s">
        <v>66</v>
      </c>
      <c r="C1396" s="2" t="s">
        <v>12</v>
      </c>
      <c r="D1396" s="6" t="s">
        <v>13</v>
      </c>
      <c r="E1396" s="3">
        <v>190.6</v>
      </c>
      <c r="F1396" s="3">
        <v>197.8</v>
      </c>
      <c r="G1396" s="3">
        <v>202.8</v>
      </c>
      <c r="H1396" s="3">
        <v>206.2</v>
      </c>
      <c r="I1396" s="3" t="s">
        <v>22</v>
      </c>
      <c r="J1396" s="15">
        <f t="shared" si="1811"/>
        <v>2.6570046620625121E-2</v>
      </c>
      <c r="K1396" s="16">
        <f t="shared" si="1872"/>
        <v>32.150976943360519</v>
      </c>
      <c r="L1396" s="16">
        <f t="shared" si="1873"/>
        <v>207.44187613159488</v>
      </c>
    </row>
    <row r="1397" spans="1:12" x14ac:dyDescent="0.2">
      <c r="C1397" s="2" t="s">
        <v>14</v>
      </c>
      <c r="D1397" s="6" t="s">
        <v>13</v>
      </c>
      <c r="E1397" s="3">
        <v>171.1</v>
      </c>
      <c r="F1397" s="3">
        <v>177.3</v>
      </c>
      <c r="G1397" s="3">
        <v>183.1</v>
      </c>
      <c r="H1397" s="3">
        <v>187.5</v>
      </c>
      <c r="I1397" s="3" t="s">
        <v>22</v>
      </c>
      <c r="J1397" s="15">
        <f t="shared" si="1811"/>
        <v>3.0980428165602758E-2</v>
      </c>
      <c r="K1397" s="16">
        <f t="shared" ref="K1397" si="1874">IF($C1397="Erwerbstätige (Inlandskonzept)", SUM(K1398:K1399),
IF(TYPE($I1397)=1,$I1397,$H1397)*(1+$J1397))^(1/IF(TYPE($I1397)=1,1,2))</f>
        <v>13.903554591580187</v>
      </c>
      <c r="L1397" s="16">
        <f t="shared" ref="L1397" si="1875">IF($C1397="Erwerbstätige (Inlandskonzept)", SUM(L1398:L1399),
IF(TYPE($I1397)=1,$I1397,$H1397)*((1+$J1397)^(1/IF(TYPE($I1397)=1,2,3))))</f>
        <v>189.41661839963612</v>
      </c>
    </row>
    <row r="1398" spans="1:12" x14ac:dyDescent="0.2">
      <c r="C1398" s="2" t="s">
        <v>15</v>
      </c>
      <c r="D1398" s="6" t="s">
        <v>13</v>
      </c>
      <c r="E1398" s="3">
        <v>19.399999999999999</v>
      </c>
      <c r="F1398" s="3">
        <v>20.5</v>
      </c>
      <c r="G1398" s="3">
        <v>19.7</v>
      </c>
      <c r="H1398" s="3">
        <v>18.7</v>
      </c>
      <c r="I1398" s="3" t="s">
        <v>22</v>
      </c>
      <c r="J1398" s="15">
        <f t="shared" si="1811"/>
        <v>-1.2175123452430547E-2</v>
      </c>
      <c r="K1398" s="16">
        <f t="shared" ref="K1398:K1399" si="1876">IF($C1398="Erwerbstätige (Inlandskonzept)", SUM(K1399:K1400),
IF(TYPE($I1398)=1,$I1398,$H1398)*((1+$J1398)^(IF(TYPE($I1398)=1,1,2))))</f>
        <v>18.24742235178033</v>
      </c>
      <c r="L1398" s="16">
        <f t="shared" ref="L1398:L1399" si="1877">IF($C1398="Erwerbstätige (Inlandskonzept)", SUM(L1399:L1400),
IF(TYPE($I1398)=1,$I1398,$H1398)*((1+$J1398)^(IF(TYPE($I1398)=1,2,3))))</f>
        <v>18.025257731958764</v>
      </c>
    </row>
    <row r="1399" spans="1:12" x14ac:dyDescent="0.2">
      <c r="A1399" s="2" t="s">
        <v>67</v>
      </c>
      <c r="B1399" s="2" t="s">
        <v>68</v>
      </c>
      <c r="C1399" s="2" t="s">
        <v>12</v>
      </c>
      <c r="D1399" s="6" t="s">
        <v>13</v>
      </c>
      <c r="E1399" s="3">
        <v>103.7</v>
      </c>
      <c r="F1399" s="3">
        <v>104.2</v>
      </c>
      <c r="G1399" s="3">
        <v>104.6</v>
      </c>
      <c r="H1399" s="3">
        <v>106.9</v>
      </c>
      <c r="I1399" s="3" t="s">
        <v>22</v>
      </c>
      <c r="J1399" s="15">
        <f t="shared" si="1811"/>
        <v>1.0182055518845434E-2</v>
      </c>
      <c r="K1399" s="16">
        <f t="shared" si="1876"/>
        <v>22.678528657577338</v>
      </c>
      <c r="L1399" s="16">
        <f t="shared" si="1877"/>
        <v>106.27811678477929</v>
      </c>
    </row>
    <row r="1400" spans="1:12" x14ac:dyDescent="0.2">
      <c r="C1400" s="2" t="s">
        <v>14</v>
      </c>
      <c r="D1400" s="6" t="s">
        <v>13</v>
      </c>
      <c r="E1400" s="3">
        <v>88.4</v>
      </c>
      <c r="F1400" s="3">
        <v>90.3</v>
      </c>
      <c r="G1400" s="3">
        <v>91.2</v>
      </c>
      <c r="H1400" s="3">
        <v>93.2</v>
      </c>
      <c r="I1400" s="3" t="s">
        <v>22</v>
      </c>
      <c r="J1400" s="15">
        <f t="shared" si="1811"/>
        <v>1.7781491994412812E-2</v>
      </c>
      <c r="K1400" s="16">
        <f t="shared" ref="K1400" si="1878">IF($C1400="Erwerbstätige (Inlandskonzept)", SUM(K1401:K1402),
IF(TYPE($I1400)=1,$I1400,$H1400)*(1+$J1400))^(1/IF(TYPE($I1400)=1,1,2))</f>
        <v>9.7394679040427707</v>
      </c>
      <c r="L1400" s="16">
        <f t="shared" ref="L1400" si="1879">IF($C1400="Erwerbstätige (Inlandskonzept)", SUM(L1401:L1402),
IF(TYPE($I1400)=1,$I1400,$H1400)*((1+$J1400)^(1/IF(TYPE($I1400)=1,2,3))))</f>
        <v>93.749169416358228</v>
      </c>
    </row>
    <row r="1401" spans="1:12" x14ac:dyDescent="0.2">
      <c r="C1401" s="2" t="s">
        <v>15</v>
      </c>
      <c r="D1401" s="6" t="s">
        <v>13</v>
      </c>
      <c r="E1401" s="3">
        <v>15.2</v>
      </c>
      <c r="F1401" s="3">
        <v>13.9</v>
      </c>
      <c r="G1401" s="3">
        <v>13.4</v>
      </c>
      <c r="H1401" s="3">
        <v>13.8</v>
      </c>
      <c r="I1401" s="3" t="s">
        <v>22</v>
      </c>
      <c r="J1401" s="15">
        <f t="shared" si="1811"/>
        <v>-3.1695761610941231E-2</v>
      </c>
      <c r="K1401" s="16">
        <f t="shared" ref="K1401:K1402" si="1880">IF($C1401="Erwerbstätige (Inlandskonzept)", SUM(K1402:K1403),
IF(TYPE($I1401)=1,$I1401,$H1401)*((1+$J1401)^(IF(TYPE($I1401)=1,1,2))))</f>
        <v>12.939060753534569</v>
      </c>
      <c r="L1401" s="16">
        <f t="shared" ref="L1401:L1402" si="1881">IF($C1401="Erwerbstätige (Inlandskonzept)", SUM(L1402:L1403),
IF(TYPE($I1401)=1,$I1401,$H1401)*((1+$J1401)^(IF(TYPE($I1401)=1,2,3))))</f>
        <v>12.528947368421052</v>
      </c>
    </row>
    <row r="1402" spans="1:12" x14ac:dyDescent="0.2">
      <c r="A1402" s="2" t="s">
        <v>69</v>
      </c>
      <c r="B1402" s="2" t="s">
        <v>70</v>
      </c>
      <c r="C1402" s="2" t="s">
        <v>12</v>
      </c>
      <c r="D1402" s="6" t="s">
        <v>13</v>
      </c>
      <c r="E1402" s="3">
        <v>20.8</v>
      </c>
      <c r="F1402" s="3">
        <v>21.2</v>
      </c>
      <c r="G1402" s="3">
        <v>21</v>
      </c>
      <c r="H1402" s="3">
        <v>21.7</v>
      </c>
      <c r="I1402" s="3" t="s">
        <v>22</v>
      </c>
      <c r="J1402" s="15">
        <f t="shared" si="1811"/>
        <v>1.4219912559735315E-2</v>
      </c>
      <c r="K1402" s="16">
        <f t="shared" si="1880"/>
        <v>8.7167478136038277</v>
      </c>
      <c r="L1402" s="16">
        <f t="shared" si="1881"/>
        <v>21.481742001690346</v>
      </c>
    </row>
    <row r="1403" spans="1:12" x14ac:dyDescent="0.2">
      <c r="C1403" s="2" t="s">
        <v>14</v>
      </c>
      <c r="D1403" s="6" t="s">
        <v>13</v>
      </c>
      <c r="E1403" s="3">
        <v>15.6</v>
      </c>
      <c r="F1403" s="3">
        <v>16.2</v>
      </c>
      <c r="G1403" s="3">
        <v>16.600000000000001</v>
      </c>
      <c r="H1403" s="3">
        <v>16.899999999999999</v>
      </c>
      <c r="I1403" s="3" t="s">
        <v>22</v>
      </c>
      <c r="J1403" s="15">
        <f t="shared" si="1811"/>
        <v>2.7040024624839676E-2</v>
      </c>
      <c r="K1403" s="16">
        <f t="shared" ref="K1403" si="1882">IF($C1403="Erwerbstätige (Inlandskonzept)", SUM(K1404:K1405),
IF(TYPE($I1403)=1,$I1403,$H1403)*(1+$J1403))^(1/IF(TYPE($I1403)=1,1,2))</f>
        <v>4.1661704737276164</v>
      </c>
      <c r="L1403" s="16">
        <f t="shared" ref="L1403" si="1883">IF($C1403="Erwerbstätige (Inlandskonzept)", SUM(L1404:L1405),
IF(TYPE($I1403)=1,$I1403,$H1403)*((1+$J1403)^(1/IF(TYPE($I1403)=1,2,3))))</f>
        <v>17.050972770921117</v>
      </c>
    </row>
    <row r="1404" spans="1:12" x14ac:dyDescent="0.2">
      <c r="C1404" s="2" t="s">
        <v>15</v>
      </c>
      <c r="D1404" s="6" t="s">
        <v>13</v>
      </c>
      <c r="E1404" s="3">
        <v>5.2</v>
      </c>
      <c r="F1404" s="3">
        <v>4.9000000000000004</v>
      </c>
      <c r="G1404" s="3">
        <v>4.4000000000000004</v>
      </c>
      <c r="H1404" s="3">
        <v>4.8</v>
      </c>
      <c r="I1404" s="3" t="s">
        <v>22</v>
      </c>
      <c r="J1404" s="15">
        <f t="shared" si="1811"/>
        <v>-2.6328111832561785E-2</v>
      </c>
      <c r="K1404" s="16">
        <f t="shared" ref="K1404:K1405" si="1884">IF($C1404="Erwerbstätige (Inlandskonzept)", SUM(K1405:K1406),
IF(TYPE($I1404)=1,$I1404,$H1404)*((1+$J1404)^(IF(TYPE($I1404)=1,1,2))))</f>
        <v>4.5505773398762122</v>
      </c>
      <c r="L1404" s="16">
        <f t="shared" ref="L1404:L1405" si="1885">IF($C1404="Erwerbstätige (Inlandskonzept)", SUM(L1405:L1406),
IF(TYPE($I1404)=1,$I1404,$H1404)*((1+$J1404)^(IF(TYPE($I1404)=1,2,3))))</f>
        <v>4.4307692307692301</v>
      </c>
    </row>
    <row r="1405" spans="1:12" x14ac:dyDescent="0.2">
      <c r="A1405" s="2" t="s">
        <v>71</v>
      </c>
      <c r="B1405" s="2" t="s">
        <v>72</v>
      </c>
      <c r="C1405" s="2" t="s">
        <v>12</v>
      </c>
      <c r="D1405" s="6" t="s">
        <v>13</v>
      </c>
      <c r="E1405" s="3">
        <v>51</v>
      </c>
      <c r="F1405" s="3">
        <v>50.1</v>
      </c>
      <c r="G1405" s="3">
        <v>50.8</v>
      </c>
      <c r="H1405" s="3">
        <v>52</v>
      </c>
      <c r="I1405" s="3" t="s">
        <v>22</v>
      </c>
      <c r="J1405" s="15">
        <f t="shared" si="1811"/>
        <v>6.4936884475026435E-3</v>
      </c>
      <c r="K1405" s="16">
        <f t="shared" si="1884"/>
        <v>15.009470064245463</v>
      </c>
      <c r="L1405" s="16">
        <f t="shared" si="1885"/>
        <v>51.439874504005097</v>
      </c>
    </row>
    <row r="1406" spans="1:12" x14ac:dyDescent="0.2">
      <c r="C1406" s="2" t="s">
        <v>14</v>
      </c>
      <c r="D1406" s="6" t="s">
        <v>13</v>
      </c>
      <c r="E1406" s="3">
        <v>41</v>
      </c>
      <c r="F1406" s="3">
        <v>41.1</v>
      </c>
      <c r="G1406" s="3">
        <v>41.8</v>
      </c>
      <c r="H1406" s="3">
        <v>43.1</v>
      </c>
      <c r="I1406" s="3" t="s">
        <v>22</v>
      </c>
      <c r="J1406" s="15">
        <f t="shared" si="1811"/>
        <v>1.6789699097468302E-2</v>
      </c>
      <c r="K1406" s="16">
        <f t="shared" ref="K1406" si="1886">IF($C1406="Erwerbstätige (Inlandskonzept)", SUM(K1407:K1408),
IF(TYPE($I1406)=1,$I1406,$H1406)*(1+$J1406))^(1/IF(TYPE($I1406)=1,1,2))</f>
        <v>6.6199422981700442</v>
      </c>
      <c r="L1406" s="16">
        <f t="shared" ref="L1406" si="1887">IF($C1406="Erwerbstätige (Inlandskonzept)", SUM(L1407:L1408),
IF(TYPE($I1406)=1,$I1406,$H1406)*((1+$J1406)^(1/IF(TYPE($I1406)=1,2,3))))</f>
        <v>43.339874504005095</v>
      </c>
    </row>
    <row r="1407" spans="1:12" x14ac:dyDescent="0.2">
      <c r="C1407" s="2" t="s">
        <v>15</v>
      </c>
      <c r="D1407" s="6" t="s">
        <v>13</v>
      </c>
      <c r="E1407" s="3">
        <v>10</v>
      </c>
      <c r="F1407" s="3">
        <v>9</v>
      </c>
      <c r="G1407" s="3">
        <v>9</v>
      </c>
      <c r="H1407" s="3">
        <v>9</v>
      </c>
      <c r="I1407" s="3" t="s">
        <v>22</v>
      </c>
      <c r="J1407" s="15">
        <f t="shared" si="1811"/>
        <v>-3.4510615394370281E-2</v>
      </c>
      <c r="K1407" s="16">
        <f t="shared" ref="K1407:K1408" si="1888">IF($C1407="Erwerbstätige (Inlandskonzept)", SUM(K1408:K1409),
IF(TYPE($I1407)=1,$I1407,$H1407)*((1+$J1407)^(IF(TYPE($I1407)=1,1,2))))</f>
        <v>8.3895277660754175</v>
      </c>
      <c r="L1407" s="16">
        <f t="shared" ref="L1407:L1408" si="1889">IF($C1407="Erwerbstätige (Inlandskonzept)", SUM(L1408:L1409),
IF(TYPE($I1407)=1,$I1407,$H1407)*((1+$J1407)^(IF(TYPE($I1407)=1,2,3))))</f>
        <v>8.1</v>
      </c>
    </row>
    <row r="1408" spans="1:12" x14ac:dyDescent="0.2">
      <c r="A1408" s="2" t="s">
        <v>73</v>
      </c>
      <c r="B1408" s="2" t="s">
        <v>74</v>
      </c>
      <c r="C1408" s="2" t="s">
        <v>12</v>
      </c>
      <c r="D1408" s="6" t="s">
        <v>13</v>
      </c>
      <c r="E1408" s="3">
        <v>31.8</v>
      </c>
      <c r="F1408" s="3">
        <v>32.9</v>
      </c>
      <c r="G1408" s="3">
        <v>32.799999999999997</v>
      </c>
      <c r="H1408" s="3">
        <v>33.200000000000003</v>
      </c>
      <c r="I1408" s="3" t="s">
        <v>22</v>
      </c>
      <c r="J1408" s="15">
        <f t="shared" si="1811"/>
        <v>1.4464812774152458E-2</v>
      </c>
      <c r="K1408" s="16">
        <f t="shared" si="1888"/>
        <v>5.8034672209035403</v>
      </c>
      <c r="L1408" s="16">
        <f t="shared" si="1889"/>
        <v>33.359311575403353</v>
      </c>
    </row>
    <row r="1409" spans="1:12" x14ac:dyDescent="0.2">
      <c r="C1409" s="2" t="s">
        <v>14</v>
      </c>
      <c r="D1409" s="6" t="s">
        <v>13</v>
      </c>
      <c r="E1409" s="3">
        <v>31.8</v>
      </c>
      <c r="F1409" s="3">
        <v>32.9</v>
      </c>
      <c r="G1409" s="3">
        <v>32.799999999999997</v>
      </c>
      <c r="H1409" s="3">
        <v>33.200000000000003</v>
      </c>
      <c r="I1409" s="3" t="s">
        <v>22</v>
      </c>
      <c r="J1409" s="15">
        <f t="shared" si="1811"/>
        <v>1.4464812774152458E-2</v>
      </c>
      <c r="K1409" s="16">
        <f t="shared" ref="K1409" si="1890">IF($C1409="Erwerbstätige (Inlandskonzept)", SUM(K1410:K1411),
IF(TYPE($I1409)=1,$I1409,$H1409)*(1+$J1409))^(1/IF(TYPE($I1409)=1,1,2))</f>
        <v>5.8034672209035403</v>
      </c>
      <c r="L1409" s="16">
        <f t="shared" ref="L1409" si="1891">IF($C1409="Erwerbstätige (Inlandskonzept)", SUM(L1410:L1411),
IF(TYPE($I1409)=1,$I1409,$H1409)*((1+$J1409)^(1/IF(TYPE($I1409)=1,2,3))))</f>
        <v>33.359311575403353</v>
      </c>
    </row>
    <row r="1410" spans="1:12" x14ac:dyDescent="0.2">
      <c r="C1410" s="2" t="s">
        <v>15</v>
      </c>
      <c r="D1410" s="6" t="s">
        <v>13</v>
      </c>
      <c r="E1410" s="3">
        <v>0</v>
      </c>
      <c r="F1410" s="3">
        <v>0</v>
      </c>
      <c r="G1410" s="3">
        <v>0</v>
      </c>
      <c r="H1410" s="3">
        <v>0</v>
      </c>
      <c r="I1410" s="3" t="s">
        <v>22</v>
      </c>
      <c r="J1410" s="15">
        <f t="shared" si="1811"/>
        <v>0</v>
      </c>
      <c r="K1410" s="16">
        <f t="shared" ref="K1410:K1411" si="1892">IF($C1410="Erwerbstätige (Inlandskonzept)", SUM(K1411:K1412),
IF(TYPE($I1410)=1,$I1410,$H1410)*((1+$J1410)^(IF(TYPE($I1410)=1,1,2))))</f>
        <v>0</v>
      </c>
      <c r="L1410" s="16">
        <f t="shared" ref="L1410:L1411" si="1893">IF($C1410="Erwerbstätige (Inlandskonzept)", SUM(L1411:L1412),
IF(TYPE($I1410)=1,$I1410,$H1410)*((1+$J1410)^(IF(TYPE($I1410)=1,2,3))))</f>
        <v>0</v>
      </c>
    </row>
    <row r="1411" spans="1:12" x14ac:dyDescent="0.2">
      <c r="B1411" s="2" t="s">
        <v>75</v>
      </c>
      <c r="C1411" s="2" t="s">
        <v>12</v>
      </c>
      <c r="D1411" s="6" t="s">
        <v>13</v>
      </c>
      <c r="E1411" s="3">
        <v>1339.9</v>
      </c>
      <c r="F1411" s="3">
        <v>1354.7</v>
      </c>
      <c r="G1411" s="3">
        <v>1378</v>
      </c>
      <c r="H1411" s="3">
        <v>1400.6</v>
      </c>
      <c r="I1411" s="3">
        <v>1419.2</v>
      </c>
      <c r="J1411" s="15">
        <f t="shared" si="1811"/>
        <v>1.4478398259772929E-2</v>
      </c>
      <c r="K1411" s="16">
        <f t="shared" si="1892"/>
        <v>1439.9457286615257</v>
      </c>
      <c r="L1411" s="16">
        <f t="shared" si="1893"/>
        <v>1428.0206441655423</v>
      </c>
    </row>
    <row r="1412" spans="1:12" x14ac:dyDescent="0.2">
      <c r="C1412" s="2" t="s">
        <v>14</v>
      </c>
      <c r="D1412" s="6" t="s">
        <v>13</v>
      </c>
      <c r="E1412" s="3">
        <v>1181.5999999999999</v>
      </c>
      <c r="F1412" s="3">
        <v>1197.5</v>
      </c>
      <c r="G1412" s="3">
        <v>1222.2</v>
      </c>
      <c r="H1412" s="3">
        <v>1246.0999999999999</v>
      </c>
      <c r="I1412" s="3">
        <v>1265</v>
      </c>
      <c r="J1412" s="15">
        <f t="shared" si="1811"/>
        <v>1.7196859827361077E-2</v>
      </c>
      <c r="K1412" s="16">
        <f t="shared" ref="K1412" si="1894">IF($C1412="Erwerbstätige (Inlandskonzept)", SUM(K1413:K1414),
IF(TYPE($I1412)=1,$I1412,$H1412)*(1+$J1412))^(1/IF(TYPE($I1412)=1,1,2))</f>
        <v>1286.7540276816117</v>
      </c>
      <c r="L1412" s="16">
        <f t="shared" ref="L1412" si="1895">IF($C1412="Erwerbstätige (Inlandskonzept)", SUM(L1413:L1414),
IF(TYPE($I1412)=1,$I1412,$H1412)*((1+$J1412)^(1/IF(TYPE($I1412)=1,2,3))))</f>
        <v>1275.8306490350665</v>
      </c>
    </row>
    <row r="1413" spans="1:12" x14ac:dyDescent="0.2">
      <c r="C1413" s="2" t="s">
        <v>15</v>
      </c>
      <c r="D1413" s="6" t="s">
        <v>13</v>
      </c>
      <c r="E1413" s="3">
        <v>158.30000000000001</v>
      </c>
      <c r="F1413" s="3">
        <v>157.30000000000001</v>
      </c>
      <c r="G1413" s="3">
        <v>155.80000000000001</v>
      </c>
      <c r="H1413" s="3">
        <v>154.6</v>
      </c>
      <c r="I1413" s="3">
        <v>154.19999999999999</v>
      </c>
      <c r="J1413" s="15">
        <f t="shared" si="1811"/>
        <v>-6.5389041510117707E-3</v>
      </c>
      <c r="K1413" s="16">
        <f t="shared" ref="K1413:K1414" si="1896">IF($C1413="Erwerbstätige (Inlandskonzept)", SUM(K1414:K1415),
IF(TYPE($I1413)=1,$I1413,$H1413)*((1+$J1413)^(IF(TYPE($I1413)=1,1,2))))</f>
        <v>153.19170097991397</v>
      </c>
      <c r="L1413" s="16">
        <f t="shared" ref="L1413:L1414" si="1897">IF($C1413="Erwerbstätige (Inlandskonzept)", SUM(L1414:L1415),
IF(TYPE($I1413)=1,$I1413,$H1413)*((1+$J1413)^(IF(TYPE($I1413)=1,2,3))))</f>
        <v>152.18999513047586</v>
      </c>
    </row>
    <row r="1414" spans="1:12" ht="75.95" customHeight="1" x14ac:dyDescent="0.2">
      <c r="A1414" s="19" t="s">
        <v>90</v>
      </c>
      <c r="B1414" s="20"/>
      <c r="C1414" s="20"/>
      <c r="D1414" s="20"/>
      <c r="E1414" s="20"/>
      <c r="F1414" s="20"/>
      <c r="G1414" s="20"/>
      <c r="H1414" s="20"/>
      <c r="I1414" s="20"/>
      <c r="J1414" s="15">
        <f t="shared" ref="J1414:J1477" si="1898">IF(SUM(E1414:I1414)=0, 0,
(IF(TYPE(I1414)=1,I1414,H1414)/E1414)^(1/(COUNT(E1414:I1414)-1))-1)</f>
        <v>0</v>
      </c>
      <c r="K1414" s="16">
        <f t="shared" si="1896"/>
        <v>0</v>
      </c>
      <c r="L1414" s="16">
        <f t="shared" si="1897"/>
        <v>0</v>
      </c>
    </row>
    <row r="1415" spans="1:12" x14ac:dyDescent="0.2">
      <c r="A1415" s="2" t="s">
        <v>10</v>
      </c>
      <c r="B1415" s="2" t="s">
        <v>11</v>
      </c>
      <c r="C1415" s="2" t="s">
        <v>12</v>
      </c>
      <c r="D1415" s="6" t="s">
        <v>13</v>
      </c>
      <c r="E1415" s="3">
        <v>21.8</v>
      </c>
      <c r="F1415" s="3">
        <v>20.6</v>
      </c>
      <c r="G1415" s="3">
        <v>19</v>
      </c>
      <c r="H1415" s="3">
        <v>18</v>
      </c>
      <c r="I1415" s="3">
        <v>18.2</v>
      </c>
      <c r="J1415" s="15">
        <f t="shared" si="1898"/>
        <v>-4.411923252948291E-2</v>
      </c>
      <c r="K1415" s="16">
        <f t="shared" ref="K1415" si="1899">IF($C1415="Erwerbstätige (Inlandskonzept)", SUM(K1416:K1417),
IF(TYPE($I1415)=1,$I1415,$H1415)*(1+$J1415))^(1/IF(TYPE($I1415)=1,1,2))</f>
        <v>17.645903956462057</v>
      </c>
      <c r="L1415" s="16">
        <f t="shared" ref="L1415" si="1900">IF($C1415="Erwerbstätige (Inlandskonzept)", SUM(L1416:L1417),
IF(TYPE($I1415)=1,$I1415,$H1415)*((1+$J1415)^(1/IF(TYPE($I1415)=1,2,3))))</f>
        <v>17.054231736368177</v>
      </c>
    </row>
    <row r="1416" spans="1:12" x14ac:dyDescent="0.2">
      <c r="C1416" s="2" t="s">
        <v>14</v>
      </c>
      <c r="D1416" s="6" t="s">
        <v>13</v>
      </c>
      <c r="E1416" s="3">
        <v>17.5</v>
      </c>
      <c r="F1416" s="3">
        <v>17</v>
      </c>
      <c r="G1416" s="3">
        <v>16.5</v>
      </c>
      <c r="H1416" s="3">
        <v>16.100000000000001</v>
      </c>
      <c r="I1416" s="3">
        <v>16.2</v>
      </c>
      <c r="J1416" s="15">
        <f t="shared" si="1898"/>
        <v>-1.9112406600670817E-2</v>
      </c>
      <c r="K1416" s="16">
        <f t="shared" ref="K1416:K1417" si="1901">IF($C1416="Erwerbstätige (Inlandskonzept)", SUM(K1417:K1418),
IF(TYPE($I1416)=1,$I1416,$H1416)*((1+$J1416)^(IF(TYPE($I1416)=1,1,2))))</f>
        <v>15.890379013069133</v>
      </c>
      <c r="L1416" s="16">
        <f t="shared" ref="L1416:L1417" si="1902">IF($C1416="Erwerbstätige (Inlandskonzept)", SUM(L1417:L1418),
IF(TYPE($I1416)=1,$I1416,$H1416)*((1+$J1416)^(IF(TYPE($I1416)=1,2,3))))</f>
        <v>15.586675628332589</v>
      </c>
    </row>
    <row r="1417" spans="1:12" x14ac:dyDescent="0.2">
      <c r="C1417" s="2" t="s">
        <v>15</v>
      </c>
      <c r="D1417" s="6" t="s">
        <v>13</v>
      </c>
      <c r="E1417" s="3">
        <v>4.3</v>
      </c>
      <c r="F1417" s="3">
        <v>3.6</v>
      </c>
      <c r="G1417" s="3">
        <v>2.6</v>
      </c>
      <c r="H1417" s="3">
        <v>1.9</v>
      </c>
      <c r="I1417" s="3">
        <v>2.1</v>
      </c>
      <c r="J1417" s="15">
        <f t="shared" si="1898"/>
        <v>-0.16403574124146436</v>
      </c>
      <c r="K1417" s="16">
        <f t="shared" si="1901"/>
        <v>1.755524943392925</v>
      </c>
      <c r="L1417" s="16">
        <f t="shared" si="1902"/>
        <v>1.4675561080355866</v>
      </c>
    </row>
    <row r="1418" spans="1:12" x14ac:dyDescent="0.2">
      <c r="A1418" s="2" t="s">
        <v>16</v>
      </c>
      <c r="B1418" s="2" t="s">
        <v>17</v>
      </c>
      <c r="C1418" s="2" t="s">
        <v>12</v>
      </c>
      <c r="D1418" s="6" t="s">
        <v>13</v>
      </c>
      <c r="E1418" s="3">
        <v>313.10000000000002</v>
      </c>
      <c r="F1418" s="3">
        <v>310.39999999999998</v>
      </c>
      <c r="G1418" s="3">
        <v>308.60000000000002</v>
      </c>
      <c r="H1418" s="3">
        <v>310.39999999999998</v>
      </c>
      <c r="I1418" s="3">
        <v>312.3</v>
      </c>
      <c r="J1418" s="15">
        <f t="shared" si="1898"/>
        <v>-6.3938651610118136E-4</v>
      </c>
      <c r="K1418" s="16">
        <f t="shared" ref="K1418" si="1903">IF($C1418="Erwerbstätige (Inlandskonzept)", SUM(K1419:K1420),
IF(TYPE($I1418)=1,$I1418,$H1418)*(1+$J1418))^(1/IF(TYPE($I1418)=1,1,2))</f>
        <v>312.22626197422358</v>
      </c>
      <c r="L1418" s="16">
        <f t="shared" ref="L1418" si="1904">IF($C1418="Erwerbstätige (Inlandskonzept)", SUM(L1419:L1420),
IF(TYPE($I1418)=1,$I1418,$H1418)*((1+$J1418)^(1/IF(TYPE($I1418)=1,2,3))))</f>
        <v>312.19934049872415</v>
      </c>
    </row>
    <row r="1419" spans="1:12" x14ac:dyDescent="0.2">
      <c r="C1419" s="2" t="s">
        <v>14</v>
      </c>
      <c r="D1419" s="6" t="s">
        <v>13</v>
      </c>
      <c r="E1419" s="3">
        <v>281.2</v>
      </c>
      <c r="F1419" s="3">
        <v>280</v>
      </c>
      <c r="G1419" s="3">
        <v>279.2</v>
      </c>
      <c r="H1419" s="3">
        <v>282.2</v>
      </c>
      <c r="I1419" s="3">
        <v>285.2</v>
      </c>
      <c r="J1419" s="15">
        <f t="shared" si="1898"/>
        <v>3.5373739427428941E-3</v>
      </c>
      <c r="K1419" s="16">
        <f t="shared" ref="K1419:K1420" si="1905">IF($C1419="Erwerbstätige (Inlandskonzept)", SUM(K1420:K1421),
IF(TYPE($I1419)=1,$I1419,$H1419)*((1+$J1419)^(IF(TYPE($I1419)=1,1,2))))</f>
        <v>286.20885904847029</v>
      </c>
      <c r="L1419" s="16">
        <f t="shared" ref="L1419:L1420" si="1906">IF($C1419="Erwerbstätige (Inlandskonzept)", SUM(L1420:L1421),
IF(TYPE($I1419)=1,$I1419,$H1419)*((1+$J1419)^(IF(TYPE($I1419)=1,2,3))))</f>
        <v>287.22128680865052</v>
      </c>
    </row>
    <row r="1420" spans="1:12" x14ac:dyDescent="0.2">
      <c r="C1420" s="2" t="s">
        <v>15</v>
      </c>
      <c r="D1420" s="6" t="s">
        <v>13</v>
      </c>
      <c r="E1420" s="3">
        <v>31.9</v>
      </c>
      <c r="F1420" s="3">
        <v>30.4</v>
      </c>
      <c r="G1420" s="3">
        <v>29.4</v>
      </c>
      <c r="H1420" s="3">
        <v>28.2</v>
      </c>
      <c r="I1420" s="3">
        <v>27.1</v>
      </c>
      <c r="J1420" s="15">
        <f t="shared" si="1898"/>
        <v>-3.9948231522019206E-2</v>
      </c>
      <c r="K1420" s="16">
        <f t="shared" si="1905"/>
        <v>26.017402925753281</v>
      </c>
      <c r="L1420" s="16">
        <f t="shared" si="1906"/>
        <v>24.978053690073629</v>
      </c>
    </row>
    <row r="1421" spans="1:12" x14ac:dyDescent="0.2">
      <c r="A1421" s="2" t="s">
        <v>18</v>
      </c>
      <c r="B1421" s="2" t="s">
        <v>19</v>
      </c>
      <c r="C1421" s="2" t="s">
        <v>12</v>
      </c>
      <c r="D1421" s="6" t="s">
        <v>13</v>
      </c>
      <c r="E1421" s="3">
        <v>231.4</v>
      </c>
      <c r="F1421" s="3">
        <v>231.3</v>
      </c>
      <c r="G1421" s="3">
        <v>231.5</v>
      </c>
      <c r="H1421" s="3">
        <v>234.5</v>
      </c>
      <c r="I1421" s="3">
        <v>237</v>
      </c>
      <c r="J1421" s="15">
        <f t="shared" si="1898"/>
        <v>5.9959859838474294E-3</v>
      </c>
      <c r="K1421" s="16">
        <f t="shared" ref="K1421" si="1907">IF($C1421="Erwerbstätige (Inlandskonzept)", SUM(K1422:K1423),
IF(TYPE($I1421)=1,$I1421,$H1421)*(1+$J1421))^(1/IF(TYPE($I1421)=1,1,2))</f>
        <v>238.4777511163891</v>
      </c>
      <c r="L1421" s="16">
        <f t="shared" ref="L1421" si="1908">IF($C1421="Erwerbstätige (Inlandskonzept)", SUM(L1422:L1423),
IF(TYPE($I1421)=1,$I1421,$H1421)*((1+$J1421)^(1/IF(TYPE($I1421)=1,2,3))))</f>
        <v>239.97642187405563</v>
      </c>
    </row>
    <row r="1422" spans="1:12" x14ac:dyDescent="0.2">
      <c r="C1422" s="2" t="s">
        <v>14</v>
      </c>
      <c r="D1422" s="6" t="s">
        <v>13</v>
      </c>
      <c r="E1422" s="3">
        <v>219.2</v>
      </c>
      <c r="F1422" s="3">
        <v>219.5</v>
      </c>
      <c r="G1422" s="3">
        <v>219.8</v>
      </c>
      <c r="H1422" s="3">
        <v>223.2</v>
      </c>
      <c r="I1422" s="3">
        <v>226.1</v>
      </c>
      <c r="J1422" s="15">
        <f t="shared" si="1898"/>
        <v>7.7783010783056827E-3</v>
      </c>
      <c r="K1422" s="16">
        <f t="shared" ref="K1422:K1423" si="1909">IF($C1422="Erwerbstätige (Inlandskonzept)", SUM(K1423:K1424),
IF(TYPE($I1422)=1,$I1422,$H1422)*((1+$J1422)^(IF(TYPE($I1422)=1,1,2))))</f>
        <v>227.85867387380492</v>
      </c>
      <c r="L1422" s="16">
        <f t="shared" ref="L1422:L1423" si="1910">IF($C1422="Erwerbstätige (Inlandskonzept)", SUM(L1423:L1424),
IF(TYPE($I1422)=1,$I1422,$H1422)*((1+$J1422)^(IF(TYPE($I1422)=1,2,3))))</f>
        <v>229.63102724249882</v>
      </c>
    </row>
    <row r="1423" spans="1:12" x14ac:dyDescent="0.2">
      <c r="C1423" s="2" t="s">
        <v>15</v>
      </c>
      <c r="D1423" s="6" t="s">
        <v>13</v>
      </c>
      <c r="E1423" s="3">
        <v>12.1</v>
      </c>
      <c r="F1423" s="3">
        <v>11.8</v>
      </c>
      <c r="G1423" s="3">
        <v>11.7</v>
      </c>
      <c r="H1423" s="3">
        <v>11.3</v>
      </c>
      <c r="I1423" s="3">
        <v>10.9</v>
      </c>
      <c r="J1423" s="15">
        <f t="shared" si="1898"/>
        <v>-2.5772730038148284E-2</v>
      </c>
      <c r="K1423" s="16">
        <f t="shared" si="1909"/>
        <v>10.619077242584185</v>
      </c>
      <c r="L1423" s="16">
        <f t="shared" si="1910"/>
        <v>10.345394631556818</v>
      </c>
    </row>
    <row r="1424" spans="1:12" x14ac:dyDescent="0.2">
      <c r="A1424" s="2" t="s">
        <v>20</v>
      </c>
      <c r="B1424" s="2" t="s">
        <v>21</v>
      </c>
      <c r="C1424" s="2" t="s">
        <v>12</v>
      </c>
      <c r="D1424" s="6" t="s">
        <v>13</v>
      </c>
      <c r="E1424" s="3">
        <v>1</v>
      </c>
      <c r="F1424" s="3">
        <v>1</v>
      </c>
      <c r="G1424" s="3">
        <v>1.1000000000000001</v>
      </c>
      <c r="H1424" s="3">
        <v>1.1000000000000001</v>
      </c>
      <c r="I1424" s="3" t="s">
        <v>22</v>
      </c>
      <c r="J1424" s="15">
        <f t="shared" si="1898"/>
        <v>3.228011545636722E-2</v>
      </c>
      <c r="K1424" s="16">
        <f t="shared" ref="K1424" si="1911">IF($C1424="Erwerbstätige (Inlandskonzept)", SUM(K1425:K1426),
IF(TYPE($I1424)=1,$I1424,$H1424)*(1+$J1424))^(1/IF(TYPE($I1424)=1,1,2))</f>
        <v>1.0357441686512863</v>
      </c>
      <c r="L1424" s="16">
        <f t="shared" ref="L1424" si="1912">IF($C1424="Erwerbstätige (Inlandskonzept)", SUM(L1425:L1426),
IF(TYPE($I1424)=1,$I1424,$H1424)*((1+$J1424)^(1/IF(TYPE($I1424)=1,2,3))))</f>
        <v>1.1111111111111109</v>
      </c>
    </row>
    <row r="1425" spans="1:12" x14ac:dyDescent="0.2">
      <c r="C1425" s="2" t="s">
        <v>14</v>
      </c>
      <c r="D1425" s="6" t="s">
        <v>13</v>
      </c>
      <c r="E1425" s="3">
        <v>0.9</v>
      </c>
      <c r="F1425" s="3">
        <v>1</v>
      </c>
      <c r="G1425" s="3">
        <v>1</v>
      </c>
      <c r="H1425" s="3">
        <v>1</v>
      </c>
      <c r="I1425" s="3" t="s">
        <v>22</v>
      </c>
      <c r="J1425" s="15">
        <f t="shared" si="1898"/>
        <v>3.5744168651286268E-2</v>
      </c>
      <c r="K1425" s="16">
        <f t="shared" ref="K1425:K1426" si="1913">IF($C1425="Erwerbstätige (Inlandskonzept)", SUM(K1426:K1427),
IF(TYPE($I1425)=1,$I1425,$H1425)*((1+$J1425)^(IF(TYPE($I1425)=1,1,2))))</f>
        <v>1.0727659828951441</v>
      </c>
      <c r="L1425" s="16">
        <f t="shared" ref="L1425:L1426" si="1914">IF($C1425="Erwerbstätige (Inlandskonzept)", SUM(L1426:L1427),
IF(TYPE($I1425)=1,$I1425,$H1425)*((1+$J1425)^(IF(TYPE($I1425)=1,2,3))))</f>
        <v>1.1111111111111109</v>
      </c>
    </row>
    <row r="1426" spans="1:12" x14ac:dyDescent="0.2">
      <c r="C1426" s="2" t="s">
        <v>15</v>
      </c>
      <c r="D1426" s="6" t="s">
        <v>13</v>
      </c>
      <c r="E1426" s="3">
        <v>0.1</v>
      </c>
      <c r="F1426" s="3">
        <v>0</v>
      </c>
      <c r="G1426" s="3">
        <v>0.1</v>
      </c>
      <c r="H1426" s="3">
        <v>0</v>
      </c>
      <c r="I1426" s="3" t="s">
        <v>22</v>
      </c>
      <c r="J1426" s="15">
        <f t="shared" si="1898"/>
        <v>-1</v>
      </c>
      <c r="K1426" s="16">
        <f t="shared" si="1913"/>
        <v>0</v>
      </c>
      <c r="L1426" s="16">
        <f t="shared" si="1914"/>
        <v>0</v>
      </c>
    </row>
    <row r="1427" spans="1:12" x14ac:dyDescent="0.2">
      <c r="A1427" s="2" t="s">
        <v>23</v>
      </c>
      <c r="B1427" s="2" t="s">
        <v>24</v>
      </c>
      <c r="C1427" s="2" t="s">
        <v>12</v>
      </c>
      <c r="D1427" s="6" t="s">
        <v>13</v>
      </c>
      <c r="E1427" s="3">
        <v>214.4</v>
      </c>
      <c r="F1427" s="3">
        <v>214.9</v>
      </c>
      <c r="G1427" s="3">
        <v>215.3</v>
      </c>
      <c r="H1427" s="3">
        <v>217.9</v>
      </c>
      <c r="I1427" s="3">
        <v>220.6</v>
      </c>
      <c r="J1427" s="15">
        <f t="shared" si="1898"/>
        <v>7.1523763363594561E-3</v>
      </c>
      <c r="K1427" s="16">
        <f t="shared" ref="K1427" si="1915">IF($C1427="Erwerbstätige (Inlandskonzept)", SUM(K1428:K1429),
IF(TYPE($I1427)=1,$I1427,$H1427)*(1+$J1427))^(1/IF(TYPE($I1427)=1,1,2))</f>
        <v>222.20326234581228</v>
      </c>
      <c r="L1427" s="16">
        <f t="shared" ref="L1427" si="1916">IF($C1427="Erwerbstätige (Inlandskonzept)", SUM(L1428:L1429),
IF(TYPE($I1427)=1,$I1427,$H1427)*((1+$J1427)^(1/IF(TYPE($I1427)=1,2,3))))</f>
        <v>223.827868088153</v>
      </c>
    </row>
    <row r="1428" spans="1:12" x14ac:dyDescent="0.2">
      <c r="C1428" s="2" t="s">
        <v>14</v>
      </c>
      <c r="D1428" s="6" t="s">
        <v>13</v>
      </c>
      <c r="E1428" s="3">
        <v>202.7</v>
      </c>
      <c r="F1428" s="3">
        <v>203.4</v>
      </c>
      <c r="G1428" s="3">
        <v>203.9</v>
      </c>
      <c r="H1428" s="3">
        <v>206.9</v>
      </c>
      <c r="I1428" s="3">
        <v>209.9</v>
      </c>
      <c r="J1428" s="15">
        <f t="shared" si="1898"/>
        <v>8.7642262394271864E-3</v>
      </c>
      <c r="K1428" s="16">
        <f t="shared" ref="K1428:K1429" si="1917">IF($C1428="Erwerbstätige (Inlandskonzept)", SUM(K1429:K1430),
IF(TYPE($I1428)=1,$I1428,$H1428)*((1+$J1428)^(IF(TYPE($I1428)=1,1,2))))</f>
        <v>211.73961108765576</v>
      </c>
      <c r="L1428" s="16">
        <f t="shared" ref="L1428:L1429" si="1918">IF($C1428="Erwerbstätige (Inlandskonzept)", SUM(L1429:L1430),
IF(TYPE($I1428)=1,$I1428,$H1428)*((1+$J1428)^(IF(TYPE($I1428)=1,2,3))))</f>
        <v>213.59534494307633</v>
      </c>
    </row>
    <row r="1429" spans="1:12" x14ac:dyDescent="0.2">
      <c r="C1429" s="2" t="s">
        <v>15</v>
      </c>
      <c r="D1429" s="6" t="s">
        <v>13</v>
      </c>
      <c r="E1429" s="3">
        <v>11.7</v>
      </c>
      <c r="F1429" s="3">
        <v>11.5</v>
      </c>
      <c r="G1429" s="3">
        <v>11.4</v>
      </c>
      <c r="H1429" s="3">
        <v>11</v>
      </c>
      <c r="I1429" s="3">
        <v>10.7</v>
      </c>
      <c r="J1429" s="15">
        <f t="shared" si="1898"/>
        <v>-2.2088667462007772E-2</v>
      </c>
      <c r="K1429" s="16">
        <f t="shared" si="1917"/>
        <v>10.463651258156515</v>
      </c>
      <c r="L1429" s="16">
        <f t="shared" si="1918"/>
        <v>10.232523145076676</v>
      </c>
    </row>
    <row r="1430" spans="1:12" x14ac:dyDescent="0.2">
      <c r="A1430" s="2" t="s">
        <v>25</v>
      </c>
      <c r="B1430" s="2" t="s">
        <v>26</v>
      </c>
      <c r="C1430" s="2" t="s">
        <v>12</v>
      </c>
      <c r="D1430" s="6" t="s">
        <v>13</v>
      </c>
      <c r="E1430" s="3">
        <v>5.3</v>
      </c>
      <c r="F1430" s="3">
        <v>5.2</v>
      </c>
      <c r="G1430" s="3">
        <v>5.0999999999999996</v>
      </c>
      <c r="H1430" s="3">
        <v>5.3</v>
      </c>
      <c r="I1430" s="3" t="s">
        <v>22</v>
      </c>
      <c r="J1430" s="15">
        <f t="shared" si="1898"/>
        <v>0</v>
      </c>
      <c r="K1430" s="16">
        <f t="shared" ref="K1430" si="1919">IF($C1430="Erwerbstätige (Inlandskonzept)", SUM(K1431:K1432),
IF(TYPE($I1430)=1,$I1430,$H1430)*(1+$J1430))^(1/IF(TYPE($I1430)=1,1,2))</f>
        <v>2.3021728866442674</v>
      </c>
      <c r="L1430" s="16">
        <f t="shared" ref="L1430" si="1920">IF($C1430="Erwerbstätige (Inlandskonzept)", SUM(L1431:L1432),
IF(TYPE($I1430)=1,$I1430,$H1430)*((1+$J1430)^(1/IF(TYPE($I1430)=1,2,3))))</f>
        <v>5.3</v>
      </c>
    </row>
    <row r="1431" spans="1:12" x14ac:dyDescent="0.2">
      <c r="C1431" s="2" t="s">
        <v>14</v>
      </c>
      <c r="D1431" s="6" t="s">
        <v>13</v>
      </c>
      <c r="E1431" s="3">
        <v>5.3</v>
      </c>
      <c r="F1431" s="3">
        <v>5.2</v>
      </c>
      <c r="G1431" s="3">
        <v>5.0999999999999996</v>
      </c>
      <c r="H1431" s="3">
        <v>5.3</v>
      </c>
      <c r="I1431" s="3" t="s">
        <v>22</v>
      </c>
      <c r="J1431" s="15">
        <f t="shared" si="1898"/>
        <v>0</v>
      </c>
      <c r="K1431" s="16">
        <f t="shared" ref="K1431:K1432" si="1921">IF($C1431="Erwerbstätige (Inlandskonzept)", SUM(K1432:K1433),
IF(TYPE($I1431)=1,$I1431,$H1431)*((1+$J1431)^(IF(TYPE($I1431)=1,1,2))))</f>
        <v>5.3</v>
      </c>
      <c r="L1431" s="16">
        <f t="shared" ref="L1431:L1432" si="1922">IF($C1431="Erwerbstätige (Inlandskonzept)", SUM(L1432:L1433),
IF(TYPE($I1431)=1,$I1431,$H1431)*((1+$J1431)^(IF(TYPE($I1431)=1,2,3))))</f>
        <v>5.3</v>
      </c>
    </row>
    <row r="1432" spans="1:12" x14ac:dyDescent="0.2">
      <c r="C1432" s="2" t="s">
        <v>15</v>
      </c>
      <c r="D1432" s="6" t="s">
        <v>13</v>
      </c>
      <c r="E1432" s="3">
        <v>0</v>
      </c>
      <c r="F1432" s="3">
        <v>0</v>
      </c>
      <c r="G1432" s="3">
        <v>0</v>
      </c>
      <c r="H1432" s="3">
        <v>0</v>
      </c>
      <c r="I1432" s="3" t="s">
        <v>22</v>
      </c>
      <c r="J1432" s="15">
        <f t="shared" si="1898"/>
        <v>0</v>
      </c>
      <c r="K1432" s="16">
        <f t="shared" si="1921"/>
        <v>0</v>
      </c>
      <c r="L1432" s="16">
        <f t="shared" si="1922"/>
        <v>0</v>
      </c>
    </row>
    <row r="1433" spans="1:12" x14ac:dyDescent="0.2">
      <c r="A1433" s="2" t="s">
        <v>27</v>
      </c>
      <c r="B1433" s="2" t="s">
        <v>28</v>
      </c>
      <c r="C1433" s="2" t="s">
        <v>12</v>
      </c>
      <c r="D1433" s="6" t="s">
        <v>13</v>
      </c>
      <c r="E1433" s="3">
        <v>10.6</v>
      </c>
      <c r="F1433" s="3">
        <v>10.199999999999999</v>
      </c>
      <c r="G1433" s="3">
        <v>10</v>
      </c>
      <c r="H1433" s="3">
        <v>10.199999999999999</v>
      </c>
      <c r="I1433" s="3" t="s">
        <v>22</v>
      </c>
      <c r="J1433" s="15">
        <f t="shared" si="1898"/>
        <v>-1.2740240782029177E-2</v>
      </c>
      <c r="K1433" s="16">
        <f t="shared" ref="K1433" si="1923">IF($C1433="Erwerbstätige (Inlandskonzept)", SUM(K1434:K1435),
IF(TYPE($I1433)=1,$I1433,$H1433)*(1+$J1433))^(1/IF(TYPE($I1433)=1,1,2))</f>
        <v>3.1788158539768814</v>
      </c>
      <c r="L1433" s="16">
        <f t="shared" ref="L1433" si="1924">IF($C1433="Erwerbstätige (Inlandskonzept)", SUM(L1434:L1435),
IF(TYPE($I1433)=1,$I1433,$H1433)*((1+$J1433)^(1/IF(TYPE($I1433)=1,2,3))))</f>
        <v>10.00873786407767</v>
      </c>
    </row>
    <row r="1434" spans="1:12" x14ac:dyDescent="0.2">
      <c r="C1434" s="2" t="s">
        <v>14</v>
      </c>
      <c r="D1434" s="6" t="s">
        <v>13</v>
      </c>
      <c r="E1434" s="3">
        <v>10.3</v>
      </c>
      <c r="F1434" s="3">
        <v>9.9</v>
      </c>
      <c r="G1434" s="3">
        <v>9.8000000000000007</v>
      </c>
      <c r="H1434" s="3">
        <v>10</v>
      </c>
      <c r="I1434" s="3" t="s">
        <v>22</v>
      </c>
      <c r="J1434" s="15">
        <f t="shared" si="1898"/>
        <v>-9.8045529545812693E-3</v>
      </c>
      <c r="K1434" s="16">
        <f t="shared" ref="K1434:K1435" si="1925">IF($C1434="Erwerbstätige (Inlandskonzept)", SUM(K1435:K1436),
IF(TYPE($I1434)=1,$I1434,$H1434)*((1+$J1434)^(IF(TYPE($I1434)=1,1,2))))</f>
        <v>9.8048702334947677</v>
      </c>
      <c r="L1434" s="16">
        <f t="shared" ref="L1434:L1435" si="1926">IF($C1434="Erwerbstätige (Inlandskonzept)", SUM(L1435:L1436),
IF(TYPE($I1434)=1,$I1434,$H1434)*((1+$J1434)^(IF(TYPE($I1434)=1,2,3))))</f>
        <v>9.7087378640776691</v>
      </c>
    </row>
    <row r="1435" spans="1:12" x14ac:dyDescent="0.2">
      <c r="C1435" s="2" t="s">
        <v>15</v>
      </c>
      <c r="D1435" s="6" t="s">
        <v>13</v>
      </c>
      <c r="E1435" s="3">
        <v>0.3</v>
      </c>
      <c r="F1435" s="3">
        <v>0.3</v>
      </c>
      <c r="G1435" s="3">
        <v>0.3</v>
      </c>
      <c r="H1435" s="3">
        <v>0.3</v>
      </c>
      <c r="I1435" s="3" t="s">
        <v>22</v>
      </c>
      <c r="J1435" s="15">
        <f t="shared" si="1898"/>
        <v>0</v>
      </c>
      <c r="K1435" s="16">
        <f t="shared" si="1925"/>
        <v>0.3</v>
      </c>
      <c r="L1435" s="16">
        <f t="shared" si="1926"/>
        <v>0.3</v>
      </c>
    </row>
    <row r="1436" spans="1:12" x14ac:dyDescent="0.2">
      <c r="A1436" s="2" t="s">
        <v>29</v>
      </c>
      <c r="B1436" s="2" t="s">
        <v>30</v>
      </c>
      <c r="C1436" s="2" t="s">
        <v>12</v>
      </c>
      <c r="D1436" s="6" t="s">
        <v>13</v>
      </c>
      <c r="E1436" s="3">
        <v>81.7</v>
      </c>
      <c r="F1436" s="3">
        <v>79.099999999999994</v>
      </c>
      <c r="G1436" s="3">
        <v>77</v>
      </c>
      <c r="H1436" s="3">
        <v>75.900000000000006</v>
      </c>
      <c r="I1436" s="3">
        <v>75.3</v>
      </c>
      <c r="J1436" s="15">
        <f t="shared" si="1898"/>
        <v>-2.0186926428999774E-2</v>
      </c>
      <c r="K1436" s="16">
        <f t="shared" ref="K1436" si="1927">IF($C1436="Erwerbstätige (Inlandskonzept)", SUM(K1437:K1438),
IF(TYPE($I1436)=1,$I1436,$H1436)*(1+$J1436))^(1/IF(TYPE($I1436)=1,1,2))</f>
        <v>73.82735137565686</v>
      </c>
      <c r="L1436" s="16">
        <f t="shared" ref="L1436" si="1928">IF($C1436="Erwerbstätige (Inlandskonzept)", SUM(L1437:L1438),
IF(TYPE($I1436)=1,$I1436,$H1436)*((1+$J1436)^(1/IF(TYPE($I1436)=1,2,3))))</f>
        <v>72.401311596790748</v>
      </c>
    </row>
    <row r="1437" spans="1:12" x14ac:dyDescent="0.2">
      <c r="C1437" s="2" t="s">
        <v>14</v>
      </c>
      <c r="D1437" s="6" t="s">
        <v>13</v>
      </c>
      <c r="E1437" s="3">
        <v>61.9</v>
      </c>
      <c r="F1437" s="3">
        <v>60.5</v>
      </c>
      <c r="G1437" s="3">
        <v>59.4</v>
      </c>
      <c r="H1437" s="3">
        <v>59</v>
      </c>
      <c r="I1437" s="3">
        <v>59.1</v>
      </c>
      <c r="J1437" s="15">
        <f t="shared" si="1898"/>
        <v>-1.1505612141573862E-2</v>
      </c>
      <c r="K1437" s="16">
        <f t="shared" ref="K1437:K1438" si="1929">IF($C1437="Erwerbstätige (Inlandskonzept)", SUM(K1438:K1439),
IF(TYPE($I1437)=1,$I1437,$H1437)*((1+$J1437)^(IF(TYPE($I1437)=1,1,2))))</f>
        <v>58.420018322432988</v>
      </c>
      <c r="L1437" s="16">
        <f t="shared" ref="L1437:L1438" si="1930">IF($C1437="Erwerbstätige (Inlandskonzept)", SUM(L1438:L1439),
IF(TYPE($I1437)=1,$I1437,$H1437)*((1+$J1437)^(IF(TYPE($I1437)=1,2,3))))</f>
        <v>57.747860250311433</v>
      </c>
    </row>
    <row r="1438" spans="1:12" x14ac:dyDescent="0.2">
      <c r="C1438" s="2" t="s">
        <v>15</v>
      </c>
      <c r="D1438" s="6" t="s">
        <v>13</v>
      </c>
      <c r="E1438" s="3">
        <v>19.8</v>
      </c>
      <c r="F1438" s="3">
        <v>18.600000000000001</v>
      </c>
      <c r="G1438" s="3">
        <v>17.7</v>
      </c>
      <c r="H1438" s="3">
        <v>16.899999999999999</v>
      </c>
      <c r="I1438" s="3">
        <v>16.2</v>
      </c>
      <c r="J1438" s="15">
        <f t="shared" si="1898"/>
        <v>-4.8930058442970825E-2</v>
      </c>
      <c r="K1438" s="16">
        <f t="shared" si="1929"/>
        <v>15.407333053223873</v>
      </c>
      <c r="L1438" s="16">
        <f t="shared" si="1930"/>
        <v>14.653451346479311</v>
      </c>
    </row>
    <row r="1439" spans="1:12" x14ac:dyDescent="0.2">
      <c r="A1439" s="2" t="s">
        <v>31</v>
      </c>
      <c r="B1439" s="2" t="s">
        <v>32</v>
      </c>
      <c r="C1439" s="2" t="s">
        <v>12</v>
      </c>
      <c r="D1439" s="6" t="s">
        <v>13</v>
      </c>
      <c r="E1439" s="3">
        <v>710.3</v>
      </c>
      <c r="F1439" s="3">
        <v>712.3</v>
      </c>
      <c r="G1439" s="3">
        <v>716.4</v>
      </c>
      <c r="H1439" s="3">
        <v>721.6</v>
      </c>
      <c r="I1439" s="3">
        <v>718.4</v>
      </c>
      <c r="J1439" s="15">
        <f t="shared" si="1898"/>
        <v>2.8387970207821578E-3</v>
      </c>
      <c r="K1439" s="16">
        <f t="shared" ref="K1439" si="1931">IF($C1439="Erwerbstätige (Inlandskonzept)", SUM(K1440:K1441),
IF(TYPE($I1439)=1,$I1439,$H1439)*(1+$J1439))^(1/IF(TYPE($I1439)=1,1,2))</f>
        <v>720.52526780973665</v>
      </c>
      <c r="L1439" s="16">
        <f t="shared" ref="L1439" si="1932">IF($C1439="Erwerbstätige (Inlandskonzept)", SUM(L1440:L1441),
IF(TYPE($I1439)=1,$I1439,$H1439)*((1+$J1439)^(1/IF(TYPE($I1439)=1,2,3))))</f>
        <v>722.6900210281226</v>
      </c>
    </row>
    <row r="1440" spans="1:12" x14ac:dyDescent="0.2">
      <c r="C1440" s="2" t="s">
        <v>14</v>
      </c>
      <c r="D1440" s="6" t="s">
        <v>13</v>
      </c>
      <c r="E1440" s="3">
        <v>634.79999999999995</v>
      </c>
      <c r="F1440" s="3">
        <v>636.4</v>
      </c>
      <c r="G1440" s="3">
        <v>641.4</v>
      </c>
      <c r="H1440" s="3">
        <v>648.70000000000005</v>
      </c>
      <c r="I1440" s="3">
        <v>648.1</v>
      </c>
      <c r="J1440" s="15">
        <f t="shared" si="1898"/>
        <v>5.197213094959352E-3</v>
      </c>
      <c r="K1440" s="16">
        <f t="shared" ref="K1440:K1441" si="1933">IF($C1440="Erwerbstätige (Inlandskonzept)", SUM(K1441:K1442),
IF(TYPE($I1440)=1,$I1440,$H1440)*((1+$J1440)^(IF(TYPE($I1440)=1,1,2))))</f>
        <v>651.46831380684318</v>
      </c>
      <c r="L1440" s="16">
        <f t="shared" ref="L1440:L1441" si="1934">IF($C1440="Erwerbstätige (Inlandskonzept)", SUM(L1441:L1442),
IF(TYPE($I1440)=1,$I1440,$H1440)*((1+$J1440)^(IF(TYPE($I1440)=1,2,3))))</f>
        <v>654.85413345831114</v>
      </c>
    </row>
    <row r="1441" spans="1:12" x14ac:dyDescent="0.2">
      <c r="C1441" s="2" t="s">
        <v>15</v>
      </c>
      <c r="D1441" s="6" t="s">
        <v>13</v>
      </c>
      <c r="E1441" s="3">
        <v>75.5</v>
      </c>
      <c r="F1441" s="3">
        <v>75.900000000000006</v>
      </c>
      <c r="G1441" s="3">
        <v>75</v>
      </c>
      <c r="H1441" s="3">
        <v>73</v>
      </c>
      <c r="I1441" s="3">
        <v>70.3</v>
      </c>
      <c r="J1441" s="15">
        <f t="shared" si="1898"/>
        <v>-1.7682019873492161E-2</v>
      </c>
      <c r="K1441" s="16">
        <f t="shared" si="1933"/>
        <v>69.056954002893505</v>
      </c>
      <c r="L1441" s="16">
        <f t="shared" si="1934"/>
        <v>67.835887569811504</v>
      </c>
    </row>
    <row r="1442" spans="1:12" x14ac:dyDescent="0.2">
      <c r="A1442" s="2" t="s">
        <v>33</v>
      </c>
      <c r="B1442" s="2" t="s">
        <v>34</v>
      </c>
      <c r="C1442" s="2" t="s">
        <v>12</v>
      </c>
      <c r="D1442" s="6" t="s">
        <v>13</v>
      </c>
      <c r="E1442" s="3">
        <v>229.1</v>
      </c>
      <c r="F1442" s="3">
        <v>227.5</v>
      </c>
      <c r="G1442" s="3">
        <v>229.3</v>
      </c>
      <c r="H1442" s="3">
        <v>231.2</v>
      </c>
      <c r="I1442" s="3">
        <v>230.1</v>
      </c>
      <c r="J1442" s="15">
        <f t="shared" si="1898"/>
        <v>1.0894449099081438E-3</v>
      </c>
      <c r="K1442" s="16">
        <f t="shared" ref="K1442" si="1935">IF($C1442="Erwerbstätige (Inlandskonzept)", SUM(K1443:K1444),
IF(TYPE($I1442)=1,$I1442,$H1442)*(1+$J1442))^(1/IF(TYPE($I1442)=1,1,2))</f>
        <v>230.51274803641903</v>
      </c>
      <c r="L1442" s="16">
        <f t="shared" ref="L1442" si="1936">IF($C1442="Erwerbstätige (Inlandskonzept)", SUM(L1443:L1444),
IF(TYPE($I1442)=1,$I1442,$H1442)*((1+$J1442)^(1/IF(TYPE($I1442)=1,2,3))))</f>
        <v>230.84955572683592</v>
      </c>
    </row>
    <row r="1443" spans="1:12" x14ac:dyDescent="0.2">
      <c r="C1443" s="2" t="s">
        <v>14</v>
      </c>
      <c r="D1443" s="6" t="s">
        <v>13</v>
      </c>
      <c r="E1443" s="3">
        <v>200.5</v>
      </c>
      <c r="F1443" s="3">
        <v>199.8</v>
      </c>
      <c r="G1443" s="3">
        <v>201.8</v>
      </c>
      <c r="H1443" s="3">
        <v>204.3</v>
      </c>
      <c r="I1443" s="3">
        <v>204.5</v>
      </c>
      <c r="J1443" s="15">
        <f t="shared" si="1898"/>
        <v>4.9506463382567034E-3</v>
      </c>
      <c r="K1443" s="16">
        <f t="shared" ref="K1443:K1444" si="1937">IF($C1443="Erwerbstätige (Inlandskonzept)", SUM(K1444:K1445),
IF(TYPE($I1443)=1,$I1443,$H1443)*((1+$J1443)^(IF(TYPE($I1443)=1,1,2))))</f>
        <v>205.5124071761735</v>
      </c>
      <c r="L1443" s="16">
        <f t="shared" ref="L1443:L1444" si="1938">IF($C1443="Erwerbstätige (Inlandskonzept)", SUM(L1444:L1445),
IF(TYPE($I1443)=1,$I1443,$H1443)*((1+$J1443)^(IF(TYPE($I1443)=1,2,3))))</f>
        <v>206.52982642222651</v>
      </c>
    </row>
    <row r="1444" spans="1:12" x14ac:dyDescent="0.2">
      <c r="C1444" s="2" t="s">
        <v>15</v>
      </c>
      <c r="D1444" s="6" t="s">
        <v>13</v>
      </c>
      <c r="E1444" s="3">
        <v>28.7</v>
      </c>
      <c r="F1444" s="3">
        <v>27.7</v>
      </c>
      <c r="G1444" s="3">
        <v>27.5</v>
      </c>
      <c r="H1444" s="3">
        <v>26.9</v>
      </c>
      <c r="I1444" s="3">
        <v>25.7</v>
      </c>
      <c r="J1444" s="15">
        <f t="shared" si="1898"/>
        <v>-2.7224091041030407E-2</v>
      </c>
      <c r="K1444" s="16">
        <f t="shared" si="1937"/>
        <v>25.000340860245519</v>
      </c>
      <c r="L1444" s="16">
        <f t="shared" si="1938"/>
        <v>24.319729304609403</v>
      </c>
    </row>
    <row r="1445" spans="1:12" x14ac:dyDescent="0.2">
      <c r="A1445" s="2" t="s">
        <v>35</v>
      </c>
      <c r="B1445" s="2" t="s">
        <v>36</v>
      </c>
      <c r="C1445" s="2" t="s">
        <v>12</v>
      </c>
      <c r="D1445" s="6" t="s">
        <v>13</v>
      </c>
      <c r="E1445" s="3">
        <v>208.1</v>
      </c>
      <c r="F1445" s="3">
        <v>207.4</v>
      </c>
      <c r="G1445" s="3">
        <v>209.6</v>
      </c>
      <c r="H1445" s="3">
        <v>214</v>
      </c>
      <c r="I1445" s="3" t="s">
        <v>22</v>
      </c>
      <c r="J1445" s="15">
        <f t="shared" si="1898"/>
        <v>9.3626518311582529E-3</v>
      </c>
      <c r="K1445" s="16">
        <f t="shared" ref="K1445" si="1939">IF($C1445="Erwerbstätige (Inlandskonzept)", SUM(K1446:K1447),
IF(TYPE($I1445)=1,$I1445,$H1445)*(1+$J1445))^(1/IF(TYPE($I1445)=1,1,2))</f>
        <v>14.764028534275937</v>
      </c>
      <c r="L1445" s="16">
        <f t="shared" ref="L1445" si="1940">IF($C1445="Erwerbstätige (Inlandskonzept)", SUM(L1446:L1447),
IF(TYPE($I1445)=1,$I1445,$H1445)*((1+$J1445)^(1/IF(TYPE($I1445)=1,2,3))))</f>
        <v>220.07851290839045</v>
      </c>
    </row>
    <row r="1446" spans="1:12" x14ac:dyDescent="0.2">
      <c r="C1446" s="2" t="s">
        <v>14</v>
      </c>
      <c r="D1446" s="6" t="s">
        <v>13</v>
      </c>
      <c r="E1446" s="3">
        <v>181.7</v>
      </c>
      <c r="F1446" s="3">
        <v>181.9</v>
      </c>
      <c r="G1446" s="3">
        <v>184</v>
      </c>
      <c r="H1446" s="3">
        <v>189</v>
      </c>
      <c r="I1446" s="3" t="s">
        <v>22</v>
      </c>
      <c r="J1446" s="15">
        <f t="shared" si="1898"/>
        <v>1.3216590347388646E-2</v>
      </c>
      <c r="K1446" s="16">
        <f t="shared" ref="K1446:K1447" si="1941">IF($C1446="Erwerbstätige (Inlandskonzept)", SUM(K1447:K1448),
IF(TYPE($I1446)=1,$I1446,$H1446)*((1+$J1446)^(IF(TYPE($I1446)=1,1,2))))</f>
        <v>194.02888534253051</v>
      </c>
      <c r="L1446" s="16">
        <f t="shared" ref="L1446:L1447" si="1942">IF($C1446="Erwerbstätige (Inlandskonzept)", SUM(L1447:L1448),
IF(TYPE($I1446)=1,$I1446,$H1446)*((1+$J1446)^(IF(TYPE($I1446)=1,2,3))))</f>
        <v>196.59328563566319</v>
      </c>
    </row>
    <row r="1447" spans="1:12" x14ac:dyDescent="0.2">
      <c r="C1447" s="2" t="s">
        <v>15</v>
      </c>
      <c r="D1447" s="6" t="s">
        <v>13</v>
      </c>
      <c r="E1447" s="3">
        <v>26.4</v>
      </c>
      <c r="F1447" s="3">
        <v>25.6</v>
      </c>
      <c r="G1447" s="3">
        <v>25.5</v>
      </c>
      <c r="H1447" s="3">
        <v>24.9</v>
      </c>
      <c r="I1447" s="3" t="s">
        <v>22</v>
      </c>
      <c r="J1447" s="15">
        <f t="shared" si="1898"/>
        <v>-1.9309864788809028E-2</v>
      </c>
      <c r="K1447" s="16">
        <f t="shared" si="1941"/>
        <v>23.947653218383543</v>
      </c>
      <c r="L1447" s="16">
        <f t="shared" si="1942"/>
        <v>23.485227272727268</v>
      </c>
    </row>
    <row r="1448" spans="1:12" x14ac:dyDescent="0.2">
      <c r="A1448" s="2" t="s">
        <v>37</v>
      </c>
      <c r="B1448" s="2" t="s">
        <v>38</v>
      </c>
      <c r="C1448" s="2" t="s">
        <v>12</v>
      </c>
      <c r="D1448" s="6" t="s">
        <v>13</v>
      </c>
      <c r="E1448" s="3">
        <v>124.2</v>
      </c>
      <c r="F1448" s="3">
        <v>122.8</v>
      </c>
      <c r="G1448" s="3">
        <v>123.7</v>
      </c>
      <c r="H1448" s="3">
        <v>124.1</v>
      </c>
      <c r="I1448" s="3" t="s">
        <v>22</v>
      </c>
      <c r="J1448" s="15">
        <f t="shared" si="1898"/>
        <v>-2.6845638873895794E-4</v>
      </c>
      <c r="K1448" s="16">
        <f t="shared" ref="K1448" si="1943">IF($C1448="Erwerbstätige (Inlandskonzept)", SUM(K1449:K1450),
IF(TYPE($I1448)=1,$I1448,$H1448)*(1+$J1448))^(1/IF(TYPE($I1448)=1,1,2))</f>
        <v>11.139268726289865</v>
      </c>
      <c r="L1448" s="16">
        <f t="shared" ref="L1448" si="1944">IF($C1448="Erwerbstätige (Inlandskonzept)", SUM(L1449:L1450),
IF(TYPE($I1448)=1,$I1448,$H1448)*((1+$J1448)^(1/IF(TYPE($I1448)=1,2,3))))</f>
        <v>124.08929835317258</v>
      </c>
    </row>
    <row r="1449" spans="1:12" x14ac:dyDescent="0.2">
      <c r="C1449" s="2" t="s">
        <v>14</v>
      </c>
      <c r="D1449" s="6" t="s">
        <v>13</v>
      </c>
      <c r="E1449" s="3">
        <v>109.1</v>
      </c>
      <c r="F1449" s="3">
        <v>108.6</v>
      </c>
      <c r="G1449" s="3">
        <v>109.3</v>
      </c>
      <c r="H1449" s="3">
        <v>110.1</v>
      </c>
      <c r="I1449" s="3" t="s">
        <v>22</v>
      </c>
      <c r="J1449" s="15">
        <f t="shared" si="1898"/>
        <v>3.0460133294361036E-3</v>
      </c>
      <c r="K1449" s="16">
        <f t="shared" ref="K1449:K1450" si="1945">IF($C1449="Erwerbstätige (Inlandskonzept)", SUM(K1450:K1451),
IF(TYPE($I1449)=1,$I1449,$H1449)*((1+$J1449)^(IF(TYPE($I1449)=1,1,2))))</f>
        <v>110.7717536646539</v>
      </c>
      <c r="L1449" s="16">
        <f t="shared" ref="L1449:L1450" si="1946">IF($C1449="Erwerbstätige (Inlandskonzept)", SUM(L1450:L1451),
IF(TYPE($I1449)=1,$I1449,$H1449)*((1+$J1449)^(IF(TYPE($I1449)=1,2,3))))</f>
        <v>111.10916590284145</v>
      </c>
    </row>
    <row r="1450" spans="1:12" x14ac:dyDescent="0.2">
      <c r="C1450" s="2" t="s">
        <v>15</v>
      </c>
      <c r="D1450" s="6" t="s">
        <v>13</v>
      </c>
      <c r="E1450" s="3">
        <v>15.1</v>
      </c>
      <c r="F1450" s="3">
        <v>14.3</v>
      </c>
      <c r="G1450" s="3">
        <v>14.4</v>
      </c>
      <c r="H1450" s="3">
        <v>14</v>
      </c>
      <c r="I1450" s="3" t="s">
        <v>22</v>
      </c>
      <c r="J1450" s="15">
        <f t="shared" si="1898"/>
        <v>-2.4897291422753542E-2</v>
      </c>
      <c r="K1450" s="16">
        <f t="shared" si="1945"/>
        <v>13.311554091845554</v>
      </c>
      <c r="L1450" s="16">
        <f t="shared" si="1946"/>
        <v>12.980132450331128</v>
      </c>
    </row>
    <row r="1451" spans="1:12" x14ac:dyDescent="0.2">
      <c r="A1451" s="2" t="s">
        <v>39</v>
      </c>
      <c r="B1451" s="2" t="s">
        <v>40</v>
      </c>
      <c r="C1451" s="2" t="s">
        <v>12</v>
      </c>
      <c r="D1451" s="6" t="s">
        <v>13</v>
      </c>
      <c r="E1451" s="3">
        <v>45.7</v>
      </c>
      <c r="F1451" s="3">
        <v>46.3</v>
      </c>
      <c r="G1451" s="3">
        <v>47.6</v>
      </c>
      <c r="H1451" s="3">
        <v>51.7</v>
      </c>
      <c r="I1451" s="3" t="s">
        <v>22</v>
      </c>
      <c r="J1451" s="15">
        <f t="shared" si="1898"/>
        <v>4.1976955945738581E-2</v>
      </c>
      <c r="K1451" s="16">
        <f t="shared" ref="K1451" si="1947">IF($C1451="Erwerbstätige (Inlandskonzept)", SUM(K1452:K1453),
IF(TYPE($I1451)=1,$I1451,$H1451)*(1+$J1451))^(1/IF(TYPE($I1451)=1,1,2))</f>
        <v>7.4808890908468628</v>
      </c>
      <c r="L1451" s="16">
        <f t="shared" ref="L1451" si="1948">IF($C1451="Erwerbstätige (Inlandskonzept)", SUM(L1452:L1453),
IF(TYPE($I1451)=1,$I1451,$H1451)*((1+$J1451)^(1/IF(TYPE($I1451)=1,2,3))))</f>
        <v>58.285943976887317</v>
      </c>
    </row>
    <row r="1452" spans="1:12" x14ac:dyDescent="0.2">
      <c r="C1452" s="2" t="s">
        <v>14</v>
      </c>
      <c r="D1452" s="6" t="s">
        <v>13</v>
      </c>
      <c r="E1452" s="3">
        <v>41.9</v>
      </c>
      <c r="F1452" s="3">
        <v>42.3</v>
      </c>
      <c r="G1452" s="3">
        <v>43.6</v>
      </c>
      <c r="H1452" s="3">
        <v>47.6</v>
      </c>
      <c r="I1452" s="3" t="s">
        <v>22</v>
      </c>
      <c r="J1452" s="15">
        <f t="shared" si="1898"/>
        <v>4.3432380505338042E-2</v>
      </c>
      <c r="K1452" s="16">
        <f t="shared" ref="K1452:K1453" si="1949">IF($C1452="Erwerbstätige (Inlandskonzept)", SUM(K1453:K1454),
IF(TYPE($I1452)=1,$I1452,$H1452)*((1+$J1452)^(IF(TYPE($I1452)=1,1,2))))</f>
        <v>51.824553915902939</v>
      </c>
      <c r="L1452" s="16">
        <f t="shared" ref="L1452:L1453" si="1950">IF($C1452="Erwerbstätige (Inlandskonzept)", SUM(L1453:L1454),
IF(TYPE($I1452)=1,$I1452,$H1452)*((1+$J1452)^(IF(TYPE($I1452)=1,2,3))))</f>
        <v>54.075417661097845</v>
      </c>
    </row>
    <row r="1453" spans="1:12" x14ac:dyDescent="0.2">
      <c r="C1453" s="2" t="s">
        <v>15</v>
      </c>
      <c r="D1453" s="6" t="s">
        <v>13</v>
      </c>
      <c r="E1453" s="3">
        <v>3.8</v>
      </c>
      <c r="F1453" s="3">
        <v>4</v>
      </c>
      <c r="G1453" s="3">
        <v>3.9</v>
      </c>
      <c r="H1453" s="3">
        <v>4</v>
      </c>
      <c r="I1453" s="3" t="s">
        <v>22</v>
      </c>
      <c r="J1453" s="15">
        <f t="shared" si="1898"/>
        <v>1.724476819110099E-2</v>
      </c>
      <c r="K1453" s="16">
        <f t="shared" si="1949"/>
        <v>4.139147673648667</v>
      </c>
      <c r="L1453" s="16">
        <f t="shared" si="1950"/>
        <v>4.2105263157894735</v>
      </c>
    </row>
    <row r="1454" spans="1:12" x14ac:dyDescent="0.2">
      <c r="A1454" s="2" t="s">
        <v>41</v>
      </c>
      <c r="B1454" s="2" t="s">
        <v>42</v>
      </c>
      <c r="C1454" s="2" t="s">
        <v>12</v>
      </c>
      <c r="D1454" s="6" t="s">
        <v>13</v>
      </c>
      <c r="E1454" s="3">
        <v>38.200000000000003</v>
      </c>
      <c r="F1454" s="3">
        <v>38.299999999999997</v>
      </c>
      <c r="G1454" s="3">
        <v>38.299999999999997</v>
      </c>
      <c r="H1454" s="3">
        <v>38.200000000000003</v>
      </c>
      <c r="I1454" s="3" t="s">
        <v>22</v>
      </c>
      <c r="J1454" s="15">
        <f t="shared" si="1898"/>
        <v>0</v>
      </c>
      <c r="K1454" s="16">
        <f t="shared" ref="K1454" si="1951">IF($C1454="Erwerbstätige (Inlandskonzept)", SUM(K1455:K1456),
IF(TYPE($I1454)=1,$I1454,$H1454)*(1+$J1454))^(1/IF(TYPE($I1454)=1,1,2))</f>
        <v>6.1833171416400949</v>
      </c>
      <c r="L1454" s="16">
        <f t="shared" ref="L1454" si="1952">IF($C1454="Erwerbstätige (Inlandskonzept)", SUM(L1455:L1456),
IF(TYPE($I1454)=1,$I1454,$H1454)*((1+$J1454)^(1/IF(TYPE($I1454)=1,2,3))))</f>
        <v>38.259726384364818</v>
      </c>
    </row>
    <row r="1455" spans="1:12" x14ac:dyDescent="0.2">
      <c r="C1455" s="2" t="s">
        <v>14</v>
      </c>
      <c r="D1455" s="6" t="s">
        <v>13</v>
      </c>
      <c r="E1455" s="3">
        <v>30.7</v>
      </c>
      <c r="F1455" s="3">
        <v>31</v>
      </c>
      <c r="G1455" s="3">
        <v>31.1</v>
      </c>
      <c r="H1455" s="3">
        <v>31.3</v>
      </c>
      <c r="I1455" s="3" t="s">
        <v>22</v>
      </c>
      <c r="J1455" s="15">
        <f t="shared" si="1898"/>
        <v>6.4726721043746327E-3</v>
      </c>
      <c r="K1455" s="16">
        <f t="shared" ref="K1455:K1456" si="1953">IF($C1455="Erwerbstätige (Inlandskonzept)", SUM(K1456:K1457),
IF(TYPE($I1455)=1,$I1455,$H1455)*((1+$J1455)^(IF(TYPE($I1455)=1,1,2))))</f>
        <v>31.706500602388399</v>
      </c>
      <c r="L1455" s="16">
        <f t="shared" ref="L1455:L1456" si="1954">IF($C1455="Erwerbstätige (Inlandskonzept)", SUM(L1456:L1457),
IF(TYPE($I1455)=1,$I1455,$H1455)*((1+$J1455)^(IF(TYPE($I1455)=1,2,3))))</f>
        <v>31.911726384364815</v>
      </c>
    </row>
    <row r="1456" spans="1:12" x14ac:dyDescent="0.2">
      <c r="C1456" s="2" t="s">
        <v>15</v>
      </c>
      <c r="D1456" s="6" t="s">
        <v>13</v>
      </c>
      <c r="E1456" s="3">
        <v>7.5</v>
      </c>
      <c r="F1456" s="3">
        <v>7.3</v>
      </c>
      <c r="G1456" s="3">
        <v>7.2</v>
      </c>
      <c r="H1456" s="3">
        <v>6.9</v>
      </c>
      <c r="I1456" s="3" t="s">
        <v>22</v>
      </c>
      <c r="J1456" s="15">
        <f t="shared" si="1898"/>
        <v>-2.7411173781143994E-2</v>
      </c>
      <c r="K1456" s="16">
        <f t="shared" si="1953"/>
        <v>6.5269102717118281</v>
      </c>
      <c r="L1456" s="16">
        <f t="shared" si="1954"/>
        <v>6.3480000000000016</v>
      </c>
    </row>
    <row r="1457" spans="1:12" x14ac:dyDescent="0.2">
      <c r="A1457" s="2" t="s">
        <v>43</v>
      </c>
      <c r="B1457" s="2" t="s">
        <v>44</v>
      </c>
      <c r="C1457" s="2" t="s">
        <v>12</v>
      </c>
      <c r="D1457" s="6" t="s">
        <v>13</v>
      </c>
      <c r="E1457" s="3">
        <v>21</v>
      </c>
      <c r="F1457" s="3">
        <v>20.100000000000001</v>
      </c>
      <c r="G1457" s="3">
        <v>19.7</v>
      </c>
      <c r="H1457" s="3">
        <v>17.3</v>
      </c>
      <c r="I1457" s="3" t="s">
        <v>22</v>
      </c>
      <c r="J1457" s="15">
        <f t="shared" si="1898"/>
        <v>-6.2562614411119211E-2</v>
      </c>
      <c r="K1457" s="16">
        <f t="shared" ref="K1457" si="1955">IF($C1457="Erwerbstätige (Inlandskonzept)", SUM(K1458:K1459),
IF(TYPE($I1457)=1,$I1457,$H1457)*(1+$J1457))^(1/IF(TYPE($I1457)=1,1,2))</f>
        <v>3.9004531989305211</v>
      </c>
      <c r="L1457" s="16">
        <f t="shared" ref="L1457" si="1956">IF($C1457="Erwerbstätige (Inlandskonzept)", SUM(L1458:L1459),
IF(TYPE($I1457)=1,$I1457,$H1457)*((1+$J1457)^(1/IF(TYPE($I1457)=1,2,3))))</f>
        <v>14.269777562862668</v>
      </c>
    </row>
    <row r="1458" spans="1:12" x14ac:dyDescent="0.2">
      <c r="C1458" s="2" t="s">
        <v>14</v>
      </c>
      <c r="D1458" s="6" t="s">
        <v>13</v>
      </c>
      <c r="E1458" s="3">
        <v>18.8</v>
      </c>
      <c r="F1458" s="3">
        <v>18</v>
      </c>
      <c r="G1458" s="3">
        <v>17.7</v>
      </c>
      <c r="H1458" s="3">
        <v>15.3</v>
      </c>
      <c r="I1458" s="3" t="s">
        <v>22</v>
      </c>
      <c r="J1458" s="15">
        <f t="shared" si="1898"/>
        <v>-6.6363416916678908E-2</v>
      </c>
      <c r="K1458" s="16">
        <f t="shared" ref="K1458:K1459" si="1957">IF($C1458="Erwerbstätige (Inlandskonzept)", SUM(K1459:K1460),
IF(TYPE($I1458)=1,$I1458,$H1458)*((1+$J1458)^(IF(TYPE($I1458)=1,1,2))))</f>
        <v>13.336662219853938</v>
      </c>
      <c r="L1458" s="16">
        <f t="shared" ref="L1458:L1459" si="1958">IF($C1458="Erwerbstätige (Inlandskonzept)", SUM(L1459:L1460),
IF(TYPE($I1458)=1,$I1458,$H1458)*((1+$J1458)^(IF(TYPE($I1458)=1,2,3))))</f>
        <v>12.45159574468085</v>
      </c>
    </row>
    <row r="1459" spans="1:12" x14ac:dyDescent="0.2">
      <c r="C1459" s="2" t="s">
        <v>15</v>
      </c>
      <c r="D1459" s="6" t="s">
        <v>13</v>
      </c>
      <c r="E1459" s="3">
        <v>2.2000000000000002</v>
      </c>
      <c r="F1459" s="3">
        <v>2.1</v>
      </c>
      <c r="G1459" s="3">
        <v>2</v>
      </c>
      <c r="H1459" s="3">
        <v>2</v>
      </c>
      <c r="I1459" s="3" t="s">
        <v>22</v>
      </c>
      <c r="J1459" s="15">
        <f t="shared" si="1898"/>
        <v>-3.1270693848535758E-2</v>
      </c>
      <c r="K1459" s="16">
        <f t="shared" si="1957"/>
        <v>1.8768729371933948</v>
      </c>
      <c r="L1459" s="16">
        <f t="shared" si="1958"/>
        <v>1.8181818181818181</v>
      </c>
    </row>
    <row r="1460" spans="1:12" x14ac:dyDescent="0.2">
      <c r="A1460" s="2" t="s">
        <v>45</v>
      </c>
      <c r="B1460" s="2" t="s">
        <v>46</v>
      </c>
      <c r="C1460" s="2" t="s">
        <v>12</v>
      </c>
      <c r="D1460" s="6" t="s">
        <v>13</v>
      </c>
      <c r="E1460" s="3">
        <v>152</v>
      </c>
      <c r="F1460" s="3">
        <v>154.19999999999999</v>
      </c>
      <c r="G1460" s="3">
        <v>153.30000000000001</v>
      </c>
      <c r="H1460" s="3">
        <v>154.5</v>
      </c>
      <c r="I1460" s="3">
        <v>153.19999999999999</v>
      </c>
      <c r="J1460" s="15">
        <f t="shared" si="1898"/>
        <v>1.9678678305041775E-3</v>
      </c>
      <c r="K1460" s="16">
        <f t="shared" ref="K1460" si="1959">IF($C1460="Erwerbstätige (Inlandskonzept)", SUM(K1461:K1462),
IF(TYPE($I1460)=1,$I1460,$H1460)*(1+$J1460))^(1/IF(TYPE($I1460)=1,1,2))</f>
        <v>153.51420520454431</v>
      </c>
      <c r="L1460" s="16">
        <f t="shared" ref="L1460" si="1960">IF($C1460="Erwerbstätige (Inlandskonzept)", SUM(L1461:L1462),
IF(TYPE($I1460)=1,$I1460,$H1460)*((1+$J1460)^(1/IF(TYPE($I1460)=1,2,3))))</f>
        <v>153.83404578508669</v>
      </c>
    </row>
    <row r="1461" spans="1:12" x14ac:dyDescent="0.2">
      <c r="C1461" s="2" t="s">
        <v>14</v>
      </c>
      <c r="D1461" s="6" t="s">
        <v>13</v>
      </c>
      <c r="E1461" s="3">
        <v>127.3</v>
      </c>
      <c r="F1461" s="3">
        <v>128.30000000000001</v>
      </c>
      <c r="G1461" s="3">
        <v>128.1</v>
      </c>
      <c r="H1461" s="3">
        <v>130.30000000000001</v>
      </c>
      <c r="I1461" s="3">
        <v>129.6</v>
      </c>
      <c r="J1461" s="15">
        <f t="shared" si="1898"/>
        <v>4.486604394592586E-3</v>
      </c>
      <c r="K1461" s="16">
        <f t="shared" ref="K1461:K1462" si="1961">IF($C1461="Erwerbstätige (Inlandskonzept)", SUM(K1462:K1463),
IF(TYPE($I1461)=1,$I1461,$H1461)*((1+$J1461)^(IF(TYPE($I1461)=1,1,2))))</f>
        <v>130.18146392953921</v>
      </c>
      <c r="L1461" s="16">
        <f t="shared" ref="L1461:L1462" si="1962">IF($C1461="Erwerbstätige (Inlandskonzept)", SUM(L1462:L1463),
IF(TYPE($I1461)=1,$I1461,$H1461)*((1+$J1461)^(IF(TYPE($I1461)=1,2,3))))</f>
        <v>130.76553665769998</v>
      </c>
    </row>
    <row r="1462" spans="1:12" x14ac:dyDescent="0.2">
      <c r="C1462" s="2" t="s">
        <v>15</v>
      </c>
      <c r="D1462" s="6" t="s">
        <v>13</v>
      </c>
      <c r="E1462" s="3">
        <v>24.7</v>
      </c>
      <c r="F1462" s="3">
        <v>25.9</v>
      </c>
      <c r="G1462" s="3">
        <v>25.1</v>
      </c>
      <c r="H1462" s="3">
        <v>24.3</v>
      </c>
      <c r="I1462" s="3">
        <v>23.6</v>
      </c>
      <c r="J1462" s="15">
        <f t="shared" si="1898"/>
        <v>-1.1324522245546809E-2</v>
      </c>
      <c r="K1462" s="16">
        <f t="shared" si="1961"/>
        <v>23.332741275005098</v>
      </c>
      <c r="L1462" s="16">
        <f t="shared" si="1962"/>
        <v>23.068509127386715</v>
      </c>
    </row>
    <row r="1463" spans="1:12" x14ac:dyDescent="0.2">
      <c r="A1463" s="2" t="s">
        <v>47</v>
      </c>
      <c r="B1463" s="2" t="s">
        <v>48</v>
      </c>
      <c r="C1463" s="2" t="s">
        <v>12</v>
      </c>
      <c r="D1463" s="6" t="s">
        <v>13</v>
      </c>
      <c r="E1463" s="3">
        <v>18</v>
      </c>
      <c r="F1463" s="3">
        <v>18.100000000000001</v>
      </c>
      <c r="G1463" s="3">
        <v>17.7</v>
      </c>
      <c r="H1463" s="3">
        <v>16.7</v>
      </c>
      <c r="I1463" s="3" t="s">
        <v>22</v>
      </c>
      <c r="J1463" s="15">
        <f t="shared" si="1898"/>
        <v>-2.4678071583242533E-2</v>
      </c>
      <c r="K1463" s="16">
        <f t="shared" ref="K1463" si="1963">IF($C1463="Erwerbstätige (Inlandskonzept)", SUM(K1464:K1465),
IF(TYPE($I1463)=1,$I1463,$H1463)*(1+$J1463))^(1/IF(TYPE($I1463)=1,1,2))</f>
        <v>3.9877442602608948</v>
      </c>
      <c r="L1463" s="16">
        <f t="shared" ref="L1463" si="1964">IF($C1463="Erwerbstätige (Inlandskonzept)", SUM(L1464:L1465),
IF(TYPE($I1463)=1,$I1463,$H1463)*((1+$J1463)^(1/IF(TYPE($I1463)=1,2,3))))</f>
        <v>15.522463768115941</v>
      </c>
    </row>
    <row r="1464" spans="1:12" x14ac:dyDescent="0.2">
      <c r="C1464" s="2" t="s">
        <v>14</v>
      </c>
      <c r="D1464" s="6" t="s">
        <v>13</v>
      </c>
      <c r="E1464" s="3">
        <v>13.8</v>
      </c>
      <c r="F1464" s="3">
        <v>13.6</v>
      </c>
      <c r="G1464" s="3">
        <v>13</v>
      </c>
      <c r="H1464" s="3">
        <v>12.5</v>
      </c>
      <c r="I1464" s="3" t="s">
        <v>22</v>
      </c>
      <c r="J1464" s="15">
        <f t="shared" si="1898"/>
        <v>-3.2442072628466878E-2</v>
      </c>
      <c r="K1464" s="16">
        <f t="shared" ref="K1464:K1465" si="1965">IF($C1464="Erwerbstätige (Inlandskonzept)", SUM(K1465:K1466),
IF(TYPE($I1464)=1,$I1464,$H1464)*((1+$J1464)^(IF(TYPE($I1464)=1,1,2))))</f>
        <v>11.702104285243713</v>
      </c>
      <c r="L1464" s="16">
        <f t="shared" ref="L1464:L1465" si="1966">IF($C1464="Erwerbstätige (Inlandskonzept)", SUM(L1465:L1466),
IF(TYPE($I1464)=1,$I1464,$H1464)*((1+$J1464)^(IF(TYPE($I1464)=1,2,3))))</f>
        <v>11.322463768115941</v>
      </c>
    </row>
    <row r="1465" spans="1:12" x14ac:dyDescent="0.2">
      <c r="C1465" s="2" t="s">
        <v>15</v>
      </c>
      <c r="D1465" s="6" t="s">
        <v>13</v>
      </c>
      <c r="E1465" s="3">
        <v>4.2</v>
      </c>
      <c r="F1465" s="3">
        <v>4.5999999999999996</v>
      </c>
      <c r="G1465" s="3">
        <v>4.7</v>
      </c>
      <c r="H1465" s="3">
        <v>4.2</v>
      </c>
      <c r="I1465" s="3" t="s">
        <v>22</v>
      </c>
      <c r="J1465" s="15">
        <f t="shared" si="1898"/>
        <v>0</v>
      </c>
      <c r="K1465" s="16">
        <f t="shared" si="1965"/>
        <v>4.2</v>
      </c>
      <c r="L1465" s="16">
        <f t="shared" si="1966"/>
        <v>4.2</v>
      </c>
    </row>
    <row r="1466" spans="1:12" x14ac:dyDescent="0.2">
      <c r="A1466" s="2" t="s">
        <v>49</v>
      </c>
      <c r="B1466" s="2" t="s">
        <v>50</v>
      </c>
      <c r="C1466" s="2" t="s">
        <v>12</v>
      </c>
      <c r="D1466" s="6" t="s">
        <v>13</v>
      </c>
      <c r="E1466" s="3">
        <v>9.4</v>
      </c>
      <c r="F1466" s="3">
        <v>9.6</v>
      </c>
      <c r="G1466" s="3">
        <v>9.6999999999999993</v>
      </c>
      <c r="H1466" s="3">
        <v>9.8000000000000007</v>
      </c>
      <c r="I1466" s="3" t="s">
        <v>22</v>
      </c>
      <c r="J1466" s="15">
        <f t="shared" si="1898"/>
        <v>1.398782561512002E-2</v>
      </c>
      <c r="K1466" s="16">
        <f t="shared" ref="K1466" si="1967">IF($C1466="Erwerbstätige (Inlandskonzept)", SUM(K1467:K1468),
IF(TYPE($I1466)=1,$I1466,$H1466)*(1+$J1466))^(1/IF(TYPE($I1466)=1,1,2))</f>
        <v>3.1488817101451101</v>
      </c>
      <c r="L1466" s="16">
        <f t="shared" ref="L1466" si="1968">IF($C1466="Erwerbstätige (Inlandskonzept)", SUM(L1467:L1468),
IF(TYPE($I1466)=1,$I1466,$H1466)*((1+$J1466)^(1/IF(TYPE($I1466)=1,2,3))))</f>
        <v>10.027845528455286</v>
      </c>
    </row>
    <row r="1467" spans="1:12" x14ac:dyDescent="0.2">
      <c r="C1467" s="2" t="s">
        <v>14</v>
      </c>
      <c r="D1467" s="6" t="s">
        <v>13</v>
      </c>
      <c r="E1467" s="3">
        <v>8.1999999999999993</v>
      </c>
      <c r="F1467" s="3">
        <v>8.4</v>
      </c>
      <c r="G1467" s="3">
        <v>8.5</v>
      </c>
      <c r="H1467" s="3">
        <v>8.6</v>
      </c>
      <c r="I1467" s="3" t="s">
        <v>22</v>
      </c>
      <c r="J1467" s="15">
        <f t="shared" si="1898"/>
        <v>1.6002709851850705E-2</v>
      </c>
      <c r="K1467" s="16">
        <f t="shared" ref="K1467:K1468" si="1969">IF($C1467="Erwerbstätige (Inlandskonzept)", SUM(K1468:K1469),
IF(TYPE($I1467)=1,$I1467,$H1467)*((1+$J1467)^(IF(TYPE($I1467)=1,1,2))))</f>
        <v>8.8774489552662121</v>
      </c>
      <c r="L1467" s="16">
        <f t="shared" ref="L1467:L1468" si="1970">IF($C1467="Erwerbstätige (Inlandskonzept)", SUM(L1468:L1469),
IF(TYPE($I1467)=1,$I1467,$H1467)*((1+$J1467)^(IF(TYPE($I1467)=1,2,3))))</f>
        <v>9.019512195121953</v>
      </c>
    </row>
    <row r="1468" spans="1:12" x14ac:dyDescent="0.2">
      <c r="C1468" s="2" t="s">
        <v>15</v>
      </c>
      <c r="D1468" s="6" t="s">
        <v>13</v>
      </c>
      <c r="E1468" s="3">
        <v>1.2</v>
      </c>
      <c r="F1468" s="3">
        <v>1.2</v>
      </c>
      <c r="G1468" s="3">
        <v>1.1000000000000001</v>
      </c>
      <c r="H1468" s="3">
        <v>1.1000000000000001</v>
      </c>
      <c r="I1468" s="3" t="s">
        <v>22</v>
      </c>
      <c r="J1468" s="15">
        <f t="shared" si="1898"/>
        <v>-2.8587219458090618E-2</v>
      </c>
      <c r="K1468" s="16">
        <f t="shared" si="1969"/>
        <v>1.0380070692201804</v>
      </c>
      <c r="L1468" s="16">
        <f t="shared" si="1970"/>
        <v>1.0083333333333335</v>
      </c>
    </row>
    <row r="1469" spans="1:12" x14ac:dyDescent="0.2">
      <c r="A1469" s="2" t="s">
        <v>51</v>
      </c>
      <c r="B1469" s="2" t="s">
        <v>52</v>
      </c>
      <c r="C1469" s="2" t="s">
        <v>12</v>
      </c>
      <c r="D1469" s="6" t="s">
        <v>13</v>
      </c>
      <c r="E1469" s="3">
        <v>124.6</v>
      </c>
      <c r="F1469" s="3">
        <v>126.5</v>
      </c>
      <c r="G1469" s="3">
        <v>125.9</v>
      </c>
      <c r="H1469" s="3">
        <v>128.1</v>
      </c>
      <c r="I1469" s="3" t="s">
        <v>22</v>
      </c>
      <c r="J1469" s="15">
        <f t="shared" si="1898"/>
        <v>9.2769676200670226E-3</v>
      </c>
      <c r="K1469" s="16">
        <f t="shared" ref="K1469" si="1971">IF($C1469="Erwerbstätige (Inlandskonzept)", SUM(K1470:K1471),
IF(TYPE($I1469)=1,$I1469,$H1469)*(1+$J1469))^(1/IF(TYPE($I1469)=1,1,2))</f>
        <v>11.416968317889005</v>
      </c>
      <c r="L1469" s="16">
        <f t="shared" ref="L1469" si="1972">IF($C1469="Erwerbstätige (Inlandskonzept)", SUM(L1470:L1471),
IF(TYPE($I1469)=1,$I1469,$H1469)*((1+$J1469)^(1/IF(TYPE($I1469)=1,2,3))))</f>
        <v>131.54542215923908</v>
      </c>
    </row>
    <row r="1470" spans="1:12" x14ac:dyDescent="0.2">
      <c r="C1470" s="2" t="s">
        <v>14</v>
      </c>
      <c r="D1470" s="6" t="s">
        <v>13</v>
      </c>
      <c r="E1470" s="3">
        <v>105.3</v>
      </c>
      <c r="F1470" s="3">
        <v>106.4</v>
      </c>
      <c r="G1470" s="3">
        <v>106.6</v>
      </c>
      <c r="H1470" s="3">
        <v>109.1</v>
      </c>
      <c r="I1470" s="3" t="s">
        <v>22</v>
      </c>
      <c r="J1470" s="15">
        <f t="shared" si="1898"/>
        <v>1.1887256359506049E-2</v>
      </c>
      <c r="K1470" s="16">
        <f t="shared" ref="K1470:K1471" si="1973">IF($C1470="Erwerbstätige (Inlandskonzept)", SUM(K1471:K1472),
IF(TYPE($I1470)=1,$I1470,$H1470)*((1+$J1470)^(IF(TYPE($I1470)=1,1,2))))</f>
        <v>111.70921591648006</v>
      </c>
      <c r="L1470" s="16">
        <f t="shared" ref="L1470:L1471" si="1974">IF($C1470="Erwerbstätige (Inlandskonzept)", SUM(L1471:L1472),
IF(TYPE($I1470)=1,$I1470,$H1470)*((1+$J1470)^(IF(TYPE($I1470)=1,2,3))))</f>
        <v>113.03713200379867</v>
      </c>
    </row>
    <row r="1471" spans="1:12" x14ac:dyDescent="0.2">
      <c r="C1471" s="2" t="s">
        <v>15</v>
      </c>
      <c r="D1471" s="6" t="s">
        <v>13</v>
      </c>
      <c r="E1471" s="3">
        <v>19.3</v>
      </c>
      <c r="F1471" s="3">
        <v>20.100000000000001</v>
      </c>
      <c r="G1471" s="3">
        <v>19.3</v>
      </c>
      <c r="H1471" s="3">
        <v>18.899999999999999</v>
      </c>
      <c r="I1471" s="3" t="s">
        <v>22</v>
      </c>
      <c r="J1471" s="15">
        <f t="shared" si="1898"/>
        <v>-6.9567469683907701E-3</v>
      </c>
      <c r="K1471" s="16">
        <f t="shared" si="1973"/>
        <v>18.63794965520125</v>
      </c>
      <c r="L1471" s="16">
        <f t="shared" si="1974"/>
        <v>18.50829015544041</v>
      </c>
    </row>
    <row r="1472" spans="1:12" x14ac:dyDescent="0.2">
      <c r="A1472" s="2" t="s">
        <v>53</v>
      </c>
      <c r="B1472" s="2" t="s">
        <v>54</v>
      </c>
      <c r="C1472" s="2" t="s">
        <v>12</v>
      </c>
      <c r="D1472" s="6" t="s">
        <v>13</v>
      </c>
      <c r="E1472" s="3">
        <v>44.5</v>
      </c>
      <c r="F1472" s="3">
        <v>43.8</v>
      </c>
      <c r="G1472" s="3">
        <v>43.3</v>
      </c>
      <c r="H1472" s="3">
        <v>43.4</v>
      </c>
      <c r="I1472" s="3" t="s">
        <v>22</v>
      </c>
      <c r="J1472" s="15">
        <f t="shared" si="1898"/>
        <v>-8.3085410441492424E-3</v>
      </c>
      <c r="K1472" s="16">
        <f t="shared" ref="K1472" si="1975">IF($C1472="Erwerbstätige (Inlandskonzept)", SUM(K1473:K1474),
IF(TYPE($I1472)=1,$I1472,$H1472)*(1+$J1472))^(1/IF(TYPE($I1472)=1,1,2))</f>
        <v>6.5462950005742186</v>
      </c>
      <c r="L1472" s="16">
        <f t="shared" ref="L1472" si="1976">IF($C1472="Erwerbstätige (Inlandskonzept)", SUM(L1473:L1474),
IF(TYPE($I1472)=1,$I1472,$H1472)*((1+$J1472)^(1/IF(TYPE($I1472)=1,2,3))))</f>
        <v>42.537028493894162</v>
      </c>
    </row>
    <row r="1473" spans="1:12" x14ac:dyDescent="0.2">
      <c r="C1473" s="2" t="s">
        <v>14</v>
      </c>
      <c r="D1473" s="6" t="s">
        <v>13</v>
      </c>
      <c r="E1473" s="3">
        <v>33.5</v>
      </c>
      <c r="F1473" s="3">
        <v>32.6</v>
      </c>
      <c r="G1473" s="3">
        <v>32</v>
      </c>
      <c r="H1473" s="3">
        <v>32.4</v>
      </c>
      <c r="I1473" s="3" t="s">
        <v>22</v>
      </c>
      <c r="J1473" s="15">
        <f t="shared" si="1898"/>
        <v>-1.1067307056570441E-2</v>
      </c>
      <c r="K1473" s="16">
        <f t="shared" ref="K1473:K1474" si="1977">IF($C1473="Erwerbstätige (Inlandskonzept)", SUM(K1474:K1475),
IF(TYPE($I1473)=1,$I1473,$H1473)*((1+$J1473)^(IF(TYPE($I1473)=1,1,2))))</f>
        <v>31.686807025983928</v>
      </c>
      <c r="L1473" s="16">
        <f t="shared" ref="L1473:L1474" si="1978">IF($C1473="Erwerbstätige (Inlandskonzept)", SUM(L1474:L1475),
IF(TYPE($I1473)=1,$I1473,$H1473)*((1+$J1473)^(IF(TYPE($I1473)=1,2,3))))</f>
        <v>31.336119402985073</v>
      </c>
    </row>
    <row r="1474" spans="1:12" x14ac:dyDescent="0.2">
      <c r="C1474" s="2" t="s">
        <v>15</v>
      </c>
      <c r="D1474" s="6" t="s">
        <v>13</v>
      </c>
      <c r="E1474" s="3">
        <v>11</v>
      </c>
      <c r="F1474" s="3">
        <v>11.3</v>
      </c>
      <c r="G1474" s="3">
        <v>11.2</v>
      </c>
      <c r="H1474" s="3">
        <v>11.1</v>
      </c>
      <c r="I1474" s="3" t="s">
        <v>22</v>
      </c>
      <c r="J1474" s="15">
        <f t="shared" si="1898"/>
        <v>3.0211663920896026E-3</v>
      </c>
      <c r="K1474" s="16">
        <f t="shared" si="1977"/>
        <v>11.167171208559081</v>
      </c>
      <c r="L1474" s="16">
        <f t="shared" si="1978"/>
        <v>11.200909090909089</v>
      </c>
    </row>
    <row r="1475" spans="1:12" x14ac:dyDescent="0.2">
      <c r="A1475" s="2" t="s">
        <v>55</v>
      </c>
      <c r="B1475" s="2" t="s">
        <v>56</v>
      </c>
      <c r="C1475" s="2" t="s">
        <v>12</v>
      </c>
      <c r="D1475" s="6" t="s">
        <v>13</v>
      </c>
      <c r="E1475" s="3">
        <v>80.099999999999994</v>
      </c>
      <c r="F1475" s="3">
        <v>82.7</v>
      </c>
      <c r="G1475" s="3">
        <v>82.6</v>
      </c>
      <c r="H1475" s="3">
        <v>84.6</v>
      </c>
      <c r="I1475" s="3" t="s">
        <v>22</v>
      </c>
      <c r="J1475" s="15">
        <f t="shared" si="1898"/>
        <v>1.8386458002493944E-2</v>
      </c>
      <c r="K1475" s="16">
        <f t="shared" ref="K1475" si="1979">IF($C1475="Erwerbstätige (Inlandskonzept)", SUM(K1476:K1477),
IF(TYPE($I1475)=1,$I1475,$H1475)*(1+$J1475))^(1/IF(TYPE($I1475)=1,1,2))</f>
        <v>9.3792009223316537</v>
      </c>
      <c r="L1475" s="16">
        <f t="shared" ref="L1475" si="1980">IF($C1475="Erwerbstätige (Inlandskonzept)", SUM(L1476:L1477),
IF(TYPE($I1475)=1,$I1475,$H1475)*((1+$J1475)^(1/IF(TYPE($I1475)=1,2,3))))</f>
        <v>89.667466523475525</v>
      </c>
    </row>
    <row r="1476" spans="1:12" x14ac:dyDescent="0.2">
      <c r="C1476" s="2" t="s">
        <v>14</v>
      </c>
      <c r="D1476" s="6" t="s">
        <v>13</v>
      </c>
      <c r="E1476" s="3">
        <v>71.8</v>
      </c>
      <c r="F1476" s="3">
        <v>73.900000000000006</v>
      </c>
      <c r="G1476" s="3">
        <v>74.599999999999994</v>
      </c>
      <c r="H1476" s="3">
        <v>76.8</v>
      </c>
      <c r="I1476" s="3" t="s">
        <v>22</v>
      </c>
      <c r="J1476" s="15">
        <f t="shared" si="1898"/>
        <v>2.2693726644475554E-2</v>
      </c>
      <c r="K1476" s="16">
        <f t="shared" ref="K1476:K1477" si="1981">IF($C1476="Erwerbstätige (Inlandskonzept)", SUM(K1477:K1478),
IF(TYPE($I1476)=1,$I1476,$H1476)*((1+$J1476)^(IF(TYPE($I1476)=1,1,2))))</f>
        <v>80.325308814179735</v>
      </c>
      <c r="L1476" s="16">
        <f t="shared" ref="L1476:L1477" si="1982">IF($C1476="Erwerbstätige (Inlandskonzept)", SUM(L1477:L1478),
IF(TYPE($I1476)=1,$I1476,$H1476)*((1+$J1476)^(IF(TYPE($I1476)=1,2,3))))</f>
        <v>82.148189415041799</v>
      </c>
    </row>
    <row r="1477" spans="1:12" x14ac:dyDescent="0.2">
      <c r="C1477" s="2" t="s">
        <v>15</v>
      </c>
      <c r="D1477" s="6" t="s">
        <v>13</v>
      </c>
      <c r="E1477" s="3">
        <v>8.3000000000000007</v>
      </c>
      <c r="F1477" s="3">
        <v>8.8000000000000007</v>
      </c>
      <c r="G1477" s="3">
        <v>8.1</v>
      </c>
      <c r="H1477" s="3">
        <v>7.9</v>
      </c>
      <c r="I1477" s="3" t="s">
        <v>22</v>
      </c>
      <c r="J1477" s="15">
        <f t="shared" si="1898"/>
        <v>-1.6329456763448991E-2</v>
      </c>
      <c r="K1477" s="16">
        <f t="shared" si="1981"/>
        <v>7.6441011272872021</v>
      </c>
      <c r="L1477" s="16">
        <f t="shared" si="1982"/>
        <v>7.5192771084337338</v>
      </c>
    </row>
    <row r="1478" spans="1:12" x14ac:dyDescent="0.2">
      <c r="A1478" s="2" t="s">
        <v>57</v>
      </c>
      <c r="B1478" s="2" t="s">
        <v>58</v>
      </c>
      <c r="C1478" s="2" t="s">
        <v>12</v>
      </c>
      <c r="D1478" s="6" t="s">
        <v>13</v>
      </c>
      <c r="E1478" s="3">
        <v>329.1</v>
      </c>
      <c r="F1478" s="3">
        <v>330.6</v>
      </c>
      <c r="G1478" s="3">
        <v>333.9</v>
      </c>
      <c r="H1478" s="3">
        <v>335.9</v>
      </c>
      <c r="I1478" s="3">
        <v>335.1</v>
      </c>
      <c r="J1478" s="15">
        <f t="shared" ref="J1478:J1507" si="1983">IF(SUM(E1478:I1478)=0, 0,
(IF(TYPE(I1478)=1,I1478,H1478)/E1478)^(1/(COUNT(E1478:I1478)-1))-1)</f>
        <v>4.5270509722878938E-3</v>
      </c>
      <c r="K1478" s="16">
        <f t="shared" ref="K1478" si="1984">IF($C1478="Erwerbstätige (Inlandskonzept)", SUM(K1479:K1480),
IF(TYPE($I1478)=1,$I1478,$H1478)*(1+$J1478))^(1/IF(TYPE($I1478)=1,1,2))</f>
        <v>336.50846186546323</v>
      </c>
      <c r="L1478" s="16">
        <f t="shared" ref="L1478" si="1985">IF($C1478="Erwerbstätige (Inlandskonzept)", SUM(L1479:L1480),
IF(TYPE($I1478)=1,$I1478,$H1478)*((1+$J1478)^(1/IF(TYPE($I1478)=1,2,3))))</f>
        <v>338.03033314507525</v>
      </c>
    </row>
    <row r="1479" spans="1:12" x14ac:dyDescent="0.2">
      <c r="C1479" s="2" t="s">
        <v>14</v>
      </c>
      <c r="D1479" s="6" t="s">
        <v>13</v>
      </c>
      <c r="E1479" s="3">
        <v>307</v>
      </c>
      <c r="F1479" s="3">
        <v>308.3</v>
      </c>
      <c r="G1479" s="3">
        <v>311.5</v>
      </c>
      <c r="H1479" s="3">
        <v>314.10000000000002</v>
      </c>
      <c r="I1479" s="3">
        <v>314</v>
      </c>
      <c r="J1479" s="15">
        <f t="shared" si="1983"/>
        <v>5.6522234575711039E-3</v>
      </c>
      <c r="K1479" s="16">
        <f t="shared" ref="K1479:K1480" si="1986">IF($C1479="Erwerbstätige (Inlandskonzept)", SUM(K1480:K1481),
IF(TYPE($I1479)=1,$I1479,$H1479)*((1+$J1479)^(IF(TYPE($I1479)=1,1,2))))</f>
        <v>315.77479816567734</v>
      </c>
      <c r="L1479" s="16">
        <f t="shared" ref="L1479:L1480" si="1987">IF($C1479="Erwerbstätige (Inlandskonzept)", SUM(L1480:L1481),
IF(TYPE($I1479)=1,$I1479,$H1479)*((1+$J1479)^(IF(TYPE($I1479)=1,2,3))))</f>
        <v>317.55962788717915</v>
      </c>
    </row>
    <row r="1480" spans="1:12" x14ac:dyDescent="0.2">
      <c r="C1480" s="2" t="s">
        <v>15</v>
      </c>
      <c r="D1480" s="6" t="s">
        <v>13</v>
      </c>
      <c r="E1480" s="3">
        <v>22.1</v>
      </c>
      <c r="F1480" s="3">
        <v>22.3</v>
      </c>
      <c r="G1480" s="3">
        <v>22.3</v>
      </c>
      <c r="H1480" s="3">
        <v>21.8</v>
      </c>
      <c r="I1480" s="3">
        <v>21</v>
      </c>
      <c r="J1480" s="15">
        <f t="shared" si="1983"/>
        <v>-1.2682680962577186E-2</v>
      </c>
      <c r="K1480" s="16">
        <f t="shared" si="1986"/>
        <v>20.733663699785879</v>
      </c>
      <c r="L1480" s="16">
        <f t="shared" si="1987"/>
        <v>20.470705257896128</v>
      </c>
    </row>
    <row r="1481" spans="1:12" x14ac:dyDescent="0.2">
      <c r="A1481" s="2" t="s">
        <v>59</v>
      </c>
      <c r="B1481" s="2" t="s">
        <v>60</v>
      </c>
      <c r="C1481" s="2" t="s">
        <v>12</v>
      </c>
      <c r="D1481" s="6" t="s">
        <v>13</v>
      </c>
      <c r="E1481" s="3">
        <v>268.60000000000002</v>
      </c>
      <c r="F1481" s="3">
        <v>271.5</v>
      </c>
      <c r="G1481" s="3">
        <v>275.8</v>
      </c>
      <c r="H1481" s="3">
        <v>279.5</v>
      </c>
      <c r="I1481" s="3" t="s">
        <v>22</v>
      </c>
      <c r="J1481" s="15">
        <f t="shared" si="1983"/>
        <v>1.3347968761032281E-2</v>
      </c>
      <c r="K1481" s="16">
        <f t="shared" ref="K1481" si="1988">IF($C1481="Erwerbstätige (Inlandskonzept)", SUM(K1482:K1483),
IF(TYPE($I1481)=1,$I1481,$H1481)*(1+$J1481))^(1/IF(TYPE($I1481)=1,1,2))</f>
        <v>16.940682447080643</v>
      </c>
      <c r="L1481" s="16">
        <f t="shared" ref="L1481" si="1989">IF($C1481="Erwerbstätige (Inlandskonzept)", SUM(L1482:L1483),
IF(TYPE($I1481)=1,$I1481,$H1481)*((1+$J1481)^(1/IF(TYPE($I1481)=1,2,3))))</f>
        <v>290.90563537993796</v>
      </c>
    </row>
    <row r="1482" spans="1:12" x14ac:dyDescent="0.2">
      <c r="C1482" s="2" t="s">
        <v>14</v>
      </c>
      <c r="D1482" s="6" t="s">
        <v>13</v>
      </c>
      <c r="E1482" s="3">
        <v>257.89999999999998</v>
      </c>
      <c r="F1482" s="3">
        <v>260</v>
      </c>
      <c r="G1482" s="3">
        <v>263.39999999999998</v>
      </c>
      <c r="H1482" s="3">
        <v>266.60000000000002</v>
      </c>
      <c r="I1482" s="3" t="s">
        <v>22</v>
      </c>
      <c r="J1482" s="15">
        <f t="shared" si="1983"/>
        <v>1.1120543573913011E-2</v>
      </c>
      <c r="K1482" s="16">
        <f t="shared" ref="K1482:K1483" si="1990">IF($C1482="Erwerbstätige (Inlandskonzept)", SUM(K1483:K1484),
IF(TYPE($I1482)=1,$I1482,$H1482)*((1+$J1482)^(IF(TYPE($I1482)=1,1,2))))</f>
        <v>272.56244331967895</v>
      </c>
      <c r="L1482" s="16">
        <f t="shared" ref="L1482:L1483" si="1991">IF($C1482="Erwerbstätige (Inlandskonzept)", SUM(L1483:L1484),
IF(TYPE($I1482)=1,$I1482,$H1482)*((1+$J1482)^(IF(TYPE($I1482)=1,2,3))))</f>
        <v>275.59348584722767</v>
      </c>
    </row>
    <row r="1483" spans="1:12" x14ac:dyDescent="0.2">
      <c r="C1483" s="2" t="s">
        <v>15</v>
      </c>
      <c r="D1483" s="6" t="s">
        <v>13</v>
      </c>
      <c r="E1483" s="3">
        <v>10.7</v>
      </c>
      <c r="F1483" s="3">
        <v>11.6</v>
      </c>
      <c r="G1483" s="3">
        <v>12.3</v>
      </c>
      <c r="H1483" s="3">
        <v>12.8</v>
      </c>
      <c r="I1483" s="3" t="s">
        <v>22</v>
      </c>
      <c r="J1483" s="15">
        <f t="shared" si="1983"/>
        <v>6.155393369914508E-2</v>
      </c>
      <c r="K1483" s="16">
        <f t="shared" si="1990"/>
        <v>14.424278453147251</v>
      </c>
      <c r="L1483" s="16">
        <f t="shared" si="1991"/>
        <v>15.312149532710283</v>
      </c>
    </row>
    <row r="1484" spans="1:12" x14ac:dyDescent="0.2">
      <c r="A1484" s="2" t="s">
        <v>61</v>
      </c>
      <c r="B1484" s="2" t="s">
        <v>62</v>
      </c>
      <c r="C1484" s="2" t="s">
        <v>12</v>
      </c>
      <c r="D1484" s="6" t="s">
        <v>13</v>
      </c>
      <c r="E1484" s="3">
        <v>73.7</v>
      </c>
      <c r="F1484" s="3">
        <v>72.8</v>
      </c>
      <c r="G1484" s="3">
        <v>71.900000000000006</v>
      </c>
      <c r="H1484" s="3">
        <v>71.5</v>
      </c>
      <c r="I1484" s="3" t="s">
        <v>22</v>
      </c>
      <c r="J1484" s="15">
        <f t="shared" si="1983"/>
        <v>-1.0050931528335805E-2</v>
      </c>
      <c r="K1484" s="16">
        <f t="shared" ref="K1484" si="1992">IF($C1484="Erwerbstätige (Inlandskonzept)", SUM(K1485:K1486),
IF(TYPE($I1484)=1,$I1484,$H1484)*(1+$J1484))^(1/IF(TYPE($I1484)=1,1,2))</f>
        <v>8.3707789248675049</v>
      </c>
      <c r="L1484" s="16">
        <f t="shared" ref="L1484" si="1993">IF($C1484="Erwerbstätige (Inlandskonzept)", SUM(L1485:L1486),
IF(TYPE($I1484)=1,$I1484,$H1484)*((1+$J1484)^(1/IF(TYPE($I1484)=1,2,3))))</f>
        <v>69.365671641791053</v>
      </c>
    </row>
    <row r="1485" spans="1:12" x14ac:dyDescent="0.2">
      <c r="C1485" s="2" t="s">
        <v>14</v>
      </c>
      <c r="D1485" s="6" t="s">
        <v>13</v>
      </c>
      <c r="E1485" s="3">
        <v>73.7</v>
      </c>
      <c r="F1485" s="3">
        <v>72.8</v>
      </c>
      <c r="G1485" s="3">
        <v>71.900000000000006</v>
      </c>
      <c r="H1485" s="3">
        <v>71.5</v>
      </c>
      <c r="I1485" s="3" t="s">
        <v>22</v>
      </c>
      <c r="J1485" s="15">
        <f t="shared" si="1983"/>
        <v>-1.0050931528335805E-2</v>
      </c>
      <c r="K1485" s="16">
        <f t="shared" ref="K1485:K1486" si="1994">IF($C1485="Erwerbstätige (Inlandskonzept)", SUM(K1486:K1487),
IF(TYPE($I1485)=1,$I1485,$H1485)*((1+$J1485)^(IF(TYPE($I1485)=1,1,2))))</f>
        <v>70.069939809005973</v>
      </c>
      <c r="L1485" s="16">
        <f t="shared" ref="L1485:L1486" si="1995">IF($C1485="Erwerbstätige (Inlandskonzept)", SUM(L1486:L1487),
IF(TYPE($I1485)=1,$I1485,$H1485)*((1+$J1485)^(IF(TYPE($I1485)=1,2,3))))</f>
        <v>69.365671641791053</v>
      </c>
    </row>
    <row r="1486" spans="1:12" x14ac:dyDescent="0.2">
      <c r="C1486" s="2" t="s">
        <v>15</v>
      </c>
      <c r="D1486" s="6" t="s">
        <v>13</v>
      </c>
      <c r="E1486" s="3">
        <v>0</v>
      </c>
      <c r="F1486" s="3">
        <v>0</v>
      </c>
      <c r="G1486" s="3">
        <v>0</v>
      </c>
      <c r="H1486" s="3">
        <v>0</v>
      </c>
      <c r="I1486" s="3" t="s">
        <v>22</v>
      </c>
      <c r="J1486" s="15">
        <f t="shared" si="1983"/>
        <v>0</v>
      </c>
      <c r="K1486" s="16">
        <f t="shared" si="1994"/>
        <v>0</v>
      </c>
      <c r="L1486" s="16">
        <f t="shared" si="1995"/>
        <v>0</v>
      </c>
    </row>
    <row r="1487" spans="1:12" x14ac:dyDescent="0.2">
      <c r="A1487" s="2" t="s">
        <v>63</v>
      </c>
      <c r="B1487" s="2" t="s">
        <v>64</v>
      </c>
      <c r="C1487" s="2" t="s">
        <v>12</v>
      </c>
      <c r="D1487" s="6" t="s">
        <v>13</v>
      </c>
      <c r="E1487" s="3">
        <v>57</v>
      </c>
      <c r="F1487" s="3">
        <v>56.3</v>
      </c>
      <c r="G1487" s="3">
        <v>56.7</v>
      </c>
      <c r="H1487" s="3">
        <v>57.5</v>
      </c>
      <c r="I1487" s="3" t="s">
        <v>22</v>
      </c>
      <c r="J1487" s="15">
        <f t="shared" si="1983"/>
        <v>2.915468391792686E-3</v>
      </c>
      <c r="K1487" s="16">
        <f t="shared" ref="K1487" si="1996">IF($C1487="Erwerbstätige (Inlandskonzept)", SUM(K1488:K1489),
IF(TYPE($I1487)=1,$I1487,$H1487)*(1+$J1487))^(1/IF(TYPE($I1487)=1,1,2))</f>
        <v>7.6164119541350281</v>
      </c>
      <c r="L1487" s="16">
        <f t="shared" ref="L1487" si="1997">IF($C1487="Erwerbstätige (Inlandskonzept)", SUM(L1488:L1489),
IF(TYPE($I1487)=1,$I1487,$H1487)*((1+$J1487)^(1/IF(TYPE($I1487)=1,2,3))))</f>
        <v>58.476047988708544</v>
      </c>
    </row>
    <row r="1488" spans="1:12" x14ac:dyDescent="0.2">
      <c r="C1488" s="2" t="s">
        <v>14</v>
      </c>
      <c r="D1488" s="6" t="s">
        <v>13</v>
      </c>
      <c r="E1488" s="3">
        <v>54.5</v>
      </c>
      <c r="F1488" s="3">
        <v>53.4</v>
      </c>
      <c r="G1488" s="3">
        <v>53.3</v>
      </c>
      <c r="H1488" s="3">
        <v>53.4</v>
      </c>
      <c r="I1488" s="3" t="s">
        <v>22</v>
      </c>
      <c r="J1488" s="15">
        <f t="shared" si="1983"/>
        <v>-6.7736069016549605E-3</v>
      </c>
      <c r="K1488" s="16">
        <f t="shared" ref="K1488:K1489" si="1998">IF($C1488="Erwerbstätige (Inlandskonzept)", SUM(K1489:K1490),
IF(TYPE($I1488)=1,$I1488,$H1488)*((1+$J1488)^(IF(TYPE($I1488)=1,1,2))))</f>
        <v>52.679028868377713</v>
      </c>
      <c r="L1488" s="16">
        <f t="shared" ref="L1488:L1489" si="1999">IF($C1488="Erwerbstätige (Inlandskonzept)", SUM(L1489:L1490),
IF(TYPE($I1488)=1,$I1488,$H1488)*((1+$J1488)^(IF(TYPE($I1488)=1,2,3))))</f>
        <v>52.322201834862391</v>
      </c>
    </row>
    <row r="1489" spans="1:12" x14ac:dyDescent="0.2">
      <c r="C1489" s="2" t="s">
        <v>15</v>
      </c>
      <c r="D1489" s="6" t="s">
        <v>13</v>
      </c>
      <c r="E1489" s="3">
        <v>2.6</v>
      </c>
      <c r="F1489" s="3">
        <v>2.9</v>
      </c>
      <c r="G1489" s="3">
        <v>3.4</v>
      </c>
      <c r="H1489" s="3">
        <v>4</v>
      </c>
      <c r="I1489" s="3" t="s">
        <v>22</v>
      </c>
      <c r="J1489" s="15">
        <f t="shared" si="1983"/>
        <v>0.15441567326431938</v>
      </c>
      <c r="K1489" s="16">
        <f t="shared" si="1998"/>
        <v>5.3307021867132471</v>
      </c>
      <c r="L1489" s="16">
        <f t="shared" si="1999"/>
        <v>6.1538461538461524</v>
      </c>
    </row>
    <row r="1490" spans="1:12" x14ac:dyDescent="0.2">
      <c r="A1490" s="2" t="s">
        <v>65</v>
      </c>
      <c r="B1490" s="2" t="s">
        <v>66</v>
      </c>
      <c r="C1490" s="2" t="s">
        <v>12</v>
      </c>
      <c r="D1490" s="6" t="s">
        <v>13</v>
      </c>
      <c r="E1490" s="3">
        <v>137.80000000000001</v>
      </c>
      <c r="F1490" s="3">
        <v>142.4</v>
      </c>
      <c r="G1490" s="3">
        <v>147.19999999999999</v>
      </c>
      <c r="H1490" s="3">
        <v>150.5</v>
      </c>
      <c r="I1490" s="3" t="s">
        <v>22</v>
      </c>
      <c r="J1490" s="15">
        <f t="shared" si="1983"/>
        <v>2.9822621425558804E-2</v>
      </c>
      <c r="K1490" s="16">
        <f t="shared" ref="K1490" si="2000">IF($C1490="Erwerbstätige (Inlandskonzept)", SUM(K1491:K1492),
IF(TYPE($I1490)=1,$I1490,$H1490)*(1+$J1490))^(1/IF(TYPE($I1490)=1,1,2))</f>
        <v>12.63071064108181</v>
      </c>
      <c r="L1490" s="16">
        <f t="shared" ref="L1490" si="2001">IF($C1490="Erwerbstätige (Inlandskonzept)", SUM(L1491:L1492),
IF(TYPE($I1490)=1,$I1490,$H1490)*((1+$J1490)^(1/IF(TYPE($I1490)=1,2,3))))</f>
        <v>164.25415687233209</v>
      </c>
    </row>
    <row r="1491" spans="1:12" x14ac:dyDescent="0.2">
      <c r="C1491" s="2" t="s">
        <v>14</v>
      </c>
      <c r="D1491" s="6" t="s">
        <v>13</v>
      </c>
      <c r="E1491" s="3">
        <v>129.69999999999999</v>
      </c>
      <c r="F1491" s="3">
        <v>133.80000000000001</v>
      </c>
      <c r="G1491" s="3">
        <v>138.30000000000001</v>
      </c>
      <c r="H1491" s="3">
        <v>141.69999999999999</v>
      </c>
      <c r="I1491" s="3" t="s">
        <v>22</v>
      </c>
      <c r="J1491" s="15">
        <f t="shared" si="1983"/>
        <v>2.9935334733016905E-2</v>
      </c>
      <c r="K1491" s="16">
        <f t="shared" ref="K1491:K1492" si="2002">IF($C1491="Erwerbstätige (Inlandskonzept)", SUM(K1492:K1493),
IF(TYPE($I1491)=1,$I1491,$H1491)*((1+$J1491)^(IF(TYPE($I1491)=1,1,2))))</f>
        <v>150.31065467176936</v>
      </c>
      <c r="L1491" s="16">
        <f t="shared" ref="L1491:L1492" si="2003">IF($C1491="Erwerbstätige (Inlandskonzept)", SUM(L1492:L1493),
IF(TYPE($I1491)=1,$I1491,$H1491)*((1+$J1491)^(IF(TYPE($I1491)=1,2,3))))</f>
        <v>154.8102544333077</v>
      </c>
    </row>
    <row r="1492" spans="1:12" x14ac:dyDescent="0.2">
      <c r="C1492" s="2" t="s">
        <v>15</v>
      </c>
      <c r="D1492" s="6" t="s">
        <v>13</v>
      </c>
      <c r="E1492" s="3">
        <v>8.1999999999999993</v>
      </c>
      <c r="F1492" s="3">
        <v>8.6999999999999993</v>
      </c>
      <c r="G1492" s="3">
        <v>8.9</v>
      </c>
      <c r="H1492" s="3">
        <v>8.8000000000000007</v>
      </c>
      <c r="I1492" s="3" t="s">
        <v>22</v>
      </c>
      <c r="J1492" s="15">
        <f t="shared" si="1983"/>
        <v>2.3818422453631971E-2</v>
      </c>
      <c r="K1492" s="16">
        <f t="shared" si="2002"/>
        <v>9.2241966269679043</v>
      </c>
      <c r="L1492" s="16">
        <f t="shared" si="2003"/>
        <v>9.4439024390243933</v>
      </c>
    </row>
    <row r="1493" spans="1:12" x14ac:dyDescent="0.2">
      <c r="A1493" s="2" t="s">
        <v>67</v>
      </c>
      <c r="B1493" s="2" t="s">
        <v>68</v>
      </c>
      <c r="C1493" s="2" t="s">
        <v>12</v>
      </c>
      <c r="D1493" s="6" t="s">
        <v>13</v>
      </c>
      <c r="E1493" s="3">
        <v>60.5</v>
      </c>
      <c r="F1493" s="3">
        <v>59</v>
      </c>
      <c r="G1493" s="3">
        <v>58.1</v>
      </c>
      <c r="H1493" s="3">
        <v>56.4</v>
      </c>
      <c r="I1493" s="3" t="s">
        <v>22</v>
      </c>
      <c r="J1493" s="15">
        <f t="shared" si="1983"/>
        <v>-2.3119944044530438E-2</v>
      </c>
      <c r="K1493" s="16">
        <f t="shared" ref="K1493" si="2004">IF($C1493="Erwerbstätige (Inlandskonzept)", SUM(K1494:K1495),
IF(TYPE($I1493)=1,$I1493,$H1493)*(1+$J1493))^(1/IF(TYPE($I1493)=1,1,2))</f>
        <v>7.3476032603070403</v>
      </c>
      <c r="L1493" s="16">
        <f t="shared" ref="L1493" si="2005">IF($C1493="Erwerbstätige (Inlandskonzept)", SUM(L1494:L1495),
IF(TYPE($I1493)=1,$I1493,$H1493)*((1+$J1493)^(1/IF(TYPE($I1493)=1,2,3))))</f>
        <v>52.864122628363162</v>
      </c>
    </row>
    <row r="1494" spans="1:12" x14ac:dyDescent="0.2">
      <c r="C1494" s="2" t="s">
        <v>14</v>
      </c>
      <c r="D1494" s="6" t="s">
        <v>13</v>
      </c>
      <c r="E1494" s="3">
        <v>49.1</v>
      </c>
      <c r="F1494" s="3">
        <v>48.3</v>
      </c>
      <c r="G1494" s="3">
        <v>48.1</v>
      </c>
      <c r="H1494" s="3">
        <v>47.4</v>
      </c>
      <c r="I1494" s="3" t="s">
        <v>22</v>
      </c>
      <c r="J1494" s="15">
        <f t="shared" si="1983"/>
        <v>-1.1676891727328664E-2</v>
      </c>
      <c r="K1494" s="16">
        <f t="shared" ref="K1494:K1495" si="2006">IF($C1494="Erwerbstätige (Inlandskonzept)", SUM(K1495:K1496),
IF(TYPE($I1494)=1,$I1494,$H1494)*((1+$J1494)^(IF(TYPE($I1494)=1,1,2))))</f>
        <v>46.299493644788761</v>
      </c>
      <c r="L1494" s="16">
        <f t="shared" ref="L1494:L1495" si="2007">IF($C1494="Erwerbstätige (Inlandskonzept)", SUM(L1495:L1496),
IF(TYPE($I1494)=1,$I1494,$H1494)*((1+$J1494)^(IF(TYPE($I1494)=1,2,3))))</f>
        <v>45.758859470468423</v>
      </c>
    </row>
    <row r="1495" spans="1:12" x14ac:dyDescent="0.2">
      <c r="C1495" s="2" t="s">
        <v>15</v>
      </c>
      <c r="D1495" s="6" t="s">
        <v>13</v>
      </c>
      <c r="E1495" s="3">
        <v>11.4</v>
      </c>
      <c r="F1495" s="3">
        <v>10.7</v>
      </c>
      <c r="G1495" s="3">
        <v>10</v>
      </c>
      <c r="H1495" s="3">
        <v>9</v>
      </c>
      <c r="I1495" s="3" t="s">
        <v>22</v>
      </c>
      <c r="J1495" s="15">
        <f t="shared" si="1983"/>
        <v>-7.577179188459704E-2</v>
      </c>
      <c r="K1495" s="16">
        <f t="shared" si="2006"/>
        <v>7.6877800260858784</v>
      </c>
      <c r="L1495" s="16">
        <f t="shared" si="2007"/>
        <v>7.1052631578947372</v>
      </c>
    </row>
    <row r="1496" spans="1:12" x14ac:dyDescent="0.2">
      <c r="A1496" s="2" t="s">
        <v>69</v>
      </c>
      <c r="B1496" s="2" t="s">
        <v>70</v>
      </c>
      <c r="C1496" s="2" t="s">
        <v>12</v>
      </c>
      <c r="D1496" s="6" t="s">
        <v>13</v>
      </c>
      <c r="E1496" s="3">
        <v>14.1</v>
      </c>
      <c r="F1496" s="3">
        <v>13.8</v>
      </c>
      <c r="G1496" s="3">
        <v>14.2</v>
      </c>
      <c r="H1496" s="3">
        <v>14.4</v>
      </c>
      <c r="I1496" s="3" t="s">
        <v>22</v>
      </c>
      <c r="J1496" s="15">
        <f t="shared" si="1983"/>
        <v>7.0424855510378137E-3</v>
      </c>
      <c r="K1496" s="16">
        <f t="shared" ref="K1496" si="2008">IF($C1496="Erwerbstätige (Inlandskonzept)", SUM(K1497:K1498),
IF(TYPE($I1496)=1,$I1496,$H1496)*(1+$J1496))^(1/IF(TYPE($I1496)=1,1,2))</f>
        <v>3.8435776519599107</v>
      </c>
      <c r="L1496" s="16">
        <f t="shared" ref="L1496" si="2009">IF($C1496="Erwerbstätige (Inlandskonzept)", SUM(L1497:L1498),
IF(TYPE($I1496)=1,$I1496,$H1496)*((1+$J1496)^(1/IF(TYPE($I1496)=1,2,3))))</f>
        <v>14.911598440545802</v>
      </c>
    </row>
    <row r="1497" spans="1:12" x14ac:dyDescent="0.2">
      <c r="C1497" s="2" t="s">
        <v>14</v>
      </c>
      <c r="D1497" s="6" t="s">
        <v>13</v>
      </c>
      <c r="E1497" s="3">
        <v>11.4</v>
      </c>
      <c r="F1497" s="3">
        <v>11.4</v>
      </c>
      <c r="G1497" s="3">
        <v>11.4</v>
      </c>
      <c r="H1497" s="3">
        <v>11.7</v>
      </c>
      <c r="I1497" s="3" t="s">
        <v>22</v>
      </c>
      <c r="J1497" s="15">
        <f t="shared" si="1983"/>
        <v>8.6960886614693145E-3</v>
      </c>
      <c r="K1497" s="16">
        <f t="shared" ref="K1497:K1498" si="2010">IF($C1497="Erwerbstätige (Inlandskonzept)", SUM(K1498:K1499),
IF(TYPE($I1497)=1,$I1497,$H1497)*((1+$J1497)^(IF(TYPE($I1497)=1,1,2))))</f>
        <v>11.904373251587074</v>
      </c>
      <c r="L1497" s="16">
        <f t="shared" ref="L1497:L1498" si="2011">IF($C1497="Erwerbstätige (Inlandskonzept)", SUM(L1498:L1499),
IF(TYPE($I1497)=1,$I1497,$H1497)*((1+$J1497)^(IF(TYPE($I1497)=1,2,3))))</f>
        <v>12.007894736842101</v>
      </c>
    </row>
    <row r="1498" spans="1:12" x14ac:dyDescent="0.2">
      <c r="C1498" s="2" t="s">
        <v>15</v>
      </c>
      <c r="D1498" s="6" t="s">
        <v>13</v>
      </c>
      <c r="E1498" s="3">
        <v>2.7</v>
      </c>
      <c r="F1498" s="3">
        <v>2.5</v>
      </c>
      <c r="G1498" s="3">
        <v>2.7</v>
      </c>
      <c r="H1498" s="3">
        <v>2.8</v>
      </c>
      <c r="I1498" s="3" t="s">
        <v>22</v>
      </c>
      <c r="J1498" s="15">
        <f t="shared" si="1983"/>
        <v>1.2196323958554078E-2</v>
      </c>
      <c r="K1498" s="16">
        <f t="shared" si="2010"/>
        <v>2.8687159150585879</v>
      </c>
      <c r="L1498" s="16">
        <f t="shared" si="2011"/>
        <v>2.9037037037037026</v>
      </c>
    </row>
    <row r="1499" spans="1:12" x14ac:dyDescent="0.2">
      <c r="A1499" s="2" t="s">
        <v>71</v>
      </c>
      <c r="B1499" s="2" t="s">
        <v>72</v>
      </c>
      <c r="C1499" s="2" t="s">
        <v>12</v>
      </c>
      <c r="D1499" s="6" t="s">
        <v>13</v>
      </c>
      <c r="E1499" s="3">
        <v>39.1</v>
      </c>
      <c r="F1499" s="3">
        <v>37.700000000000003</v>
      </c>
      <c r="G1499" s="3">
        <v>36.5</v>
      </c>
      <c r="H1499" s="3">
        <v>34.299999999999997</v>
      </c>
      <c r="I1499" s="3" t="s">
        <v>22</v>
      </c>
      <c r="J1499" s="15">
        <f t="shared" si="1983"/>
        <v>-4.2719701583287306E-2</v>
      </c>
      <c r="K1499" s="16">
        <f t="shared" ref="K1499" si="2012">IF($C1499="Erwerbstätige (Inlandskonzept)", SUM(K1500:K1501),
IF(TYPE($I1499)=1,$I1499,$H1499)*(1+$J1499))^(1/IF(TYPE($I1499)=1,1,2))</f>
        <v>5.6242210287933041</v>
      </c>
      <c r="L1499" s="16">
        <f t="shared" ref="L1499" si="2013">IF($C1499="Erwerbstätige (Inlandskonzept)", SUM(L1500:L1501),
IF(TYPE($I1499)=1,$I1499,$H1499)*((1+$J1499)^(1/IF(TYPE($I1499)=1,2,3))))</f>
        <v>30.427917791779183</v>
      </c>
    </row>
    <row r="1500" spans="1:12" x14ac:dyDescent="0.2">
      <c r="C1500" s="2" t="s">
        <v>14</v>
      </c>
      <c r="D1500" s="6" t="s">
        <v>13</v>
      </c>
      <c r="E1500" s="3">
        <v>30.3</v>
      </c>
      <c r="F1500" s="3">
        <v>29.4</v>
      </c>
      <c r="G1500" s="3">
        <v>29.3</v>
      </c>
      <c r="H1500" s="3">
        <v>28.1</v>
      </c>
      <c r="I1500" s="3" t="s">
        <v>22</v>
      </c>
      <c r="J1500" s="15">
        <f t="shared" si="1983"/>
        <v>-2.4813013544464191E-2</v>
      </c>
      <c r="K1500" s="16">
        <f t="shared" ref="K1500:K1501" si="2014">IF($C1500="Erwerbstätige (Inlandskonzept)", SUM(K1501:K1502),
IF(TYPE($I1500)=1,$I1500,$H1500)*((1+$J1500)^(IF(TYPE($I1500)=1,1,2))))</f>
        <v>26.722809405317648</v>
      </c>
      <c r="L1500" s="16">
        <f t="shared" ref="L1500:L1501" si="2015">IF($C1500="Erwerbstätige (Inlandskonzept)", SUM(L1501:L1502),
IF(TYPE($I1500)=1,$I1500,$H1500)*((1+$J1500)^(IF(TYPE($I1500)=1,2,3))))</f>
        <v>26.059735973597366</v>
      </c>
    </row>
    <row r="1501" spans="1:12" x14ac:dyDescent="0.2">
      <c r="C1501" s="2" t="s">
        <v>15</v>
      </c>
      <c r="D1501" s="6" t="s">
        <v>13</v>
      </c>
      <c r="E1501" s="3">
        <v>8.8000000000000007</v>
      </c>
      <c r="F1501" s="3">
        <v>8.1999999999999993</v>
      </c>
      <c r="G1501" s="3">
        <v>7.3</v>
      </c>
      <c r="H1501" s="3">
        <v>6.2</v>
      </c>
      <c r="I1501" s="3" t="s">
        <v>22</v>
      </c>
      <c r="J1501" s="15">
        <f t="shared" si="1983"/>
        <v>-0.11017827307365269</v>
      </c>
      <c r="K1501" s="16">
        <f t="shared" si="2014"/>
        <v>4.9090527754031594</v>
      </c>
      <c r="L1501" s="16">
        <f t="shared" si="2015"/>
        <v>4.3681818181818182</v>
      </c>
    </row>
    <row r="1502" spans="1:12" x14ac:dyDescent="0.2">
      <c r="A1502" s="2" t="s">
        <v>73</v>
      </c>
      <c r="B1502" s="2" t="s">
        <v>74</v>
      </c>
      <c r="C1502" s="2" t="s">
        <v>12</v>
      </c>
      <c r="D1502" s="6" t="s">
        <v>13</v>
      </c>
      <c r="E1502" s="3">
        <v>7.4</v>
      </c>
      <c r="F1502" s="3">
        <v>7.5</v>
      </c>
      <c r="G1502" s="3">
        <v>7.4</v>
      </c>
      <c r="H1502" s="3">
        <v>7.7</v>
      </c>
      <c r="I1502" s="3" t="s">
        <v>22</v>
      </c>
      <c r="J1502" s="15">
        <f t="shared" si="1983"/>
        <v>1.3334903460586967E-2</v>
      </c>
      <c r="K1502" s="16">
        <f t="shared" ref="K1502" si="2016">IF($C1502="Erwerbstätige (Inlandskonzept)", SUM(K1503:K1504),
IF(TYPE($I1502)=1,$I1502,$H1502)*(1+$J1502))^(1/IF(TYPE($I1502)=1,1,2))</f>
        <v>2.8118902404966617</v>
      </c>
      <c r="L1502" s="16">
        <f t="shared" ref="L1502" si="2017">IF($C1502="Erwerbstätige (Inlandskonzept)", SUM(L1503:L1504),
IF(TYPE($I1502)=1,$I1502,$H1502)*((1+$J1502)^(1/IF(TYPE($I1502)=1,2,3))))</f>
        <v>8.0121621621621646</v>
      </c>
    </row>
    <row r="1503" spans="1:12" x14ac:dyDescent="0.2">
      <c r="C1503" s="2" t="s">
        <v>14</v>
      </c>
      <c r="D1503" s="6" t="s">
        <v>13</v>
      </c>
      <c r="E1503" s="3">
        <v>7.4</v>
      </c>
      <c r="F1503" s="3">
        <v>7.5</v>
      </c>
      <c r="G1503" s="3">
        <v>7.4</v>
      </c>
      <c r="H1503" s="3">
        <v>7.7</v>
      </c>
      <c r="I1503" s="3" t="s">
        <v>22</v>
      </c>
      <c r="J1503" s="15">
        <f t="shared" si="1983"/>
        <v>1.3334903460586967E-2</v>
      </c>
      <c r="K1503" s="16">
        <f t="shared" ref="K1503:K1504" si="2018">IF($C1503="Erwerbstätige (Inlandskonzept)", SUM(K1504:K1505),
IF(TYPE($I1503)=1,$I1503,$H1503)*((1+$J1503)^(IF(TYPE($I1503)=1,1,2))))</f>
        <v>7.9067267246003743</v>
      </c>
      <c r="L1503" s="16">
        <f t="shared" ref="L1503:L1504" si="2019">IF($C1503="Erwerbstätige (Inlandskonzept)", SUM(L1504:L1505),
IF(TYPE($I1503)=1,$I1503,$H1503)*((1+$J1503)^(IF(TYPE($I1503)=1,2,3))))</f>
        <v>8.0121621621621646</v>
      </c>
    </row>
    <row r="1504" spans="1:12" x14ac:dyDescent="0.2">
      <c r="C1504" s="2" t="s">
        <v>15</v>
      </c>
      <c r="D1504" s="6" t="s">
        <v>13</v>
      </c>
      <c r="E1504" s="3">
        <v>0</v>
      </c>
      <c r="F1504" s="3">
        <v>0</v>
      </c>
      <c r="G1504" s="3">
        <v>0</v>
      </c>
      <c r="H1504" s="3">
        <v>0</v>
      </c>
      <c r="I1504" s="3" t="s">
        <v>22</v>
      </c>
      <c r="J1504" s="15">
        <f t="shared" si="1983"/>
        <v>0</v>
      </c>
      <c r="K1504" s="16">
        <f t="shared" si="2018"/>
        <v>0</v>
      </c>
      <c r="L1504" s="16">
        <f t="shared" si="2019"/>
        <v>0</v>
      </c>
    </row>
    <row r="1505" spans="1:12" x14ac:dyDescent="0.2">
      <c r="B1505" s="2" t="s">
        <v>75</v>
      </c>
      <c r="C1505" s="2" t="s">
        <v>12</v>
      </c>
      <c r="D1505" s="6" t="s">
        <v>13</v>
      </c>
      <c r="E1505" s="3">
        <v>1045.0999999999999</v>
      </c>
      <c r="F1505" s="3">
        <v>1043.3</v>
      </c>
      <c r="G1505" s="3">
        <v>1044</v>
      </c>
      <c r="H1505" s="3">
        <v>1050.0999999999999</v>
      </c>
      <c r="I1505" s="3">
        <v>1048.9000000000001</v>
      </c>
      <c r="J1505" s="15">
        <f t="shared" si="1983"/>
        <v>9.0776711316475911E-4</v>
      </c>
      <c r="K1505" s="16">
        <f t="shared" ref="K1505" si="2020">IF($C1505="Erwerbstätige (Inlandskonzept)", SUM(K1506:K1507),
IF(TYPE($I1505)=1,$I1505,$H1505)*(1+$J1505))^(1/IF(TYPE($I1505)=1,1,2))</f>
        <v>1050.1068487872888</v>
      </c>
      <c r="L1505" s="16">
        <f t="shared" ref="L1505" si="2021">IF($C1505="Erwerbstätige (Inlandskonzept)", SUM(L1506:L1507),
IF(TYPE($I1505)=1,$I1505,$H1505)*((1+$J1505)^(1/IF(TYPE($I1505)=1,2,3))))</f>
        <v>1051.411734846896</v>
      </c>
    </row>
    <row r="1506" spans="1:12" x14ac:dyDescent="0.2">
      <c r="C1506" s="2" t="s">
        <v>14</v>
      </c>
      <c r="D1506" s="6" t="s">
        <v>13</v>
      </c>
      <c r="E1506" s="3">
        <v>933.4</v>
      </c>
      <c r="F1506" s="3">
        <v>933.4</v>
      </c>
      <c r="G1506" s="3">
        <v>937.1</v>
      </c>
      <c r="H1506" s="3">
        <v>946.9</v>
      </c>
      <c r="I1506" s="3">
        <v>949.4</v>
      </c>
      <c r="J1506" s="15">
        <f t="shared" si="1983"/>
        <v>4.2581333463522775E-3</v>
      </c>
      <c r="K1506" s="16">
        <f t="shared" ref="K1506:K1507" si="2022">IF($C1506="Erwerbstätige (Inlandskonzept)", SUM(K1507:K1508),
IF(TYPE($I1506)=1,$I1506,$H1506)*((1+$J1506)^(IF(TYPE($I1506)=1,1,2))))</f>
        <v>953.44267179902681</v>
      </c>
      <c r="L1506" s="16">
        <f t="shared" ref="L1506:L1507" si="2023">IF($C1506="Erwerbstätige (Inlandskonzept)", SUM(L1507:L1508),
IF(TYPE($I1506)=1,$I1506,$H1506)*((1+$J1506)^(IF(TYPE($I1506)=1,2,3))))</f>
        <v>957.50255783364946</v>
      </c>
    </row>
    <row r="1507" spans="1:12" x14ac:dyDescent="0.2">
      <c r="C1507" s="2" t="s">
        <v>15</v>
      </c>
      <c r="D1507" s="6" t="s">
        <v>13</v>
      </c>
      <c r="E1507" s="3">
        <v>111.7</v>
      </c>
      <c r="F1507" s="3">
        <v>109.9</v>
      </c>
      <c r="G1507" s="3">
        <v>106.9</v>
      </c>
      <c r="H1507" s="3">
        <v>103.1</v>
      </c>
      <c r="I1507" s="3">
        <v>99.5</v>
      </c>
      <c r="J1507" s="15">
        <f t="shared" si="1983"/>
        <v>-2.8500733786311794E-2</v>
      </c>
      <c r="K1507" s="16">
        <f t="shared" si="2022"/>
        <v>96.664176988261971</v>
      </c>
      <c r="L1507" s="16">
        <f t="shared" si="2023"/>
        <v>93.909177013246591</v>
      </c>
    </row>
    <row r="1508" spans="1:12" x14ac:dyDescent="0.2">
      <c r="A1508" s="4" t="s">
        <v>91</v>
      </c>
    </row>
    <row r="1509" spans="1:12" x14ac:dyDescent="0.2">
      <c r="A1509" s="4" t="s">
        <v>92</v>
      </c>
    </row>
    <row r="1510" spans="1:12" x14ac:dyDescent="0.2">
      <c r="A1510" s="4" t="s">
        <v>93</v>
      </c>
    </row>
    <row r="1511" spans="1:12" x14ac:dyDescent="0.2">
      <c r="A1511" s="4" t="s">
        <v>94</v>
      </c>
    </row>
    <row r="1513" spans="1:12" x14ac:dyDescent="0.2">
      <c r="A1513" s="4" t="s">
        <v>95</v>
      </c>
    </row>
    <row r="1514" spans="1:12" x14ac:dyDescent="0.2">
      <c r="A1514" s="5" t="s">
        <v>96</v>
      </c>
    </row>
  </sheetData>
  <mergeCells count="20">
    <mergeCell ref="A1320:I1320"/>
    <mergeCell ref="A1414:I1414"/>
    <mergeCell ref="A1:I1"/>
    <mergeCell ref="A756:I756"/>
    <mergeCell ref="A850:I850"/>
    <mergeCell ref="A944:I944"/>
    <mergeCell ref="A1038:I1038"/>
    <mergeCell ref="A1132:I1132"/>
    <mergeCell ref="A286:I286"/>
    <mergeCell ref="A380:I380"/>
    <mergeCell ref="A474:I474"/>
    <mergeCell ref="A568:I568"/>
    <mergeCell ref="A662:I662"/>
    <mergeCell ref="A2:I2"/>
    <mergeCell ref="A3:C3"/>
    <mergeCell ref="A4:I4"/>
    <mergeCell ref="A98:I98"/>
    <mergeCell ref="A192:I192"/>
    <mergeCell ref="K2:L2"/>
    <mergeCell ref="A1226:I1226"/>
  </mergeCells>
  <pageMargins left="0.7" right="0.7" top="0.75" bottom="0.75" header="0.3" footer="0.3"/>
  <headerFooter>
    <oddFooter>&amp;CAbgerufen am 22.03.20 / 10:59:10&amp;RSeite &amp;P von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BFDB1-CC19-4A3C-B486-098D450C1216}">
  <dimension ref="A1:S55"/>
  <sheetViews>
    <sheetView workbookViewId="0">
      <selection activeCell="C6" sqref="C6"/>
    </sheetView>
  </sheetViews>
  <sheetFormatPr baseColWidth="10" defaultRowHeight="12.75" x14ac:dyDescent="0.2"/>
  <cols>
    <col min="1" max="1" width="48.140625" bestFit="1" customWidth="1"/>
  </cols>
  <sheetData>
    <row r="1" spans="1:19" x14ac:dyDescent="0.2">
      <c r="A1" s="37" t="s">
        <v>103</v>
      </c>
      <c r="B1" s="38"/>
      <c r="C1" s="39"/>
      <c r="D1" s="39"/>
      <c r="E1" s="39"/>
      <c r="F1" s="38"/>
      <c r="G1" s="39"/>
      <c r="H1" s="39"/>
      <c r="I1" s="39"/>
      <c r="J1" s="39"/>
      <c r="K1" s="39"/>
      <c r="L1" s="38"/>
      <c r="M1" s="39"/>
      <c r="N1" s="39"/>
      <c r="O1" s="39"/>
      <c r="P1" s="39"/>
      <c r="Q1" s="39"/>
      <c r="R1" s="39"/>
    </row>
    <row r="2" spans="1:19" x14ac:dyDescent="0.2">
      <c r="A2" s="37" t="s">
        <v>104</v>
      </c>
      <c r="B2" s="38"/>
      <c r="C2" s="39"/>
      <c r="D2" s="39"/>
      <c r="E2" s="39"/>
      <c r="F2" s="38"/>
      <c r="G2" s="39"/>
      <c r="H2" s="39"/>
      <c r="I2" s="39"/>
      <c r="J2" s="39"/>
      <c r="K2" s="39"/>
      <c r="L2" s="38"/>
      <c r="M2" s="39"/>
      <c r="N2" s="39"/>
      <c r="O2" s="39"/>
      <c r="P2" s="39"/>
      <c r="Q2" s="39"/>
      <c r="R2" s="39"/>
    </row>
    <row r="3" spans="1:19" ht="13.5" thickBot="1" x14ac:dyDescent="0.25">
      <c r="A3" s="37" t="s">
        <v>105</v>
      </c>
      <c r="B3" s="38"/>
      <c r="C3" s="39"/>
      <c r="D3" s="39"/>
      <c r="E3" s="39"/>
      <c r="F3" s="38"/>
      <c r="G3" s="39"/>
      <c r="H3" s="39"/>
      <c r="I3" s="39"/>
      <c r="J3" s="39"/>
      <c r="K3" s="39"/>
      <c r="L3" s="38"/>
      <c r="M3" s="39"/>
      <c r="N3" s="39"/>
      <c r="O3" s="39"/>
      <c r="P3" s="39"/>
      <c r="Q3" s="39"/>
      <c r="R3" s="39"/>
    </row>
    <row r="4" spans="1:19" x14ac:dyDescent="0.2">
      <c r="A4" s="40" t="s">
        <v>106</v>
      </c>
      <c r="B4" s="41"/>
      <c r="C4" s="44" t="s">
        <v>107</v>
      </c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5"/>
    </row>
    <row r="5" spans="1:19" ht="51.75" thickBot="1" x14ac:dyDescent="0.25">
      <c r="A5" s="42"/>
      <c r="B5" s="43"/>
      <c r="C5" s="35" t="s">
        <v>89</v>
      </c>
      <c r="D5" s="35" t="s">
        <v>80</v>
      </c>
      <c r="E5" s="35" t="s">
        <v>83</v>
      </c>
      <c r="F5" s="35" t="s">
        <v>79</v>
      </c>
      <c r="G5" s="35" t="s">
        <v>84</v>
      </c>
      <c r="H5" s="35" t="s">
        <v>81</v>
      </c>
      <c r="I5" s="35" t="s">
        <v>85</v>
      </c>
      <c r="J5" s="35" t="s">
        <v>9</v>
      </c>
      <c r="K5" s="35" t="s">
        <v>76</v>
      </c>
      <c r="L5" s="35" t="s">
        <v>86</v>
      </c>
      <c r="M5" s="35" t="s">
        <v>77</v>
      </c>
      <c r="N5" s="35" t="s">
        <v>78</v>
      </c>
      <c r="O5" s="35" t="s">
        <v>82</v>
      </c>
      <c r="P5" s="35" t="s">
        <v>87</v>
      </c>
      <c r="Q5" s="35" t="s">
        <v>88</v>
      </c>
      <c r="R5" s="36" t="s">
        <v>90</v>
      </c>
      <c r="S5" s="49" t="s">
        <v>133</v>
      </c>
    </row>
    <row r="6" spans="1:19" x14ac:dyDescent="0.2">
      <c r="A6" s="46" t="s">
        <v>108</v>
      </c>
      <c r="B6" s="47" t="s">
        <v>133</v>
      </c>
      <c r="C6" s="48">
        <f>C42</f>
        <v>2800119</v>
      </c>
      <c r="D6" s="48">
        <f t="shared" ref="D6:R6" si="0">D42</f>
        <v>1706696</v>
      </c>
      <c r="E6" s="48">
        <f t="shared" si="0"/>
        <v>7777992</v>
      </c>
      <c r="F6" s="48">
        <f t="shared" si="0"/>
        <v>650863</v>
      </c>
      <c r="G6" s="48">
        <f t="shared" si="0"/>
        <v>17538251</v>
      </c>
      <c r="H6" s="48">
        <f t="shared" si="0"/>
        <v>5971816</v>
      </c>
      <c r="I6" s="48">
        <f t="shared" si="0"/>
        <v>3989808</v>
      </c>
      <c r="J6" s="48">
        <f t="shared" si="0"/>
        <v>10486660</v>
      </c>
      <c r="K6" s="48">
        <f t="shared" si="0"/>
        <v>12397614</v>
      </c>
      <c r="L6" s="48">
        <f t="shared" si="0"/>
        <v>999623</v>
      </c>
      <c r="M6" s="48">
        <f t="shared" si="0"/>
        <v>3292365</v>
      </c>
      <c r="N6" s="48">
        <f t="shared" si="0"/>
        <v>2455780</v>
      </c>
      <c r="O6" s="48">
        <f t="shared" si="0"/>
        <v>1609982</v>
      </c>
      <c r="P6" s="48">
        <f t="shared" si="0"/>
        <v>4056799</v>
      </c>
      <c r="Q6" s="48">
        <f t="shared" si="0"/>
        <v>2287040</v>
      </c>
      <c r="R6" s="48">
        <f t="shared" si="0"/>
        <v>2188589</v>
      </c>
      <c r="S6" s="48">
        <f>SUM(C6:R6)</f>
        <v>80209997</v>
      </c>
    </row>
    <row r="7" spans="1:19" x14ac:dyDescent="0.2">
      <c r="A7" s="31" t="s">
        <v>109</v>
      </c>
      <c r="B7" s="34" t="s">
        <v>110</v>
      </c>
      <c r="C7" s="32">
        <v>34369</v>
      </c>
      <c r="D7" s="32">
        <v>24592</v>
      </c>
      <c r="E7" s="32">
        <v>95455</v>
      </c>
      <c r="F7" s="32">
        <v>8116</v>
      </c>
      <c r="G7" s="32">
        <v>219530</v>
      </c>
      <c r="H7" s="32">
        <v>78019</v>
      </c>
      <c r="I7" s="32">
        <v>48641</v>
      </c>
      <c r="J7" s="32">
        <v>138095</v>
      </c>
      <c r="K7" s="32">
        <v>159792</v>
      </c>
      <c r="L7" s="32">
        <v>10200</v>
      </c>
      <c r="M7" s="32">
        <v>48501</v>
      </c>
      <c r="N7" s="32">
        <v>29213</v>
      </c>
      <c r="O7" s="32">
        <v>19405</v>
      </c>
      <c r="P7" s="32">
        <v>52696</v>
      </c>
      <c r="Q7" s="32">
        <v>25912</v>
      </c>
      <c r="R7" s="32">
        <v>25814</v>
      </c>
    </row>
    <row r="8" spans="1:19" x14ac:dyDescent="0.2">
      <c r="A8" s="30"/>
      <c r="B8" s="34" t="s">
        <v>111</v>
      </c>
      <c r="C8" s="32">
        <v>36551</v>
      </c>
      <c r="D8" s="32">
        <v>23535</v>
      </c>
      <c r="E8" s="32">
        <v>101321</v>
      </c>
      <c r="F8" s="32">
        <v>8144</v>
      </c>
      <c r="G8" s="32">
        <v>228440</v>
      </c>
      <c r="H8" s="32">
        <v>80210</v>
      </c>
      <c r="I8" s="32">
        <v>50442</v>
      </c>
      <c r="J8" s="32">
        <v>142779</v>
      </c>
      <c r="K8" s="32">
        <v>163937</v>
      </c>
      <c r="L8" s="32">
        <v>10769</v>
      </c>
      <c r="M8" s="32">
        <v>44467</v>
      </c>
      <c r="N8" s="32">
        <v>29470</v>
      </c>
      <c r="O8" s="32">
        <v>18958</v>
      </c>
      <c r="P8" s="32">
        <v>50586</v>
      </c>
      <c r="Q8" s="32">
        <v>25843</v>
      </c>
      <c r="R8" s="32">
        <v>25394</v>
      </c>
    </row>
    <row r="9" spans="1:19" x14ac:dyDescent="0.2">
      <c r="A9" s="30"/>
      <c r="B9" s="34" t="s">
        <v>112</v>
      </c>
      <c r="C9" s="32">
        <v>128582</v>
      </c>
      <c r="D9" s="32">
        <v>68410</v>
      </c>
      <c r="E9" s="32">
        <v>366871</v>
      </c>
      <c r="F9" s="32">
        <v>25928</v>
      </c>
      <c r="G9" s="32">
        <v>798541</v>
      </c>
      <c r="H9" s="32">
        <v>264978</v>
      </c>
      <c r="I9" s="32">
        <v>177253</v>
      </c>
      <c r="J9" s="32">
        <v>493470</v>
      </c>
      <c r="K9" s="32">
        <v>559735</v>
      </c>
      <c r="L9" s="32">
        <v>39749</v>
      </c>
      <c r="M9" s="32">
        <v>122315</v>
      </c>
      <c r="N9" s="32">
        <v>90054</v>
      </c>
      <c r="O9" s="32">
        <v>56409</v>
      </c>
      <c r="P9" s="32">
        <v>140301</v>
      </c>
      <c r="Q9" s="32">
        <v>76669</v>
      </c>
      <c r="R9" s="32">
        <v>75898</v>
      </c>
    </row>
    <row r="10" spans="1:19" x14ac:dyDescent="0.2">
      <c r="A10" s="30"/>
      <c r="B10" s="34" t="s">
        <v>113</v>
      </c>
      <c r="C10" s="32">
        <v>45583</v>
      </c>
      <c r="D10" s="32">
        <v>22247</v>
      </c>
      <c r="E10" s="32">
        <v>131465</v>
      </c>
      <c r="F10" s="32">
        <v>9005</v>
      </c>
      <c r="G10" s="32">
        <v>284163</v>
      </c>
      <c r="H10" s="32">
        <v>91457</v>
      </c>
      <c r="I10" s="32">
        <v>65631</v>
      </c>
      <c r="J10" s="32">
        <v>176760</v>
      </c>
      <c r="K10" s="32">
        <v>201177</v>
      </c>
      <c r="L10" s="32">
        <v>15378</v>
      </c>
      <c r="M10" s="32">
        <v>37646</v>
      </c>
      <c r="N10" s="32">
        <v>24240</v>
      </c>
      <c r="O10" s="32">
        <v>14829</v>
      </c>
      <c r="P10" s="32">
        <v>35027</v>
      </c>
      <c r="Q10" s="32">
        <v>20330</v>
      </c>
      <c r="R10" s="32">
        <v>20285</v>
      </c>
    </row>
    <row r="11" spans="1:19" x14ac:dyDescent="0.2">
      <c r="A11" s="30"/>
      <c r="B11" s="34" t="s">
        <v>114</v>
      </c>
      <c r="C11" s="32">
        <v>111361</v>
      </c>
      <c r="D11" s="32">
        <v>65318</v>
      </c>
      <c r="E11" s="32">
        <v>323085</v>
      </c>
      <c r="F11" s="32">
        <v>29119</v>
      </c>
      <c r="G11" s="32">
        <v>736897</v>
      </c>
      <c r="H11" s="32">
        <v>241379</v>
      </c>
      <c r="I11" s="32">
        <v>169751</v>
      </c>
      <c r="J11" s="32">
        <v>461058</v>
      </c>
      <c r="K11" s="32">
        <v>525372</v>
      </c>
      <c r="L11" s="32">
        <v>41109</v>
      </c>
      <c r="M11" s="32">
        <v>131625</v>
      </c>
      <c r="N11" s="32">
        <v>91613</v>
      </c>
      <c r="O11" s="32">
        <v>66738</v>
      </c>
      <c r="P11" s="32">
        <v>155486</v>
      </c>
      <c r="Q11" s="32">
        <v>88834</v>
      </c>
      <c r="R11" s="32">
        <v>86743</v>
      </c>
    </row>
    <row r="12" spans="1:19" x14ac:dyDescent="0.2">
      <c r="A12" s="30"/>
      <c r="B12" s="34" t="s">
        <v>115</v>
      </c>
      <c r="C12" s="32">
        <v>71552</v>
      </c>
      <c r="D12" s="32">
        <v>64069</v>
      </c>
      <c r="E12" s="32">
        <v>211641</v>
      </c>
      <c r="F12" s="32">
        <v>24073</v>
      </c>
      <c r="G12" s="32">
        <v>515517</v>
      </c>
      <c r="H12" s="32">
        <v>178645</v>
      </c>
      <c r="I12" s="32">
        <v>114749</v>
      </c>
      <c r="J12" s="32">
        <v>323892</v>
      </c>
      <c r="K12" s="32">
        <v>380058</v>
      </c>
      <c r="L12" s="32">
        <v>29367</v>
      </c>
      <c r="M12" s="32">
        <v>129760</v>
      </c>
      <c r="N12" s="32">
        <v>72452</v>
      </c>
      <c r="O12" s="32">
        <v>54212</v>
      </c>
      <c r="P12" s="32">
        <v>138113</v>
      </c>
      <c r="Q12" s="32">
        <v>72754</v>
      </c>
      <c r="R12" s="32">
        <v>74552</v>
      </c>
    </row>
    <row r="13" spans="1:19" x14ac:dyDescent="0.2">
      <c r="A13" s="30"/>
      <c r="B13" s="34" t="s">
        <v>116</v>
      </c>
      <c r="C13" s="32">
        <v>150860</v>
      </c>
      <c r="D13" s="32">
        <v>131132</v>
      </c>
      <c r="E13" s="32">
        <v>436107</v>
      </c>
      <c r="F13" s="32">
        <v>41530</v>
      </c>
      <c r="G13" s="32">
        <v>1011856</v>
      </c>
      <c r="H13" s="32">
        <v>362051</v>
      </c>
      <c r="I13" s="32">
        <v>219122</v>
      </c>
      <c r="J13" s="32">
        <v>626092</v>
      </c>
      <c r="K13" s="32">
        <v>761016</v>
      </c>
      <c r="L13" s="32">
        <v>51824</v>
      </c>
      <c r="M13" s="32">
        <v>233279</v>
      </c>
      <c r="N13" s="32">
        <v>137005</v>
      </c>
      <c r="O13" s="32">
        <v>93037</v>
      </c>
      <c r="P13" s="32">
        <v>246539</v>
      </c>
      <c r="Q13" s="32">
        <v>130049</v>
      </c>
      <c r="R13" s="32">
        <v>130777</v>
      </c>
    </row>
    <row r="14" spans="1:19" x14ac:dyDescent="0.2">
      <c r="A14" s="30"/>
      <c r="B14" s="34" t="s">
        <v>117</v>
      </c>
      <c r="C14" s="32">
        <v>239649</v>
      </c>
      <c r="D14" s="32">
        <v>143686</v>
      </c>
      <c r="E14" s="32">
        <v>660603</v>
      </c>
      <c r="F14" s="32">
        <v>51381</v>
      </c>
      <c r="G14" s="32">
        <v>1487632</v>
      </c>
      <c r="H14" s="32">
        <v>511159</v>
      </c>
      <c r="I14" s="32">
        <v>336223</v>
      </c>
      <c r="J14" s="32">
        <v>878952</v>
      </c>
      <c r="K14" s="32">
        <v>1057019</v>
      </c>
      <c r="L14" s="32">
        <v>81940</v>
      </c>
      <c r="M14" s="32">
        <v>276984</v>
      </c>
      <c r="N14" s="32">
        <v>216030</v>
      </c>
      <c r="O14" s="32">
        <v>133248</v>
      </c>
      <c r="P14" s="32">
        <v>316300</v>
      </c>
      <c r="Q14" s="32">
        <v>188136</v>
      </c>
      <c r="R14" s="32">
        <v>176183</v>
      </c>
    </row>
    <row r="15" spans="1:19" x14ac:dyDescent="0.2">
      <c r="A15" s="30"/>
      <c r="B15" s="34" t="s">
        <v>118</v>
      </c>
      <c r="C15" s="32">
        <v>277519</v>
      </c>
      <c r="D15" s="32">
        <v>146514</v>
      </c>
      <c r="E15" s="32">
        <v>783061</v>
      </c>
      <c r="F15" s="32">
        <v>61356</v>
      </c>
      <c r="G15" s="32">
        <v>1735256</v>
      </c>
      <c r="H15" s="32">
        <v>594948</v>
      </c>
      <c r="I15" s="32">
        <v>420293</v>
      </c>
      <c r="J15" s="32">
        <v>1014073</v>
      </c>
      <c r="K15" s="32">
        <v>1219132</v>
      </c>
      <c r="L15" s="32">
        <v>111644</v>
      </c>
      <c r="M15" s="32">
        <v>306935</v>
      </c>
      <c r="N15" s="32">
        <v>282067</v>
      </c>
      <c r="O15" s="32">
        <v>188063</v>
      </c>
      <c r="P15" s="32">
        <v>429198</v>
      </c>
      <c r="Q15" s="32">
        <v>260092</v>
      </c>
      <c r="R15" s="32">
        <v>249727</v>
      </c>
    </row>
    <row r="16" spans="1:19" x14ac:dyDescent="0.2">
      <c r="A16" s="30"/>
      <c r="B16" s="34" t="s">
        <v>119</v>
      </c>
      <c r="C16" s="32">
        <v>167090</v>
      </c>
      <c r="D16" s="32">
        <v>84092</v>
      </c>
      <c r="E16" s="32">
        <v>420637</v>
      </c>
      <c r="F16" s="32">
        <v>35429</v>
      </c>
      <c r="G16" s="32">
        <v>887535</v>
      </c>
      <c r="H16" s="32">
        <v>305387</v>
      </c>
      <c r="I16" s="32">
        <v>203196</v>
      </c>
      <c r="J16" s="32">
        <v>521676</v>
      </c>
      <c r="K16" s="32">
        <v>627148</v>
      </c>
      <c r="L16" s="32">
        <v>54093</v>
      </c>
      <c r="M16" s="32">
        <v>175707</v>
      </c>
      <c r="N16" s="32">
        <v>148502</v>
      </c>
      <c r="O16" s="32">
        <v>91915</v>
      </c>
      <c r="P16" s="32">
        <v>250364</v>
      </c>
      <c r="Q16" s="32">
        <v>142426</v>
      </c>
      <c r="R16" s="32">
        <v>131244</v>
      </c>
    </row>
    <row r="17" spans="1:18" x14ac:dyDescent="0.2">
      <c r="A17" s="30"/>
      <c r="B17" s="34" t="s">
        <v>120</v>
      </c>
      <c r="C17" s="32">
        <v>97368</v>
      </c>
      <c r="D17" s="32">
        <v>51856</v>
      </c>
      <c r="E17" s="32">
        <v>273530</v>
      </c>
      <c r="F17" s="32">
        <v>22021</v>
      </c>
      <c r="G17" s="32">
        <v>612567</v>
      </c>
      <c r="H17" s="32">
        <v>205629</v>
      </c>
      <c r="I17" s="32">
        <v>145051</v>
      </c>
      <c r="J17" s="32">
        <v>355708</v>
      </c>
      <c r="K17" s="32">
        <v>408315</v>
      </c>
      <c r="L17" s="32">
        <v>38977</v>
      </c>
      <c r="M17" s="32">
        <v>92434</v>
      </c>
      <c r="N17" s="32">
        <v>87681</v>
      </c>
      <c r="O17" s="32">
        <v>56326</v>
      </c>
      <c r="P17" s="32">
        <v>162957</v>
      </c>
      <c r="Q17" s="32">
        <v>85971</v>
      </c>
      <c r="R17" s="32">
        <v>79457</v>
      </c>
    </row>
    <row r="18" spans="1:18" x14ac:dyDescent="0.2">
      <c r="A18" s="30"/>
      <c r="B18" s="34" t="s">
        <v>75</v>
      </c>
      <c r="C18" s="32">
        <v>1360484</v>
      </c>
      <c r="D18" s="32">
        <v>825451</v>
      </c>
      <c r="E18" s="32">
        <v>3803776</v>
      </c>
      <c r="F18" s="32">
        <v>316102</v>
      </c>
      <c r="G18" s="32">
        <v>8517934</v>
      </c>
      <c r="H18" s="32">
        <v>2913862</v>
      </c>
      <c r="I18" s="32">
        <v>1950352</v>
      </c>
      <c r="J18" s="32">
        <v>5132555</v>
      </c>
      <c r="K18" s="32">
        <v>6062701</v>
      </c>
      <c r="L18" s="32">
        <v>485050</v>
      </c>
      <c r="M18" s="32">
        <v>1599653</v>
      </c>
      <c r="N18" s="32">
        <v>1208327</v>
      </c>
      <c r="O18" s="32">
        <v>793140</v>
      </c>
      <c r="P18" s="32">
        <v>1977567</v>
      </c>
      <c r="Q18" s="32">
        <v>1117016</v>
      </c>
      <c r="R18" s="32">
        <v>1076074</v>
      </c>
    </row>
    <row r="19" spans="1:18" x14ac:dyDescent="0.2">
      <c r="A19" s="31" t="s">
        <v>121</v>
      </c>
      <c r="B19" s="34" t="s">
        <v>110</v>
      </c>
      <c r="C19" s="32">
        <v>31827</v>
      </c>
      <c r="D19" s="32">
        <v>23165</v>
      </c>
      <c r="E19" s="32">
        <v>90280</v>
      </c>
      <c r="F19" s="32">
        <v>7523</v>
      </c>
      <c r="G19" s="32">
        <v>208081</v>
      </c>
      <c r="H19" s="32">
        <v>73636</v>
      </c>
      <c r="I19" s="32">
        <v>45517</v>
      </c>
      <c r="J19" s="32">
        <v>131133</v>
      </c>
      <c r="K19" s="32">
        <v>151577</v>
      </c>
      <c r="L19" s="32">
        <v>10330</v>
      </c>
      <c r="M19" s="32">
        <v>46366</v>
      </c>
      <c r="N19" s="32">
        <v>27728</v>
      </c>
      <c r="O19" s="32">
        <v>19257</v>
      </c>
      <c r="P19" s="32">
        <v>49259</v>
      </c>
      <c r="Q19" s="32">
        <v>24864</v>
      </c>
      <c r="R19" s="32">
        <v>25332</v>
      </c>
    </row>
    <row r="20" spans="1:18" x14ac:dyDescent="0.2">
      <c r="A20" s="30"/>
      <c r="B20" s="34" t="s">
        <v>111</v>
      </c>
      <c r="C20" s="32">
        <v>33404</v>
      </c>
      <c r="D20" s="32">
        <v>22040</v>
      </c>
      <c r="E20" s="32">
        <v>95390</v>
      </c>
      <c r="F20" s="32">
        <v>7392</v>
      </c>
      <c r="G20" s="32">
        <v>216420</v>
      </c>
      <c r="H20" s="32">
        <v>75055</v>
      </c>
      <c r="I20" s="32">
        <v>47224</v>
      </c>
      <c r="J20" s="32">
        <v>136570</v>
      </c>
      <c r="K20" s="32">
        <v>155435</v>
      </c>
      <c r="L20" s="32">
        <v>10508</v>
      </c>
      <c r="M20" s="32">
        <v>42286</v>
      </c>
      <c r="N20" s="32">
        <v>28049</v>
      </c>
      <c r="O20" s="32">
        <v>18530</v>
      </c>
      <c r="P20" s="32">
        <v>47328</v>
      </c>
      <c r="Q20" s="32">
        <v>24314</v>
      </c>
      <c r="R20" s="32">
        <v>24077</v>
      </c>
    </row>
    <row r="21" spans="1:18" x14ac:dyDescent="0.2">
      <c r="A21" s="30"/>
      <c r="B21" s="34" t="s">
        <v>112</v>
      </c>
      <c r="C21" s="32">
        <v>123198</v>
      </c>
      <c r="D21" s="32">
        <v>64066</v>
      </c>
      <c r="E21" s="32">
        <v>349796</v>
      </c>
      <c r="F21" s="32">
        <v>24147</v>
      </c>
      <c r="G21" s="32">
        <v>758986</v>
      </c>
      <c r="H21" s="32">
        <v>253098</v>
      </c>
      <c r="I21" s="32">
        <v>167922</v>
      </c>
      <c r="J21" s="32">
        <v>466691</v>
      </c>
      <c r="K21" s="32">
        <v>530413</v>
      </c>
      <c r="L21" s="32">
        <v>37603</v>
      </c>
      <c r="M21" s="32">
        <v>116856</v>
      </c>
      <c r="N21" s="32">
        <v>85307</v>
      </c>
      <c r="O21" s="32">
        <v>53852</v>
      </c>
      <c r="P21" s="32">
        <v>133879</v>
      </c>
      <c r="Q21" s="32">
        <v>72060</v>
      </c>
      <c r="R21" s="32">
        <v>71524</v>
      </c>
    </row>
    <row r="22" spans="1:18" x14ac:dyDescent="0.2">
      <c r="A22" s="30"/>
      <c r="B22" s="34" t="s">
        <v>113</v>
      </c>
      <c r="C22" s="32">
        <v>43331</v>
      </c>
      <c r="D22" s="32">
        <v>19992</v>
      </c>
      <c r="E22" s="32">
        <v>124781</v>
      </c>
      <c r="F22" s="32">
        <v>8625</v>
      </c>
      <c r="G22" s="32">
        <v>270978</v>
      </c>
      <c r="H22" s="32">
        <v>88470</v>
      </c>
      <c r="I22" s="32">
        <v>61959</v>
      </c>
      <c r="J22" s="32">
        <v>167190</v>
      </c>
      <c r="K22" s="32">
        <v>189238</v>
      </c>
      <c r="L22" s="32">
        <v>14521</v>
      </c>
      <c r="M22" s="32">
        <v>35946</v>
      </c>
      <c r="N22" s="32">
        <v>22530</v>
      </c>
      <c r="O22" s="32">
        <v>13961</v>
      </c>
      <c r="P22" s="32">
        <v>33471</v>
      </c>
      <c r="Q22" s="32">
        <v>19871</v>
      </c>
      <c r="R22" s="32">
        <v>18663</v>
      </c>
    </row>
    <row r="23" spans="1:18" x14ac:dyDescent="0.2">
      <c r="A23" s="30"/>
      <c r="B23" s="34" t="s">
        <v>114</v>
      </c>
      <c r="C23" s="32">
        <v>105634</v>
      </c>
      <c r="D23" s="32">
        <v>73007</v>
      </c>
      <c r="E23" s="32">
        <v>303517</v>
      </c>
      <c r="F23" s="32">
        <v>29543</v>
      </c>
      <c r="G23" s="32">
        <v>709498</v>
      </c>
      <c r="H23" s="32">
        <v>233943</v>
      </c>
      <c r="I23" s="32">
        <v>164643</v>
      </c>
      <c r="J23" s="32">
        <v>440934</v>
      </c>
      <c r="K23" s="32">
        <v>508507</v>
      </c>
      <c r="L23" s="32">
        <v>38536</v>
      </c>
      <c r="M23" s="32">
        <v>139787</v>
      </c>
      <c r="N23" s="32">
        <v>81541</v>
      </c>
      <c r="O23" s="32">
        <v>59672</v>
      </c>
      <c r="P23" s="32">
        <v>145413</v>
      </c>
      <c r="Q23" s="32">
        <v>81465</v>
      </c>
      <c r="R23" s="32">
        <v>78962</v>
      </c>
    </row>
    <row r="24" spans="1:18" x14ac:dyDescent="0.2">
      <c r="A24" s="30"/>
      <c r="B24" s="34" t="s">
        <v>115</v>
      </c>
      <c r="C24" s="32">
        <v>74320</v>
      </c>
      <c r="D24" s="32">
        <v>72244</v>
      </c>
      <c r="E24" s="32">
        <v>211018</v>
      </c>
      <c r="F24" s="32">
        <v>22594</v>
      </c>
      <c r="G24" s="32">
        <v>518468</v>
      </c>
      <c r="H24" s="32">
        <v>181509</v>
      </c>
      <c r="I24" s="32">
        <v>112745</v>
      </c>
      <c r="J24" s="32">
        <v>321334</v>
      </c>
      <c r="K24" s="32">
        <v>383254</v>
      </c>
      <c r="L24" s="32">
        <v>26883</v>
      </c>
      <c r="M24" s="32">
        <v>133794</v>
      </c>
      <c r="N24" s="32">
        <v>63783</v>
      </c>
      <c r="O24" s="32">
        <v>47389</v>
      </c>
      <c r="P24" s="32">
        <v>120997</v>
      </c>
      <c r="Q24" s="32">
        <v>62791</v>
      </c>
      <c r="R24" s="32">
        <v>63312</v>
      </c>
    </row>
    <row r="25" spans="1:18" x14ac:dyDescent="0.2">
      <c r="A25" s="30"/>
      <c r="B25" s="34" t="s">
        <v>116</v>
      </c>
      <c r="C25" s="32">
        <v>156945</v>
      </c>
      <c r="D25" s="32">
        <v>127106</v>
      </c>
      <c r="E25" s="32">
        <v>439177</v>
      </c>
      <c r="F25" s="32">
        <v>39183</v>
      </c>
      <c r="G25" s="32">
        <v>1034894</v>
      </c>
      <c r="H25" s="32">
        <v>373783</v>
      </c>
      <c r="I25" s="32">
        <v>223031</v>
      </c>
      <c r="J25" s="32">
        <v>633238</v>
      </c>
      <c r="K25" s="32">
        <v>764069</v>
      </c>
      <c r="L25" s="32">
        <v>53174</v>
      </c>
      <c r="M25" s="32">
        <v>231006</v>
      </c>
      <c r="N25" s="32">
        <v>129369</v>
      </c>
      <c r="O25" s="32">
        <v>81064</v>
      </c>
      <c r="P25" s="32">
        <v>218659</v>
      </c>
      <c r="Q25" s="32">
        <v>112585</v>
      </c>
      <c r="R25" s="32">
        <v>113502</v>
      </c>
    </row>
    <row r="26" spans="1:18" x14ac:dyDescent="0.2">
      <c r="A26" s="30"/>
      <c r="B26" s="34" t="s">
        <v>117</v>
      </c>
      <c r="C26" s="32">
        <v>242921</v>
      </c>
      <c r="D26" s="32">
        <v>136985</v>
      </c>
      <c r="E26" s="32">
        <v>652701</v>
      </c>
      <c r="F26" s="32">
        <v>50299</v>
      </c>
      <c r="G26" s="32">
        <v>1461855</v>
      </c>
      <c r="H26" s="32">
        <v>499942</v>
      </c>
      <c r="I26" s="32">
        <v>331107</v>
      </c>
      <c r="J26" s="32">
        <v>858899</v>
      </c>
      <c r="K26" s="32">
        <v>1032377</v>
      </c>
      <c r="L26" s="32">
        <v>82277</v>
      </c>
      <c r="M26" s="32">
        <v>262704</v>
      </c>
      <c r="N26" s="32">
        <v>209856</v>
      </c>
      <c r="O26" s="32">
        <v>127413</v>
      </c>
      <c r="P26" s="32">
        <v>296345</v>
      </c>
      <c r="Q26" s="32">
        <v>179812</v>
      </c>
      <c r="R26" s="32">
        <v>167650</v>
      </c>
    </row>
    <row r="27" spans="1:18" x14ac:dyDescent="0.2">
      <c r="A27" s="30"/>
      <c r="B27" s="34" t="s">
        <v>118</v>
      </c>
      <c r="C27" s="32">
        <v>285499</v>
      </c>
      <c r="D27" s="32">
        <v>154675</v>
      </c>
      <c r="E27" s="32">
        <v>786211</v>
      </c>
      <c r="F27" s="32">
        <v>65089</v>
      </c>
      <c r="G27" s="32">
        <v>1788258</v>
      </c>
      <c r="H27" s="32">
        <v>609489</v>
      </c>
      <c r="I27" s="32">
        <v>421447</v>
      </c>
      <c r="J27" s="32">
        <v>1039660</v>
      </c>
      <c r="K27" s="32">
        <v>1239890</v>
      </c>
      <c r="L27" s="32">
        <v>113354</v>
      </c>
      <c r="M27" s="32">
        <v>317756</v>
      </c>
      <c r="N27" s="32">
        <v>280356</v>
      </c>
      <c r="O27" s="32">
        <v>187584</v>
      </c>
      <c r="P27" s="32">
        <v>440782</v>
      </c>
      <c r="Q27" s="32">
        <v>264703</v>
      </c>
      <c r="R27" s="32">
        <v>251642</v>
      </c>
    </row>
    <row r="28" spans="1:18" x14ac:dyDescent="0.2">
      <c r="A28" s="30"/>
      <c r="B28" s="34" t="s">
        <v>119</v>
      </c>
      <c r="C28" s="32">
        <v>181315</v>
      </c>
      <c r="D28" s="32">
        <v>94379</v>
      </c>
      <c r="E28" s="32">
        <v>461437</v>
      </c>
      <c r="F28" s="32">
        <v>39835</v>
      </c>
      <c r="G28" s="32">
        <v>1016166</v>
      </c>
      <c r="H28" s="32">
        <v>334903</v>
      </c>
      <c r="I28" s="32">
        <v>225295</v>
      </c>
      <c r="J28" s="32">
        <v>581919</v>
      </c>
      <c r="K28" s="32">
        <v>695686</v>
      </c>
      <c r="L28" s="32">
        <v>62069</v>
      </c>
      <c r="M28" s="32">
        <v>200381</v>
      </c>
      <c r="N28" s="32">
        <v>169634</v>
      </c>
      <c r="O28" s="32">
        <v>107787</v>
      </c>
      <c r="P28" s="32">
        <v>296384</v>
      </c>
      <c r="Q28" s="32">
        <v>167873</v>
      </c>
      <c r="R28" s="32">
        <v>153025</v>
      </c>
    </row>
    <row r="29" spans="1:18" x14ac:dyDescent="0.2">
      <c r="A29" s="30"/>
      <c r="B29" s="34" t="s">
        <v>120</v>
      </c>
      <c r="C29" s="32">
        <v>161241</v>
      </c>
      <c r="D29" s="32">
        <v>93586</v>
      </c>
      <c r="E29" s="32">
        <v>459908</v>
      </c>
      <c r="F29" s="32">
        <v>40531</v>
      </c>
      <c r="G29" s="32">
        <v>1036714</v>
      </c>
      <c r="H29" s="32">
        <v>334126</v>
      </c>
      <c r="I29" s="32">
        <v>238566</v>
      </c>
      <c r="J29" s="32">
        <v>576537</v>
      </c>
      <c r="K29" s="32">
        <v>684467</v>
      </c>
      <c r="L29" s="32">
        <v>65318</v>
      </c>
      <c r="M29" s="32">
        <v>165830</v>
      </c>
      <c r="N29" s="32">
        <v>149300</v>
      </c>
      <c r="O29" s="32">
        <v>100332</v>
      </c>
      <c r="P29" s="32">
        <v>296715</v>
      </c>
      <c r="Q29" s="32">
        <v>159686</v>
      </c>
      <c r="R29" s="32">
        <v>144826</v>
      </c>
    </row>
    <row r="30" spans="1:18" x14ac:dyDescent="0.2">
      <c r="A30" s="30"/>
      <c r="B30" s="34" t="s">
        <v>75</v>
      </c>
      <c r="C30" s="32">
        <v>1439635</v>
      </c>
      <c r="D30" s="32">
        <v>881245</v>
      </c>
      <c r="E30" s="32">
        <v>3974216</v>
      </c>
      <c r="F30" s="32">
        <v>334761</v>
      </c>
      <c r="G30" s="32">
        <v>9020318</v>
      </c>
      <c r="H30" s="32">
        <v>3057954</v>
      </c>
      <c r="I30" s="32">
        <v>2039456</v>
      </c>
      <c r="J30" s="32">
        <v>5354105</v>
      </c>
      <c r="K30" s="32">
        <v>6334913</v>
      </c>
      <c r="L30" s="32">
        <v>514573</v>
      </c>
      <c r="M30" s="32">
        <v>1692712</v>
      </c>
      <c r="N30" s="32">
        <v>1247453</v>
      </c>
      <c r="O30" s="32">
        <v>816841</v>
      </c>
      <c r="P30" s="32">
        <v>2079232</v>
      </c>
      <c r="Q30" s="32">
        <v>1170024</v>
      </c>
      <c r="R30" s="32">
        <v>1112515</v>
      </c>
    </row>
    <row r="31" spans="1:18" x14ac:dyDescent="0.2">
      <c r="A31" s="31" t="s">
        <v>75</v>
      </c>
      <c r="B31" s="34" t="s">
        <v>110</v>
      </c>
      <c r="C31" s="32">
        <v>66196</v>
      </c>
      <c r="D31" s="32">
        <v>47757</v>
      </c>
      <c r="E31" s="32">
        <v>185735</v>
      </c>
      <c r="F31" s="32">
        <v>15639</v>
      </c>
      <c r="G31" s="32">
        <v>427611</v>
      </c>
      <c r="H31" s="32">
        <v>151655</v>
      </c>
      <c r="I31" s="32">
        <v>94158</v>
      </c>
      <c r="J31" s="32">
        <v>269228</v>
      </c>
      <c r="K31" s="32">
        <v>311369</v>
      </c>
      <c r="L31" s="32">
        <v>20530</v>
      </c>
      <c r="M31" s="32">
        <v>94867</v>
      </c>
      <c r="N31" s="32">
        <v>56941</v>
      </c>
      <c r="O31" s="32">
        <v>38662</v>
      </c>
      <c r="P31" s="32">
        <v>101955</v>
      </c>
      <c r="Q31" s="32">
        <v>50776</v>
      </c>
      <c r="R31" s="32">
        <v>51146</v>
      </c>
    </row>
    <row r="32" spans="1:18" x14ac:dyDescent="0.2">
      <c r="A32" s="30"/>
      <c r="B32" s="34" t="s">
        <v>111</v>
      </c>
      <c r="C32" s="32">
        <v>69955</v>
      </c>
      <c r="D32" s="32">
        <v>45575</v>
      </c>
      <c r="E32" s="32">
        <v>196711</v>
      </c>
      <c r="F32" s="32">
        <v>15536</v>
      </c>
      <c r="G32" s="32">
        <v>444860</v>
      </c>
      <c r="H32" s="32">
        <v>155265</v>
      </c>
      <c r="I32" s="32">
        <v>97666</v>
      </c>
      <c r="J32" s="32">
        <v>279349</v>
      </c>
      <c r="K32" s="32">
        <v>319372</v>
      </c>
      <c r="L32" s="32">
        <v>21277</v>
      </c>
      <c r="M32" s="32">
        <v>86753</v>
      </c>
      <c r="N32" s="32">
        <v>57519</v>
      </c>
      <c r="O32" s="32">
        <v>37488</v>
      </c>
      <c r="P32" s="32">
        <v>97914</v>
      </c>
      <c r="Q32" s="32">
        <v>50157</v>
      </c>
      <c r="R32" s="32">
        <v>49471</v>
      </c>
    </row>
    <row r="33" spans="1:18" x14ac:dyDescent="0.2">
      <c r="A33" s="30"/>
      <c r="B33" s="34" t="s">
        <v>112</v>
      </c>
      <c r="C33" s="32">
        <v>251780</v>
      </c>
      <c r="D33" s="32">
        <v>132476</v>
      </c>
      <c r="E33" s="32">
        <v>716667</v>
      </c>
      <c r="F33" s="32">
        <v>50075</v>
      </c>
      <c r="G33" s="32">
        <v>1557527</v>
      </c>
      <c r="H33" s="32">
        <v>518076</v>
      </c>
      <c r="I33" s="32">
        <v>345175</v>
      </c>
      <c r="J33" s="32">
        <v>960161</v>
      </c>
      <c r="K33" s="32">
        <v>1090148</v>
      </c>
      <c r="L33" s="32">
        <v>77352</v>
      </c>
      <c r="M33" s="32">
        <v>239171</v>
      </c>
      <c r="N33" s="32">
        <v>175361</v>
      </c>
      <c r="O33" s="32">
        <v>110261</v>
      </c>
      <c r="P33" s="32">
        <v>274180</v>
      </c>
      <c r="Q33" s="32">
        <v>148729</v>
      </c>
      <c r="R33" s="32">
        <v>147422</v>
      </c>
    </row>
    <row r="34" spans="1:18" x14ac:dyDescent="0.2">
      <c r="A34" s="30"/>
      <c r="B34" s="34" t="s">
        <v>113</v>
      </c>
      <c r="C34" s="32">
        <v>88914</v>
      </c>
      <c r="D34" s="32">
        <v>42239</v>
      </c>
      <c r="E34" s="32">
        <v>256246</v>
      </c>
      <c r="F34" s="32">
        <v>17630</v>
      </c>
      <c r="G34" s="32">
        <v>555141</v>
      </c>
      <c r="H34" s="32">
        <v>179927</v>
      </c>
      <c r="I34" s="32">
        <v>127590</v>
      </c>
      <c r="J34" s="32">
        <v>343950</v>
      </c>
      <c r="K34" s="32">
        <v>390415</v>
      </c>
      <c r="L34" s="32">
        <v>29899</v>
      </c>
      <c r="M34" s="32">
        <v>73592</v>
      </c>
      <c r="N34" s="32">
        <v>46770</v>
      </c>
      <c r="O34" s="32">
        <v>28790</v>
      </c>
      <c r="P34" s="32">
        <v>68498</v>
      </c>
      <c r="Q34" s="32">
        <v>40201</v>
      </c>
      <c r="R34" s="32">
        <v>38948</v>
      </c>
    </row>
    <row r="35" spans="1:18" x14ac:dyDescent="0.2">
      <c r="A35" s="30"/>
      <c r="B35" s="34" t="s">
        <v>114</v>
      </c>
      <c r="C35" s="32">
        <v>216995</v>
      </c>
      <c r="D35" s="32">
        <v>138325</v>
      </c>
      <c r="E35" s="32">
        <v>626602</v>
      </c>
      <c r="F35" s="32">
        <v>58662</v>
      </c>
      <c r="G35" s="32">
        <v>1446395</v>
      </c>
      <c r="H35" s="32">
        <v>475322</v>
      </c>
      <c r="I35" s="32">
        <v>334394</v>
      </c>
      <c r="J35" s="32">
        <v>901992</v>
      </c>
      <c r="K35" s="32">
        <v>1033879</v>
      </c>
      <c r="L35" s="32">
        <v>79645</v>
      </c>
      <c r="M35" s="32">
        <v>271412</v>
      </c>
      <c r="N35" s="32">
        <v>173154</v>
      </c>
      <c r="O35" s="32">
        <v>126410</v>
      </c>
      <c r="P35" s="32">
        <v>300899</v>
      </c>
      <c r="Q35" s="32">
        <v>170299</v>
      </c>
      <c r="R35" s="32">
        <v>165705</v>
      </c>
    </row>
    <row r="36" spans="1:18" x14ac:dyDescent="0.2">
      <c r="A36" s="30"/>
      <c r="B36" s="34" t="s">
        <v>115</v>
      </c>
      <c r="C36" s="32">
        <v>145872</v>
      </c>
      <c r="D36" s="32">
        <v>136313</v>
      </c>
      <c r="E36" s="32">
        <v>422659</v>
      </c>
      <c r="F36" s="32">
        <v>46667</v>
      </c>
      <c r="G36" s="32">
        <v>1033985</v>
      </c>
      <c r="H36" s="32">
        <v>360154</v>
      </c>
      <c r="I36" s="32">
        <v>227494</v>
      </c>
      <c r="J36" s="32">
        <v>645226</v>
      </c>
      <c r="K36" s="32">
        <v>763312</v>
      </c>
      <c r="L36" s="32">
        <v>56250</v>
      </c>
      <c r="M36" s="32">
        <v>263554</v>
      </c>
      <c r="N36" s="32">
        <v>136235</v>
      </c>
      <c r="O36" s="32">
        <v>101601</v>
      </c>
      <c r="P36" s="32">
        <v>259110</v>
      </c>
      <c r="Q36" s="32">
        <v>135545</v>
      </c>
      <c r="R36" s="32">
        <v>137864</v>
      </c>
    </row>
    <row r="37" spans="1:18" x14ac:dyDescent="0.2">
      <c r="A37" s="30"/>
      <c r="B37" s="34" t="s">
        <v>116</v>
      </c>
      <c r="C37" s="32">
        <v>307805</v>
      </c>
      <c r="D37" s="32">
        <v>258238</v>
      </c>
      <c r="E37" s="32">
        <v>875284</v>
      </c>
      <c r="F37" s="32">
        <v>80713</v>
      </c>
      <c r="G37" s="32">
        <v>2046750</v>
      </c>
      <c r="H37" s="32">
        <v>735834</v>
      </c>
      <c r="I37" s="32">
        <v>442153</v>
      </c>
      <c r="J37" s="32">
        <v>1259330</v>
      </c>
      <c r="K37" s="32">
        <v>1525085</v>
      </c>
      <c r="L37" s="32">
        <v>104998</v>
      </c>
      <c r="M37" s="32">
        <v>464285</v>
      </c>
      <c r="N37" s="32">
        <v>266374</v>
      </c>
      <c r="O37" s="32">
        <v>174101</v>
      </c>
      <c r="P37" s="32">
        <v>465198</v>
      </c>
      <c r="Q37" s="32">
        <v>242634</v>
      </c>
      <c r="R37" s="32">
        <v>244279</v>
      </c>
    </row>
    <row r="38" spans="1:18" x14ac:dyDescent="0.2">
      <c r="A38" s="30"/>
      <c r="B38" s="34" t="s">
        <v>117</v>
      </c>
      <c r="C38" s="32">
        <v>482570</v>
      </c>
      <c r="D38" s="32">
        <v>280671</v>
      </c>
      <c r="E38" s="32">
        <v>1313304</v>
      </c>
      <c r="F38" s="32">
        <v>101680</v>
      </c>
      <c r="G38" s="32">
        <v>2949487</v>
      </c>
      <c r="H38" s="32">
        <v>1011101</v>
      </c>
      <c r="I38" s="32">
        <v>667330</v>
      </c>
      <c r="J38" s="32">
        <v>1737851</v>
      </c>
      <c r="K38" s="32">
        <v>2089396</v>
      </c>
      <c r="L38" s="32">
        <v>164217</v>
      </c>
      <c r="M38" s="32">
        <v>539688</v>
      </c>
      <c r="N38" s="32">
        <v>425886</v>
      </c>
      <c r="O38" s="32">
        <v>260661</v>
      </c>
      <c r="P38" s="32">
        <v>612645</v>
      </c>
      <c r="Q38" s="32">
        <v>367948</v>
      </c>
      <c r="R38" s="32">
        <v>343833</v>
      </c>
    </row>
    <row r="39" spans="1:18" x14ac:dyDescent="0.2">
      <c r="A39" s="30"/>
      <c r="B39" s="34" t="s">
        <v>118</v>
      </c>
      <c r="C39" s="32">
        <v>563018</v>
      </c>
      <c r="D39" s="32">
        <v>301189</v>
      </c>
      <c r="E39" s="32">
        <v>1569272</v>
      </c>
      <c r="F39" s="32">
        <v>126445</v>
      </c>
      <c r="G39" s="32">
        <v>3523514</v>
      </c>
      <c r="H39" s="32">
        <v>1204437</v>
      </c>
      <c r="I39" s="32">
        <v>841740</v>
      </c>
      <c r="J39" s="32">
        <v>2053733</v>
      </c>
      <c r="K39" s="32">
        <v>2459022</v>
      </c>
      <c r="L39" s="32">
        <v>224998</v>
      </c>
      <c r="M39" s="32">
        <v>624691</v>
      </c>
      <c r="N39" s="32">
        <v>562423</v>
      </c>
      <c r="O39" s="32">
        <v>375647</v>
      </c>
      <c r="P39" s="32">
        <v>869980</v>
      </c>
      <c r="Q39" s="32">
        <v>524795</v>
      </c>
      <c r="R39" s="32">
        <v>501369</v>
      </c>
    </row>
    <row r="40" spans="1:18" x14ac:dyDescent="0.2">
      <c r="A40" s="30"/>
      <c r="B40" s="34" t="s">
        <v>119</v>
      </c>
      <c r="C40" s="32">
        <v>348405</v>
      </c>
      <c r="D40" s="32">
        <v>178471</v>
      </c>
      <c r="E40" s="32">
        <v>882074</v>
      </c>
      <c r="F40" s="32">
        <v>75264</v>
      </c>
      <c r="G40" s="32">
        <v>1903701</v>
      </c>
      <c r="H40" s="32">
        <v>640290</v>
      </c>
      <c r="I40" s="32">
        <v>428491</v>
      </c>
      <c r="J40" s="32">
        <v>1103595</v>
      </c>
      <c r="K40" s="32">
        <v>1322834</v>
      </c>
      <c r="L40" s="32">
        <v>116162</v>
      </c>
      <c r="M40" s="32">
        <v>376088</v>
      </c>
      <c r="N40" s="32">
        <v>318136</v>
      </c>
      <c r="O40" s="32">
        <v>199702</v>
      </c>
      <c r="P40" s="32">
        <v>546748</v>
      </c>
      <c r="Q40" s="32">
        <v>310299</v>
      </c>
      <c r="R40" s="32">
        <v>284269</v>
      </c>
    </row>
    <row r="41" spans="1:18" x14ac:dyDescent="0.2">
      <c r="A41" s="30"/>
      <c r="B41" s="34" t="s">
        <v>120</v>
      </c>
      <c r="C41" s="32">
        <v>258609</v>
      </c>
      <c r="D41" s="32">
        <v>145442</v>
      </c>
      <c r="E41" s="32">
        <v>733438</v>
      </c>
      <c r="F41" s="32">
        <v>62552</v>
      </c>
      <c r="G41" s="32">
        <v>1649281</v>
      </c>
      <c r="H41" s="32">
        <v>539755</v>
      </c>
      <c r="I41" s="32">
        <v>383617</v>
      </c>
      <c r="J41" s="32">
        <v>932245</v>
      </c>
      <c r="K41" s="32">
        <v>1092782</v>
      </c>
      <c r="L41" s="32">
        <v>104295</v>
      </c>
      <c r="M41" s="32">
        <v>258264</v>
      </c>
      <c r="N41" s="32">
        <v>236981</v>
      </c>
      <c r="O41" s="32">
        <v>156658</v>
      </c>
      <c r="P41" s="32">
        <v>459672</v>
      </c>
      <c r="Q41" s="32">
        <v>245657</v>
      </c>
      <c r="R41" s="32">
        <v>224283</v>
      </c>
    </row>
    <row r="42" spans="1:18" x14ac:dyDescent="0.2">
      <c r="A42" s="30"/>
      <c r="B42" s="34" t="s">
        <v>75</v>
      </c>
      <c r="C42" s="32">
        <v>2800119</v>
      </c>
      <c r="D42" s="32">
        <v>1706696</v>
      </c>
      <c r="E42" s="32">
        <v>7777992</v>
      </c>
      <c r="F42" s="32">
        <v>650863</v>
      </c>
      <c r="G42" s="32">
        <v>17538251</v>
      </c>
      <c r="H42" s="32">
        <v>5971816</v>
      </c>
      <c r="I42" s="32">
        <v>3989808</v>
      </c>
      <c r="J42" s="32">
        <v>10486660</v>
      </c>
      <c r="K42" s="32">
        <v>12397614</v>
      </c>
      <c r="L42" s="32">
        <v>999623</v>
      </c>
      <c r="M42" s="32">
        <v>3292365</v>
      </c>
      <c r="N42" s="32">
        <v>2455780</v>
      </c>
      <c r="O42" s="32">
        <v>1609982</v>
      </c>
      <c r="P42" s="32">
        <v>4056799</v>
      </c>
      <c r="Q42" s="32">
        <v>2287040</v>
      </c>
      <c r="R42" s="32">
        <v>2188589</v>
      </c>
    </row>
    <row r="43" spans="1:18" x14ac:dyDescent="0.2">
      <c r="A43" s="31" t="s">
        <v>91</v>
      </c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</row>
    <row r="44" spans="1:18" x14ac:dyDescent="0.2">
      <c r="A44" s="31" t="s">
        <v>122</v>
      </c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</row>
    <row r="45" spans="1:18" x14ac:dyDescent="0.2">
      <c r="A45" s="31" t="s">
        <v>123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</row>
    <row r="46" spans="1:18" x14ac:dyDescent="0.2">
      <c r="A46" s="31" t="s">
        <v>124</v>
      </c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</row>
    <row r="47" spans="1:18" x14ac:dyDescent="0.2">
      <c r="A47" s="31" t="s">
        <v>125</v>
      </c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</row>
    <row r="48" spans="1:18" x14ac:dyDescent="0.2">
      <c r="A48" s="31" t="s">
        <v>126</v>
      </c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</row>
    <row r="49" spans="1:1" x14ac:dyDescent="0.2">
      <c r="A49" s="31" t="s">
        <v>127</v>
      </c>
    </row>
    <row r="51" spans="1:1" x14ac:dyDescent="0.2">
      <c r="A51" s="31" t="s">
        <v>128</v>
      </c>
    </row>
    <row r="52" spans="1:1" x14ac:dyDescent="0.2">
      <c r="A52" s="31" t="s">
        <v>129</v>
      </c>
    </row>
    <row r="53" spans="1:1" x14ac:dyDescent="0.2">
      <c r="A53" s="31" t="s">
        <v>130</v>
      </c>
    </row>
    <row r="54" spans="1:1" x14ac:dyDescent="0.2">
      <c r="A54" s="31" t="s">
        <v>131</v>
      </c>
    </row>
    <row r="55" spans="1:1" x14ac:dyDescent="0.2">
      <c r="A55" s="33" t="s">
        <v>132</v>
      </c>
    </row>
  </sheetData>
  <mergeCells count="5">
    <mergeCell ref="A1:R1"/>
    <mergeCell ref="A2:R2"/>
    <mergeCell ref="A3:R3"/>
    <mergeCell ref="A4:B5"/>
    <mergeCell ref="C4:R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Wertetabelle</vt:lpstr>
      <vt:lpstr>Berechnung</vt:lpstr>
      <vt:lpstr>Erwerbstätige</vt:lpstr>
      <vt:lpstr>Einwohnerzahl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Janine Neuf</cp:lastModifiedBy>
  <dcterms:created xsi:type="dcterms:W3CDTF">2020-03-22T09:59:10Z</dcterms:created>
  <dcterms:modified xsi:type="dcterms:W3CDTF">2020-03-22T18:41:19Z</dcterms:modified>
</cp:coreProperties>
</file>