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58\Documents\Python projects\tower_hamlets\"/>
    </mc:Choice>
  </mc:AlternateContent>
  <bookViews>
    <workbookView xWindow="0" yWindow="0" windowWidth="14380" windowHeight="4190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  <sheet name="Grouping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4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T12" i="7" l="1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1" i="7"/>
  <c r="S100" i="7"/>
  <c r="S85" i="7"/>
  <c r="F85" i="7"/>
  <c r="S77" i="7"/>
  <c r="F77" i="7"/>
  <c r="S76" i="7"/>
  <c r="F76" i="7"/>
  <c r="F46" i="7"/>
  <c r="S46" i="7"/>
  <c r="F101" i="7"/>
  <c r="S102" i="7"/>
  <c r="S101" i="7"/>
  <c r="S99" i="7"/>
  <c r="S98" i="7"/>
  <c r="S97" i="7"/>
  <c r="S96" i="7"/>
  <c r="S95" i="7"/>
  <c r="S94" i="7"/>
  <c r="S93" i="7"/>
  <c r="S92" i="7"/>
  <c r="F90" i="7"/>
  <c r="S91" i="7"/>
  <c r="S90" i="7"/>
  <c r="S89" i="7"/>
  <c r="S88" i="7"/>
  <c r="S87" i="7"/>
  <c r="S86" i="7"/>
  <c r="S84" i="7"/>
  <c r="S83" i="7"/>
  <c r="S82" i="7"/>
  <c r="S81" i="7"/>
  <c r="F80" i="7"/>
  <c r="S80" i="7"/>
  <c r="S79" i="7"/>
  <c r="S78" i="7"/>
  <c r="S75" i="7"/>
  <c r="S74" i="7"/>
  <c r="F73" i="7"/>
  <c r="S73" i="7"/>
  <c r="S72" i="7"/>
  <c r="S71" i="7"/>
  <c r="S70" i="7"/>
  <c r="S69" i="7"/>
  <c r="S68" i="7"/>
  <c r="S67" i="7"/>
  <c r="S66" i="7"/>
  <c r="S65" i="7"/>
  <c r="S64" i="7"/>
  <c r="S63" i="7"/>
  <c r="S62" i="7"/>
  <c r="F61" i="7"/>
  <c r="S61" i="7"/>
  <c r="S60" i="7"/>
  <c r="F59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5" i="7"/>
  <c r="S44" i="7"/>
  <c r="S43" i="7"/>
  <c r="F43" i="7"/>
  <c r="S42" i="7"/>
  <c r="S41" i="7"/>
  <c r="S40" i="7"/>
  <c r="S39" i="7"/>
  <c r="S38" i="7"/>
  <c r="S37" i="7"/>
  <c r="F37" i="7"/>
  <c r="S36" i="7"/>
  <c r="S35" i="7"/>
  <c r="F35" i="7"/>
  <c r="S33" i="7"/>
  <c r="S34" i="7"/>
  <c r="S32" i="7"/>
  <c r="S31" i="7"/>
  <c r="S30" i="7"/>
  <c r="S28" i="7"/>
  <c r="S26" i="7"/>
  <c r="S27" i="7"/>
  <c r="S29" i="7"/>
  <c r="S25" i="7"/>
  <c r="F16" i="7"/>
  <c r="F13" i="7"/>
  <c r="F12" i="7"/>
  <c r="F11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1" i="5" l="1"/>
  <c r="S11" i="5" s="1"/>
  <c r="R100" i="5" l="1"/>
  <c r="S100" i="5" s="1"/>
  <c r="R12" i="5"/>
  <c r="S12" i="5" s="1"/>
  <c r="R13" i="5"/>
  <c r="S13" i="5" s="1"/>
  <c r="R14" i="5"/>
  <c r="S14" i="5" s="1"/>
  <c r="R15" i="5"/>
  <c r="S15" i="5" s="1"/>
  <c r="R16" i="5"/>
  <c r="S16" i="5" s="1"/>
  <c r="R17" i="5"/>
  <c r="S17" i="5" s="1"/>
  <c r="R18" i="5"/>
  <c r="S18" i="5" s="1"/>
  <c r="R19" i="5"/>
  <c r="S19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39" i="5"/>
  <c r="S39" i="5" s="1"/>
  <c r="R40" i="5"/>
  <c r="S40" i="5" s="1"/>
  <c r="R41" i="5"/>
  <c r="S41" i="5" s="1"/>
  <c r="R42" i="5"/>
  <c r="S42" i="5" s="1"/>
  <c r="R43" i="5"/>
  <c r="S43" i="5" s="1"/>
  <c r="R44" i="5"/>
  <c r="S44" i="5" s="1"/>
  <c r="R45" i="5"/>
  <c r="S45" i="5" s="1"/>
  <c r="R46" i="5"/>
  <c r="S46" i="5" s="1"/>
  <c r="R47" i="5"/>
  <c r="S47" i="5" s="1"/>
  <c r="R48" i="5"/>
  <c r="S48" i="5" s="1"/>
  <c r="R49" i="5"/>
  <c r="S49" i="5" s="1"/>
  <c r="R50" i="5"/>
  <c r="S50" i="5" s="1"/>
  <c r="R51" i="5"/>
  <c r="S51" i="5" s="1"/>
  <c r="R52" i="5"/>
  <c r="S52" i="5" s="1"/>
  <c r="R53" i="5"/>
  <c r="S53" i="5" s="1"/>
  <c r="R54" i="5"/>
  <c r="S54" i="5" s="1"/>
  <c r="R55" i="5"/>
  <c r="S55" i="5" s="1"/>
  <c r="R56" i="5"/>
  <c r="S56" i="5" s="1"/>
  <c r="R57" i="5"/>
  <c r="S57" i="5" s="1"/>
  <c r="R58" i="5"/>
  <c r="S58" i="5" s="1"/>
  <c r="R59" i="5"/>
  <c r="S59" i="5" s="1"/>
  <c r="R60" i="5"/>
  <c r="S60" i="5" s="1"/>
  <c r="R61" i="5"/>
  <c r="S61" i="5" s="1"/>
  <c r="R62" i="5"/>
  <c r="S62" i="5" s="1"/>
  <c r="R63" i="5"/>
  <c r="S63" i="5" s="1"/>
  <c r="R64" i="5"/>
  <c r="S64" i="5" s="1"/>
  <c r="R65" i="5"/>
  <c r="S65" i="5" s="1"/>
  <c r="R66" i="5"/>
  <c r="S66" i="5" s="1"/>
  <c r="R67" i="5"/>
  <c r="S67" i="5" s="1"/>
  <c r="R68" i="5"/>
  <c r="S68" i="5" s="1"/>
  <c r="R69" i="5"/>
  <c r="S69" i="5" s="1"/>
  <c r="R70" i="5"/>
  <c r="S70" i="5" s="1"/>
  <c r="R71" i="5"/>
  <c r="S71" i="5" s="1"/>
  <c r="R72" i="5"/>
  <c r="S72" i="5" s="1"/>
  <c r="R73" i="5"/>
  <c r="S73" i="5" s="1"/>
  <c r="R74" i="5"/>
  <c r="S74" i="5" s="1"/>
  <c r="R75" i="5"/>
  <c r="S75" i="5" s="1"/>
  <c r="R76" i="5"/>
  <c r="S76" i="5" s="1"/>
  <c r="R77" i="5"/>
  <c r="S77" i="5" s="1"/>
  <c r="R78" i="5"/>
  <c r="S78" i="5" s="1"/>
  <c r="R79" i="5"/>
  <c r="S79" i="5" s="1"/>
  <c r="R80" i="5"/>
  <c r="S80" i="5" s="1"/>
  <c r="R81" i="5"/>
  <c r="S81" i="5" s="1"/>
  <c r="R82" i="5"/>
  <c r="S82" i="5" s="1"/>
  <c r="R83" i="5"/>
  <c r="S83" i="5" s="1"/>
  <c r="R84" i="5"/>
  <c r="S84" i="5" s="1"/>
  <c r="R85" i="5"/>
  <c r="S85" i="5" s="1"/>
  <c r="R86" i="5"/>
  <c r="S86" i="5" s="1"/>
  <c r="R87" i="5"/>
  <c r="S87" i="5" s="1"/>
  <c r="R88" i="5"/>
  <c r="S88" i="5" s="1"/>
  <c r="R89" i="5"/>
  <c r="S89" i="5" s="1"/>
  <c r="R90" i="5"/>
  <c r="S90" i="5" s="1"/>
  <c r="R91" i="5"/>
  <c r="S91" i="5" s="1"/>
  <c r="R92" i="5"/>
  <c r="S92" i="5" s="1"/>
  <c r="R93" i="5"/>
  <c r="S93" i="5" s="1"/>
  <c r="R94" i="5"/>
  <c r="S94" i="5" s="1"/>
  <c r="R95" i="5"/>
  <c r="S95" i="5" s="1"/>
  <c r="R96" i="5"/>
  <c r="S96" i="5" s="1"/>
  <c r="R97" i="5"/>
  <c r="S97" i="5" s="1"/>
  <c r="R98" i="5"/>
  <c r="S98" i="5" s="1"/>
  <c r="R99" i="5"/>
  <c r="S99" i="5" s="1"/>
  <c r="R12" i="4" l="1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S20" i="4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S56" i="4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7" i="4"/>
  <c r="S87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1" i="4" l="1"/>
  <c r="S11" i="4" s="1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11" i="3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11" i="2"/>
</calcChain>
</file>

<file path=xl/sharedStrings.xml><?xml version="1.0" encoding="utf-8"?>
<sst xmlns="http://schemas.openxmlformats.org/spreadsheetml/2006/main" count="2078" uniqueCount="172">
  <si>
    <t>Colombia Rd/Gossett Street</t>
  </si>
  <si>
    <t>Calvert Ave/Boundary Street</t>
  </si>
  <si>
    <t>Bethnal Grn Rd/ Brick Lane</t>
  </si>
  <si>
    <t>Commercial St/Calvin St</t>
  </si>
  <si>
    <t>Whitechapel High St (KFC)</t>
  </si>
  <si>
    <t>St Katherine's Way</t>
  </si>
  <si>
    <t>Wapping High St/Sampson St</t>
  </si>
  <si>
    <t>Brick Lane/Princelet St</t>
  </si>
  <si>
    <t>Buckfast St/Bethnal Green Rd</t>
  </si>
  <si>
    <t>Warner Place/Hackney Rd</t>
  </si>
  <si>
    <t>Paradise Row/Bethnal Green Rd</t>
  </si>
  <si>
    <t>Finnis St/Three Colts Lane</t>
  </si>
  <si>
    <t>Sidney St/Mile End Rd</t>
  </si>
  <si>
    <t>Dellow St/The Highway</t>
  </si>
  <si>
    <t>Wapping Wall/Garnet St</t>
  </si>
  <si>
    <t>Brodlove Lane</t>
  </si>
  <si>
    <t>Jubilee Street/Commercial Rd</t>
  </si>
  <si>
    <t>Cavell St/Stepney Way</t>
  </si>
  <si>
    <t>Hannibal Rd/Mile End Rd</t>
  </si>
  <si>
    <t>Grove Rd/Old Ford Rd</t>
  </si>
  <si>
    <t>Fieldgate Street</t>
  </si>
  <si>
    <t>Whitechapel Market</t>
  </si>
  <si>
    <t>Globe Rd/Mile End Rd</t>
  </si>
  <si>
    <t>Stepney Green</t>
  </si>
  <si>
    <t>Locksley St/St Paul's Way</t>
  </si>
  <si>
    <t>Rhodeswell Rd</t>
  </si>
  <si>
    <t>Ben Johnson Road</t>
  </si>
  <si>
    <t>Harford St/Mile End Rd</t>
  </si>
  <si>
    <t>Ford Close/Roman Rd</t>
  </si>
  <si>
    <t>Victoria Park</t>
  </si>
  <si>
    <t>Parnell Rd/Old Ford Rd</t>
  </si>
  <si>
    <t>St Stephen's Rd/Tredegar Rd</t>
  </si>
  <si>
    <t>Rhondda Grove/Mile End Rd</t>
  </si>
  <si>
    <t>Wentworth Mews</t>
  </si>
  <si>
    <t>Ackroyd Drive</t>
  </si>
  <si>
    <t>Dod St/Burdett Rd</t>
  </si>
  <si>
    <t>Watney Market</t>
  </si>
  <si>
    <t>Wick Lane/Autumn St</t>
  </si>
  <si>
    <t xml:space="preserve">Fairfield Road/Tredegar Road </t>
  </si>
  <si>
    <t>Bow Common Lane/St Paul's Way</t>
  </si>
  <si>
    <t>Dolphin Lane</t>
  </si>
  <si>
    <t>Westferry Road/Limehouse Link jnct</t>
  </si>
  <si>
    <t>Cascades, Westferry Road</t>
  </si>
  <si>
    <t>Bow Rd/Alfred St</t>
  </si>
  <si>
    <t>Mast House Terrace</t>
  </si>
  <si>
    <t>Manchester Road/East Ferry Road</t>
  </si>
  <si>
    <t>Seyssel Street</t>
  </si>
  <si>
    <t xml:space="preserve">Lawnhouse Close </t>
  </si>
  <si>
    <t>John Smith Mews</t>
  </si>
  <si>
    <t>Hale Street</t>
  </si>
  <si>
    <t>Morris/Barchester Street</t>
  </si>
  <si>
    <t>Hatfield Terrace/Fairfield Road</t>
  </si>
  <si>
    <t>Wrexham Road</t>
  </si>
  <si>
    <t>Bromley High Street/ St leonards</t>
  </si>
  <si>
    <t>Blair Street (End of Street)</t>
  </si>
  <si>
    <t>Portree Street</t>
  </si>
  <si>
    <t>Newport Avenue</t>
  </si>
  <si>
    <t>Site no</t>
  </si>
  <si>
    <t>Location</t>
  </si>
  <si>
    <t>Missing</t>
  </si>
  <si>
    <t>Bow Rd /Glebe Terrace</t>
  </si>
  <si>
    <t>missing</t>
  </si>
  <si>
    <t>-</t>
  </si>
  <si>
    <t>Millwall Park</t>
  </si>
  <si>
    <t>Limeharbour</t>
  </si>
  <si>
    <t>Rich Street</t>
  </si>
  <si>
    <t xml:space="preserve">Manchester Road/Ollife Street </t>
  </si>
  <si>
    <t>Prestons Road/ Coldharbour</t>
  </si>
  <si>
    <t xml:space="preserve">Chrisp Street/E India Dock Road </t>
  </si>
  <si>
    <t>Devas Street /Devons road</t>
  </si>
  <si>
    <t>TH Cemetery Park</t>
  </si>
  <si>
    <t>Zetland Street/A12</t>
  </si>
  <si>
    <t>Philpot St/Commercial Road</t>
  </si>
  <si>
    <t xml:space="preserve">Devons Road / Campbell Road </t>
  </si>
  <si>
    <r>
      <t>The annual Air Quality Objective for Nitrogen Dioxide is 40µgm-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</t>
    </r>
  </si>
  <si>
    <r>
      <t xml:space="preserve">For more information and monitoring results of other pollutants from our permanent monitoring stations please see </t>
    </r>
    <r>
      <rPr>
        <b/>
        <sz val="11"/>
        <color theme="1"/>
        <rFont val="Calibri"/>
        <family val="2"/>
        <scheme val="minor"/>
      </rPr>
      <t>www.londonair.org.uk</t>
    </r>
  </si>
  <si>
    <t>Average</t>
  </si>
  <si>
    <t>Tower Hamlets Nitrogen Dioxide Diffusion Tube Results 2015</t>
  </si>
  <si>
    <t>Meeting annual Air Quality Objective</t>
  </si>
  <si>
    <t>Exceeding annual Air Quality Objective</t>
  </si>
  <si>
    <t>broken</t>
  </si>
  <si>
    <t>Sextant Avenue</t>
  </si>
  <si>
    <t>Thames Path Storers Quay</t>
  </si>
  <si>
    <t>Site Type</t>
  </si>
  <si>
    <t>Roadside</t>
  </si>
  <si>
    <t>Background</t>
  </si>
  <si>
    <t>Bonner Road</t>
  </si>
  <si>
    <t>Mansell St</t>
  </si>
  <si>
    <t>Tower Hamlets Nitrogen Dioxide Diffusion Tube Results 2016</t>
  </si>
  <si>
    <t>Dec-15</t>
  </si>
  <si>
    <t>Nov-15</t>
  </si>
  <si>
    <t>Oct-15</t>
  </si>
  <si>
    <t>Sep-15</t>
  </si>
  <si>
    <t>Aug-15</t>
  </si>
  <si>
    <t>Aug-16</t>
  </si>
  <si>
    <t>Sep-16</t>
  </si>
  <si>
    <t>Oct-16</t>
  </si>
  <si>
    <t>Nov-16</t>
  </si>
  <si>
    <t>Dec-16</t>
  </si>
  <si>
    <t>Please note ALL the results presented bellow have been bias adjusted according to the Defra Bias Adjustment Spreadsheet</t>
  </si>
  <si>
    <t>Tower Hamlets Nitrogen Dioxide Diffusion Tube Results 2017</t>
  </si>
  <si>
    <r>
      <t xml:space="preserve">For more information and monitoring results of other pollutants from our permanent monitoring stations please see </t>
    </r>
    <r>
      <rPr>
        <b/>
        <sz val="11"/>
        <color theme="1"/>
        <rFont val="Calibri"/>
        <family val="2"/>
        <scheme val="minor"/>
      </rPr>
      <t>www.airqualityengland.co.uk</t>
    </r>
  </si>
  <si>
    <t>Aug-17</t>
  </si>
  <si>
    <t>Sep-17</t>
  </si>
  <si>
    <t>Oct-17</t>
  </si>
  <si>
    <t>Nov-17</t>
  </si>
  <si>
    <t>Dec-17</t>
  </si>
  <si>
    <t>Please note the results below (except for column S) have not been bias adjusted and should be treated as preliminary.</t>
  </si>
  <si>
    <t>Annualised &amp; Bias Adjusted Average *</t>
  </si>
  <si>
    <t>Annualised &amp; Bias Adjusted Average</t>
  </si>
  <si>
    <t>Aug-18</t>
  </si>
  <si>
    <t>Sep-18</t>
  </si>
  <si>
    <t>Oct-18</t>
  </si>
  <si>
    <t>Nov-18</t>
  </si>
  <si>
    <t>Dec-18</t>
  </si>
  <si>
    <t>Admirals Way</t>
  </si>
  <si>
    <t>Tower Hamlets Nitrogen Dioxide Diffusion Tube Results 2018</t>
  </si>
  <si>
    <t>No record</t>
  </si>
  <si>
    <t>Missng</t>
  </si>
  <si>
    <t>Whitechapel Rd/Adler St</t>
  </si>
  <si>
    <t>Bethnal Green Rd/ Brick Lane</t>
  </si>
  <si>
    <t>Cartwright Street</t>
  </si>
  <si>
    <t>Squirries St/Gosset St</t>
  </si>
  <si>
    <t>Parmiter St/ Cambridge Heath Road</t>
  </si>
  <si>
    <t>Queensbridge Rd/Hackney Rd</t>
  </si>
  <si>
    <t>Roman Rd/Globe Road</t>
  </si>
  <si>
    <t>Pitsea St/Commercial Rd</t>
  </si>
  <si>
    <t>Narrow St/Limehouse Link</t>
  </si>
  <si>
    <t>Thoydon Rd</t>
  </si>
  <si>
    <t>Victoria Park (Co-location site)</t>
  </si>
  <si>
    <t>Augusta St/Giraud St</t>
  </si>
  <si>
    <t>Toynbee St/Commercial St</t>
  </si>
  <si>
    <t>Poplar High St/Cotton St</t>
  </si>
  <si>
    <t>Bromley High Street/ St Leonards</t>
  </si>
  <si>
    <t>Mile End Road Corner Bancroft Rd</t>
  </si>
  <si>
    <t>Shirbutt St o/s Holy Family School</t>
  </si>
  <si>
    <t>Kerbside</t>
  </si>
  <si>
    <t>Urban background</t>
  </si>
  <si>
    <t>Please note that these results are NOT bias adjusted. Bias adjustment is likely to reduce the value by approximately 25%</t>
  </si>
  <si>
    <t>Tower Hamlets Nitrogen Dioxide Diffusion Tube Results 2019</t>
  </si>
  <si>
    <t>These results have been bias adjusted and annuulised (where appropriate)</t>
  </si>
  <si>
    <t xml:space="preserve">missing </t>
  </si>
  <si>
    <t>Grid squaresX</t>
  </si>
  <si>
    <t>Grid squaresY</t>
  </si>
  <si>
    <t>Results µgm-3</t>
  </si>
  <si>
    <r>
      <rPr>
        <b/>
        <sz val="9"/>
        <color theme="1"/>
        <rFont val="Calibri"/>
        <family val="2"/>
        <scheme val="minor"/>
      </rPr>
      <t>Grid squares</t>
    </r>
    <r>
      <rPr>
        <b/>
        <sz val="11"/>
        <color theme="1"/>
        <rFont val="Calibri"/>
        <family val="2"/>
        <scheme val="minor"/>
      </rPr>
      <t>X</t>
    </r>
  </si>
  <si>
    <r>
      <rPr>
        <b/>
        <sz val="9"/>
        <color theme="1"/>
        <rFont val="Calibri"/>
        <family val="2"/>
        <scheme val="minor"/>
      </rPr>
      <t>Grid squares</t>
    </r>
    <r>
      <rPr>
        <b/>
        <sz val="11"/>
        <color theme="1"/>
        <rFont val="Calibri"/>
        <family val="2"/>
        <scheme val="minor"/>
      </rPr>
      <t>Y</t>
    </r>
  </si>
  <si>
    <r>
      <rPr>
        <b/>
        <sz val="9"/>
        <color theme="1"/>
        <rFont val="Calibri"/>
        <family val="2"/>
        <scheme val="minor"/>
      </rPr>
      <t>Grid squares</t>
    </r>
    <r>
      <rPr>
        <b/>
        <sz val="10"/>
        <color theme="1"/>
        <rFont val="Calibri"/>
        <family val="2"/>
        <scheme val="minor"/>
      </rPr>
      <t>X</t>
    </r>
  </si>
  <si>
    <r>
      <rPr>
        <b/>
        <sz val="10"/>
        <color theme="1"/>
        <rFont val="Calibri"/>
        <family val="2"/>
        <scheme val="minor"/>
      </rPr>
      <t>Grid squares</t>
    </r>
    <r>
      <rPr>
        <b/>
        <sz val="11"/>
        <color theme="1"/>
        <rFont val="Calibri"/>
        <family val="2"/>
        <scheme val="minor"/>
      </rPr>
      <t>Y</t>
    </r>
  </si>
  <si>
    <t>Lockdown</t>
  </si>
  <si>
    <t>Tower Hamlets Nitrogen Dioxide Diffusion Tube Results 2020</t>
  </si>
  <si>
    <t>Tower Hamlets Nitrogen Dioxide Diffusion Tube Results 2021</t>
  </si>
  <si>
    <t>At the exit of MOT station</t>
  </si>
  <si>
    <t>At the entrance of MOT station</t>
  </si>
  <si>
    <t>N/A</t>
  </si>
  <si>
    <t xml:space="preserve">mising </t>
  </si>
  <si>
    <t>Tower Hamlets Nitrogen Dioxide Diffusion Tube Results 2022</t>
  </si>
  <si>
    <t>Annualised &amp; Bias Adjusted Average 
*</t>
  </si>
  <si>
    <t>* National bias-adjustment factor: 0.77as per 03/2021(SOCOTEC Didcot, 50% TEA in acetone):</t>
  </si>
  <si>
    <t>Valid data
capture</t>
  </si>
  <si>
    <r>
      <rPr>
        <b/>
        <sz val="9"/>
        <color theme="1"/>
        <rFont val="Calibri"/>
        <family val="2"/>
        <scheme val="minor"/>
      </rPr>
      <t xml:space="preserve">Grid square
</t>
    </r>
    <r>
      <rPr>
        <b/>
        <sz val="11"/>
        <color theme="1"/>
        <rFont val="Calibri"/>
        <family val="2"/>
        <scheme val="minor"/>
      </rPr>
      <t>X
(m)</t>
    </r>
  </si>
  <si>
    <r>
      <rPr>
        <b/>
        <sz val="10"/>
        <color theme="1"/>
        <rFont val="Calibri"/>
        <family val="2"/>
        <scheme val="minor"/>
      </rPr>
      <t xml:space="preserve">Grid square
</t>
    </r>
    <r>
      <rPr>
        <b/>
        <sz val="11"/>
        <color theme="1"/>
        <rFont val="Calibri"/>
        <family val="2"/>
        <scheme val="minor"/>
      </rPr>
      <t>Y
(m)</t>
    </r>
  </si>
  <si>
    <t>0.9 nul</t>
  </si>
  <si>
    <t>9.7 nul</t>
  </si>
  <si>
    <t>18 nul</t>
  </si>
  <si>
    <t>15.2 nul</t>
  </si>
  <si>
    <t>9.3 nul</t>
  </si>
  <si>
    <t xml:space="preserve">* In 2021, the local bias-adjustment factor is the same as the national bias-adjustment factor: 0.78 </t>
  </si>
  <si>
    <t>annualised</t>
  </si>
  <si>
    <t>Annualised</t>
  </si>
  <si>
    <t>Millwall Park- North Greenwich Bowls Club (Co-location site)</t>
  </si>
  <si>
    <t>Millwall Park- North Greenwich Bowls Club(Co-location 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</si>
</sst>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5"/>
      <color rgb="FFFFFF0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CD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2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2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164" fontId="2" fillId="0" borderId="5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2" xfId="0" applyNumberFormat="1" applyBorder="1"/>
    <xf numFmtId="164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164" fontId="7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7" fillId="5" borderId="1" xfId="0" applyFont="1" applyFill="1" applyBorder="1"/>
    <xf numFmtId="2" fontId="0" fillId="0" borderId="3" xfId="0" applyNumberFormat="1" applyBorder="1" applyAlignment="1">
      <alignment horizontal="center"/>
    </xf>
    <xf numFmtId="2" fontId="0" fillId="3" borderId="1" xfId="0" applyNumberFormat="1" applyFill="1" applyBorder="1"/>
    <xf numFmtId="2" fontId="0" fillId="2" borderId="1" xfId="0" applyNumberFormat="1" applyFill="1" applyBorder="1"/>
    <xf numFmtId="2" fontId="7" fillId="2" borderId="1" xfId="0" applyNumberFormat="1" applyFont="1" applyFill="1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3" fillId="0" borderId="0" xfId="0" applyNumberFormat="1" applyFont="1"/>
    <xf numFmtId="0" fontId="8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2" fontId="0" fillId="0" borderId="4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1" fillId="7" borderId="10" xfId="0" applyFont="1" applyFill="1" applyBorder="1"/>
    <xf numFmtId="0" fontId="11" fillId="7" borderId="11" xfId="0" applyFont="1" applyFill="1" applyBorder="1"/>
    <xf numFmtId="0" fontId="12" fillId="7" borderId="11" xfId="0" applyFont="1" applyFill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16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/>
    <xf numFmtId="164" fontId="3" fillId="0" borderId="0" xfId="0" applyNumberFormat="1" applyFont="1" applyAlignment="1">
      <alignment horizontal="center"/>
    </xf>
    <xf numFmtId="0" fontId="3" fillId="4" borderId="1" xfId="0" applyFont="1" applyFill="1" applyBorder="1"/>
    <xf numFmtId="17" fontId="3" fillId="4" borderId="1" xfId="0" applyNumberFormat="1" applyFont="1" applyFill="1" applyBorder="1" applyAlignment="1">
      <alignment horizontal="center"/>
    </xf>
    <xf numFmtId="17" fontId="3" fillId="4" borderId="2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wrapText="1"/>
    </xf>
    <xf numFmtId="17" fontId="3" fillId="4" borderId="4" xfId="0" applyNumberFormat="1" applyFont="1" applyFill="1" applyBorder="1" applyAlignment="1">
      <alignment horizontal="center"/>
    </xf>
    <xf numFmtId="17" fontId="3" fillId="4" borderId="5" xfId="0" applyNumberFormat="1" applyFont="1" applyFill="1" applyBorder="1" applyAlignment="1">
      <alignment horizontal="center"/>
    </xf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2" fontId="3" fillId="4" borderId="4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0" fontId="13" fillId="8" borderId="0" xfId="0" applyFont="1" applyFill="1"/>
    <xf numFmtId="0" fontId="18" fillId="8" borderId="0" xfId="0" applyFont="1" applyFill="1"/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5" fillId="8" borderId="0" xfId="0" applyFont="1" applyFill="1"/>
    <xf numFmtId="0" fontId="17" fillId="8" borderId="0" xfId="0" applyFont="1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2" xfId="0" applyFont="1" applyBorder="1"/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" fontId="3" fillId="4" borderId="1" xfId="0" applyNumberFormat="1" applyFont="1" applyFill="1" applyBorder="1" applyAlignment="1">
      <alignment horizontal="center" vertical="center"/>
    </xf>
    <xf numFmtId="17" fontId="3" fillId="4" borderId="4" xfId="0" applyNumberFormat="1" applyFont="1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" fontId="2" fillId="7" borderId="18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164" fontId="0" fillId="2" borderId="17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2" fillId="12" borderId="18" xfId="0" applyNumberFormat="1" applyFon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164" fontId="2" fillId="12" borderId="19" xfId="0" applyNumberFormat="1" applyFont="1" applyFill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0" fontId="11" fillId="13" borderId="11" xfId="0" applyFont="1" applyFill="1" applyBorder="1"/>
    <xf numFmtId="0" fontId="12" fillId="0" borderId="11" xfId="0" applyFont="1" applyBorder="1"/>
    <xf numFmtId="0" fontId="12" fillId="0" borderId="12" xfId="0" applyFont="1" applyBorder="1"/>
    <xf numFmtId="0" fontId="3" fillId="0" borderId="1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19" fillId="0" borderId="1" xfId="0" applyNumberFormat="1" applyFont="1" applyBorder="1" applyAlignment="1">
      <alignment horizontal="center" vertical="center"/>
    </xf>
    <xf numFmtId="0" fontId="20" fillId="13" borderId="10" xfId="0" applyFont="1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9E9E"/>
      <color rgb="FFFF0000"/>
      <color rgb="FF8ECD75"/>
      <color rgb="FFFD5151"/>
      <color rgb="FFABD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zoomScale="60" zoomScaleNormal="60" workbookViewId="0">
      <selection activeCell="A6" sqref="A6:XFD6"/>
    </sheetView>
  </sheetViews>
  <sheetFormatPr baseColWidth="10" defaultColWidth="8.7265625" defaultRowHeight="14.5" x14ac:dyDescent="0.35"/>
  <cols>
    <col min="2" max="2" width="39.26953125" customWidth="1"/>
    <col min="3" max="3" width="20.54296875" customWidth="1"/>
    <col min="4" max="4" width="17.1796875" customWidth="1"/>
    <col min="5" max="5" width="15.453125" customWidth="1"/>
    <col min="6" max="6" width="27.453125" style="8" customWidth="1"/>
    <col min="7" max="7" width="24.453125" style="8" customWidth="1"/>
    <col min="8" max="8" width="29.26953125" style="8" customWidth="1"/>
    <col min="9" max="9" width="20.453125" style="8" customWidth="1"/>
    <col min="10" max="10" width="21.1796875" style="8" customWidth="1"/>
    <col min="11" max="11" width="20.453125" style="8" customWidth="1"/>
    <col min="12" max="12" width="27.54296875" style="8" customWidth="1"/>
    <col min="13" max="13" width="20.54296875" style="8" customWidth="1"/>
    <col min="14" max="14" width="19" style="14" bestFit="1" customWidth="1"/>
  </cols>
  <sheetData>
    <row r="1" spans="1:20" x14ac:dyDescent="0.35">
      <c r="B1" s="10" t="s">
        <v>77</v>
      </c>
      <c r="C1" s="10"/>
      <c r="D1" s="10"/>
      <c r="E1" s="10"/>
    </row>
    <row r="3" spans="1:20" s="10" customFormat="1" x14ac:dyDescent="0.35">
      <c r="B3" s="83" t="s">
        <v>99</v>
      </c>
      <c r="C3" s="84"/>
      <c r="D3" s="84"/>
      <c r="E3" s="84"/>
      <c r="F3" s="85"/>
      <c r="G3" s="85"/>
      <c r="H3" s="68"/>
      <c r="I3" s="68"/>
      <c r="J3" s="68"/>
      <c r="K3" s="68"/>
      <c r="L3" s="68"/>
      <c r="M3" s="68"/>
      <c r="N3" s="46"/>
    </row>
    <row r="4" spans="1:20" ht="16.5" x14ac:dyDescent="0.35">
      <c r="B4" t="s">
        <v>74</v>
      </c>
    </row>
    <row r="5" spans="1:20" x14ac:dyDescent="0.35">
      <c r="B5" t="s">
        <v>75</v>
      </c>
    </row>
    <row r="9" spans="1:20" x14ac:dyDescent="0.35">
      <c r="F9" s="64" t="s">
        <v>144</v>
      </c>
      <c r="G9" s="64" t="s">
        <v>144</v>
      </c>
      <c r="H9" s="64" t="s">
        <v>144</v>
      </c>
      <c r="I9" s="64" t="s">
        <v>144</v>
      </c>
      <c r="J9" s="64" t="s">
        <v>144</v>
      </c>
      <c r="K9" s="64" t="s">
        <v>144</v>
      </c>
      <c r="L9" s="64" t="s">
        <v>144</v>
      </c>
      <c r="M9" s="64" t="s">
        <v>144</v>
      </c>
    </row>
    <row r="10" spans="1:20" s="10" customFormat="1" ht="74.150000000000006" customHeight="1" x14ac:dyDescent="0.35">
      <c r="A10" s="69" t="s">
        <v>57</v>
      </c>
      <c r="B10" s="69" t="s">
        <v>58</v>
      </c>
      <c r="C10" s="69" t="s">
        <v>142</v>
      </c>
      <c r="D10" s="69" t="s">
        <v>143</v>
      </c>
      <c r="E10" s="69" t="s">
        <v>83</v>
      </c>
      <c r="F10" s="70">
        <v>42125</v>
      </c>
      <c r="G10" s="71">
        <v>42156</v>
      </c>
      <c r="H10" s="71">
        <v>42186</v>
      </c>
      <c r="I10" s="72" t="s">
        <v>93</v>
      </c>
      <c r="J10" s="73" t="s">
        <v>92</v>
      </c>
      <c r="K10" s="73" t="s">
        <v>91</v>
      </c>
      <c r="L10" s="73" t="s">
        <v>90</v>
      </c>
      <c r="M10" s="73" t="s">
        <v>89</v>
      </c>
      <c r="N10" s="74" t="s">
        <v>109</v>
      </c>
    </row>
    <row r="11" spans="1:20" x14ac:dyDescent="0.35">
      <c r="A11" s="26">
        <v>1</v>
      </c>
      <c r="B11" s="27" t="s">
        <v>0</v>
      </c>
      <c r="C11" s="1">
        <v>533883</v>
      </c>
      <c r="D11" s="1">
        <v>182815</v>
      </c>
      <c r="E11" s="1" t="s">
        <v>84</v>
      </c>
      <c r="F11" s="4">
        <v>28.045000000000002</v>
      </c>
      <c r="G11" s="3" t="s">
        <v>59</v>
      </c>
      <c r="H11" s="5">
        <v>30.099000000000004</v>
      </c>
      <c r="I11" s="5">
        <v>33.97</v>
      </c>
      <c r="J11" s="5">
        <v>39.420999999999999</v>
      </c>
      <c r="K11" s="5">
        <v>38.315000000000005</v>
      </c>
      <c r="L11" s="5">
        <v>46.373000000000005</v>
      </c>
      <c r="M11" s="4">
        <v>33.496000000000002</v>
      </c>
      <c r="N11" s="16">
        <v>38.456725999999996</v>
      </c>
      <c r="O11" s="46"/>
      <c r="P11" s="42"/>
      <c r="Q11" s="35" t="s">
        <v>78</v>
      </c>
      <c r="R11" s="34"/>
      <c r="S11" s="34"/>
      <c r="T11" s="44"/>
    </row>
    <row r="12" spans="1:20" x14ac:dyDescent="0.35">
      <c r="A12" s="26">
        <v>2</v>
      </c>
      <c r="B12" s="27" t="s">
        <v>1</v>
      </c>
      <c r="C12" s="1">
        <v>533507</v>
      </c>
      <c r="D12" s="1">
        <v>182569</v>
      </c>
      <c r="E12" s="1" t="s">
        <v>84</v>
      </c>
      <c r="F12" s="4">
        <v>37.762</v>
      </c>
      <c r="G12" s="5">
        <v>31.442</v>
      </c>
      <c r="H12" s="5">
        <v>39.026000000000003</v>
      </c>
      <c r="I12" s="5">
        <v>37.762</v>
      </c>
      <c r="J12" s="5">
        <v>34.997</v>
      </c>
      <c r="K12" s="5">
        <v>41.633000000000003</v>
      </c>
      <c r="L12" s="5">
        <v>47.558000000000007</v>
      </c>
      <c r="M12" s="4">
        <v>40.210999999999999</v>
      </c>
      <c r="N12" s="16">
        <v>42.096779374999997</v>
      </c>
      <c r="O12" s="46"/>
      <c r="P12" s="43"/>
      <c r="Q12" s="37" t="s">
        <v>79</v>
      </c>
      <c r="R12" s="36"/>
      <c r="S12" s="36"/>
      <c r="T12" s="45"/>
    </row>
    <row r="13" spans="1:20" x14ac:dyDescent="0.35">
      <c r="A13" s="26">
        <v>3</v>
      </c>
      <c r="B13" s="27" t="s">
        <v>2</v>
      </c>
      <c r="C13" s="1">
        <v>533860</v>
      </c>
      <c r="D13" s="1">
        <v>182442</v>
      </c>
      <c r="E13" s="1" t="s">
        <v>84</v>
      </c>
      <c r="F13" s="4">
        <v>44.398000000000003</v>
      </c>
      <c r="G13" s="5">
        <v>44.24</v>
      </c>
      <c r="H13" s="5">
        <v>48.190000000000005</v>
      </c>
      <c r="I13" s="5">
        <v>45.188000000000002</v>
      </c>
      <c r="J13" s="5">
        <v>38.789000000000001</v>
      </c>
      <c r="K13" s="5">
        <v>44.555999999999997</v>
      </c>
      <c r="L13" s="5">
        <v>49.059000000000005</v>
      </c>
      <c r="M13" s="4">
        <v>31.995000000000001</v>
      </c>
      <c r="N13" s="16">
        <v>46.982534375</v>
      </c>
      <c r="O13" s="46"/>
      <c r="R13" s="10"/>
    </row>
    <row r="14" spans="1:20" x14ac:dyDescent="0.35">
      <c r="A14" s="26">
        <v>4</v>
      </c>
      <c r="B14" s="27" t="s">
        <v>3</v>
      </c>
      <c r="C14" s="1">
        <v>533583</v>
      </c>
      <c r="D14" s="1">
        <v>182066</v>
      </c>
      <c r="E14" s="1" t="s">
        <v>84</v>
      </c>
      <c r="F14" s="3" t="s">
        <v>59</v>
      </c>
      <c r="G14" s="5">
        <v>63.516000000000005</v>
      </c>
      <c r="H14" s="5">
        <v>51.033999999999999</v>
      </c>
      <c r="I14" s="3" t="s">
        <v>59</v>
      </c>
      <c r="J14" s="5">
        <v>68.493000000000009</v>
      </c>
      <c r="K14" s="5">
        <v>81.528000000000006</v>
      </c>
      <c r="L14" s="5">
        <v>62.015000000000001</v>
      </c>
      <c r="M14" s="4">
        <v>53.246000000000009</v>
      </c>
      <c r="N14" s="16">
        <v>66.217378666666662</v>
      </c>
      <c r="O14" s="46"/>
      <c r="R14" s="10"/>
    </row>
    <row r="15" spans="1:20" x14ac:dyDescent="0.35">
      <c r="A15" s="26">
        <v>5</v>
      </c>
      <c r="B15" s="27" t="s">
        <v>4</v>
      </c>
      <c r="C15" s="1">
        <v>533985</v>
      </c>
      <c r="D15" s="1">
        <v>181426</v>
      </c>
      <c r="E15" s="1" t="s">
        <v>84</v>
      </c>
      <c r="F15" s="4">
        <v>63.832000000000001</v>
      </c>
      <c r="G15" s="5">
        <v>63.436999999999998</v>
      </c>
      <c r="H15" s="5">
        <v>75.05</v>
      </c>
      <c r="I15" s="5">
        <v>61.856999999999999</v>
      </c>
      <c r="J15" s="5">
        <v>69.283000000000001</v>
      </c>
      <c r="K15" s="7">
        <v>57.038000000000004</v>
      </c>
      <c r="L15" s="5">
        <v>83.028999999999996</v>
      </c>
      <c r="M15" s="4">
        <v>59.091999999999999</v>
      </c>
      <c r="N15" s="16">
        <v>72.236316250000002</v>
      </c>
      <c r="O15" s="46"/>
      <c r="R15" s="10"/>
    </row>
    <row r="16" spans="1:20" x14ac:dyDescent="0.35">
      <c r="A16" s="26">
        <v>6</v>
      </c>
      <c r="B16" s="27" t="s">
        <v>87</v>
      </c>
      <c r="C16" s="1">
        <v>533801</v>
      </c>
      <c r="D16" s="1">
        <v>180726</v>
      </c>
      <c r="E16" s="1" t="s">
        <v>84</v>
      </c>
      <c r="F16" s="3" t="s">
        <v>59</v>
      </c>
      <c r="G16" s="5">
        <v>77.025000000000006</v>
      </c>
      <c r="H16" s="5">
        <v>74.418000000000006</v>
      </c>
      <c r="I16" s="5">
        <v>70.073000000000008</v>
      </c>
      <c r="J16" s="5">
        <v>77.894000000000005</v>
      </c>
      <c r="K16" s="5">
        <v>82.713000000000008</v>
      </c>
      <c r="L16" s="5">
        <v>86.268000000000001</v>
      </c>
      <c r="M16" s="4">
        <v>76.709000000000003</v>
      </c>
      <c r="N16" s="16">
        <v>83.789657142857138</v>
      </c>
      <c r="O16" s="46"/>
      <c r="R16" s="10"/>
    </row>
    <row r="17" spans="1:18" x14ac:dyDescent="0.35">
      <c r="A17" s="26">
        <v>7</v>
      </c>
      <c r="B17" s="27" t="s">
        <v>5</v>
      </c>
      <c r="C17" s="1">
        <v>533984</v>
      </c>
      <c r="D17" s="1">
        <v>180373</v>
      </c>
      <c r="E17" s="1" t="s">
        <v>85</v>
      </c>
      <c r="F17" s="4">
        <v>31.916</v>
      </c>
      <c r="G17" s="5">
        <v>27.571000000000002</v>
      </c>
      <c r="H17" s="5">
        <v>25.28</v>
      </c>
      <c r="I17" s="5">
        <v>25.675000000000001</v>
      </c>
      <c r="J17" s="5">
        <v>34.680999999999997</v>
      </c>
      <c r="K17" s="5">
        <v>36.340000000000003</v>
      </c>
      <c r="L17" s="5">
        <v>39.5</v>
      </c>
      <c r="M17" s="4">
        <v>26.939000000000004</v>
      </c>
      <c r="N17" s="16">
        <v>33.62170875000001</v>
      </c>
      <c r="O17" s="46"/>
      <c r="R17" s="10"/>
    </row>
    <row r="18" spans="1:18" x14ac:dyDescent="0.35">
      <c r="A18" s="26">
        <v>8</v>
      </c>
      <c r="B18" s="27" t="s">
        <v>6</v>
      </c>
      <c r="C18" s="1">
        <v>534444</v>
      </c>
      <c r="D18" s="1">
        <v>180122</v>
      </c>
      <c r="E18" s="1" t="s">
        <v>84</v>
      </c>
      <c r="F18" s="4">
        <v>29.861999999999998</v>
      </c>
      <c r="G18" s="5">
        <v>27.729000000000003</v>
      </c>
      <c r="H18" s="5">
        <v>28.677</v>
      </c>
      <c r="I18" s="5">
        <v>28.361000000000001</v>
      </c>
      <c r="J18" s="5">
        <v>35.708000000000006</v>
      </c>
      <c r="K18" s="5">
        <v>42.028000000000006</v>
      </c>
      <c r="L18" s="5">
        <v>36.261000000000003</v>
      </c>
      <c r="M18" s="6">
        <v>29.071999999999999</v>
      </c>
      <c r="N18" s="16">
        <v>34.950291249999999</v>
      </c>
      <c r="O18" s="46"/>
      <c r="R18" s="10"/>
    </row>
    <row r="19" spans="1:18" x14ac:dyDescent="0.35">
      <c r="A19" s="26">
        <v>11</v>
      </c>
      <c r="B19" s="27" t="s">
        <v>7</v>
      </c>
      <c r="C19" s="1">
        <v>533866</v>
      </c>
      <c r="D19" s="1">
        <v>181860</v>
      </c>
      <c r="E19" s="1" t="s">
        <v>84</v>
      </c>
      <c r="F19" s="3" t="s">
        <v>59</v>
      </c>
      <c r="G19" s="5">
        <v>33.575000000000003</v>
      </c>
      <c r="H19" s="5">
        <v>35.391999999999996</v>
      </c>
      <c r="I19" s="5">
        <v>36.340000000000003</v>
      </c>
      <c r="J19" s="5">
        <v>46.530999999999999</v>
      </c>
      <c r="K19" s="5">
        <v>47.400000000000006</v>
      </c>
      <c r="L19" s="5">
        <v>38.947000000000003</v>
      </c>
      <c r="M19" s="4">
        <v>38.078000000000003</v>
      </c>
      <c r="N19" s="16">
        <v>42.465569714285714</v>
      </c>
      <c r="O19" s="46"/>
      <c r="R19" s="10"/>
    </row>
    <row r="20" spans="1:18" x14ac:dyDescent="0.35">
      <c r="A20" s="26">
        <v>12</v>
      </c>
      <c r="B20" s="27" t="s">
        <v>8</v>
      </c>
      <c r="C20" s="1">
        <v>534259</v>
      </c>
      <c r="D20" s="1">
        <v>182580</v>
      </c>
      <c r="E20" s="1" t="s">
        <v>84</v>
      </c>
      <c r="F20" s="6">
        <v>35.313000000000002</v>
      </c>
      <c r="G20" s="5">
        <v>37.999000000000002</v>
      </c>
      <c r="H20" s="5">
        <v>34.839000000000006</v>
      </c>
      <c r="I20" s="5">
        <v>34.918000000000006</v>
      </c>
      <c r="J20" s="5">
        <v>45.03</v>
      </c>
      <c r="K20" s="5">
        <v>41.554000000000002</v>
      </c>
      <c r="L20" s="5">
        <v>47.241999999999997</v>
      </c>
      <c r="M20" s="4">
        <v>35.945</v>
      </c>
      <c r="N20" s="16">
        <v>42.428925000000007</v>
      </c>
      <c r="O20" s="46"/>
      <c r="R20" s="10"/>
    </row>
    <row r="21" spans="1:18" x14ac:dyDescent="0.35">
      <c r="A21" s="26">
        <v>14</v>
      </c>
      <c r="B21" s="27" t="s">
        <v>9</v>
      </c>
      <c r="C21" s="1">
        <v>534255</v>
      </c>
      <c r="D21" s="1">
        <v>183130</v>
      </c>
      <c r="E21" s="1" t="s">
        <v>84</v>
      </c>
      <c r="F21" s="6">
        <v>34.997</v>
      </c>
      <c r="G21" s="7">
        <v>36.024000000000001</v>
      </c>
      <c r="H21" s="3" t="s">
        <v>59</v>
      </c>
      <c r="I21" s="7">
        <v>35.155000000000001</v>
      </c>
      <c r="J21" s="7">
        <v>44.398000000000003</v>
      </c>
      <c r="K21" s="7">
        <v>40.527000000000001</v>
      </c>
      <c r="L21" s="7">
        <v>44.793000000000006</v>
      </c>
      <c r="M21" s="7">
        <v>41.554000000000002</v>
      </c>
      <c r="N21" s="16">
        <v>42.013554285714292</v>
      </c>
      <c r="O21" s="46"/>
      <c r="R21" s="10"/>
    </row>
    <row r="22" spans="1:18" x14ac:dyDescent="0.35">
      <c r="A22" s="26">
        <v>16</v>
      </c>
      <c r="B22" s="27" t="s">
        <v>10</v>
      </c>
      <c r="C22" s="1">
        <v>534959</v>
      </c>
      <c r="D22" s="1">
        <v>182757</v>
      </c>
      <c r="E22" s="1" t="s">
        <v>84</v>
      </c>
      <c r="F22" s="4">
        <v>35.708000000000006</v>
      </c>
      <c r="G22" s="5">
        <v>43.134</v>
      </c>
      <c r="H22" s="5">
        <v>40.764000000000003</v>
      </c>
      <c r="I22" s="7">
        <v>46.294000000000004</v>
      </c>
      <c r="J22" s="5">
        <v>42.423000000000002</v>
      </c>
      <c r="K22" s="5">
        <v>49.454000000000001</v>
      </c>
      <c r="L22" s="5">
        <v>57.512</v>
      </c>
      <c r="M22" s="3" t="s">
        <v>59</v>
      </c>
      <c r="N22" s="16">
        <v>49.635496857142869</v>
      </c>
      <c r="O22" s="46"/>
      <c r="R22" s="10"/>
    </row>
    <row r="23" spans="1:18" x14ac:dyDescent="0.35">
      <c r="A23" s="26">
        <v>17</v>
      </c>
      <c r="B23" s="27" t="s">
        <v>11</v>
      </c>
      <c r="C23" s="1">
        <v>534783</v>
      </c>
      <c r="D23" s="1">
        <v>182385</v>
      </c>
      <c r="E23" s="1" t="s">
        <v>84</v>
      </c>
      <c r="F23" s="4">
        <v>27.018000000000004</v>
      </c>
      <c r="G23" s="5">
        <v>24.885000000000002</v>
      </c>
      <c r="H23" s="5">
        <v>27.808000000000003</v>
      </c>
      <c r="I23" s="5">
        <v>28.914000000000001</v>
      </c>
      <c r="J23" s="5">
        <v>35.313000000000002</v>
      </c>
      <c r="K23" s="5">
        <v>41.159000000000006</v>
      </c>
      <c r="L23" s="5">
        <v>39.737000000000002</v>
      </c>
      <c r="M23" s="3" t="s">
        <v>59</v>
      </c>
      <c r="N23" s="16">
        <v>35.39529542857143</v>
      </c>
      <c r="O23" s="46"/>
      <c r="R23" s="10"/>
    </row>
    <row r="24" spans="1:18" x14ac:dyDescent="0.35">
      <c r="A24" s="26">
        <v>18</v>
      </c>
      <c r="B24" s="27" t="s">
        <v>12</v>
      </c>
      <c r="C24" s="1">
        <v>534968</v>
      </c>
      <c r="D24" s="1">
        <v>181878</v>
      </c>
      <c r="E24" s="1" t="s">
        <v>84</v>
      </c>
      <c r="F24" s="3" t="s">
        <v>59</v>
      </c>
      <c r="G24" s="5">
        <v>33.811999999999998</v>
      </c>
      <c r="H24" s="5">
        <v>42.975999999999999</v>
      </c>
      <c r="I24" s="5">
        <v>42.344000000000001</v>
      </c>
      <c r="J24" s="5">
        <v>42.106999999999999</v>
      </c>
      <c r="K24" s="5">
        <v>50.006999999999998</v>
      </c>
      <c r="L24" s="5">
        <v>55.300000000000004</v>
      </c>
      <c r="M24" s="5">
        <v>42.423000000000002</v>
      </c>
      <c r="N24" s="16">
        <v>47.492949142857142</v>
      </c>
      <c r="O24" s="46"/>
      <c r="R24" s="10"/>
    </row>
    <row r="25" spans="1:18" x14ac:dyDescent="0.35">
      <c r="A25" s="26">
        <v>19</v>
      </c>
      <c r="B25" s="27" t="s">
        <v>72</v>
      </c>
      <c r="C25" s="1">
        <v>534816</v>
      </c>
      <c r="D25" s="1">
        <v>181321</v>
      </c>
      <c r="E25" s="1" t="s">
        <v>84</v>
      </c>
      <c r="F25" s="11">
        <v>47.953000000000003</v>
      </c>
      <c r="G25" s="5">
        <v>35.471000000000004</v>
      </c>
      <c r="H25" s="5">
        <v>51.587000000000003</v>
      </c>
      <c r="I25" s="5">
        <v>41.238000000000007</v>
      </c>
      <c r="J25" s="5">
        <v>54.747</v>
      </c>
      <c r="K25" s="5">
        <v>62.646999999999998</v>
      </c>
      <c r="L25" s="5">
        <v>59.961000000000006</v>
      </c>
      <c r="M25" s="5">
        <v>46.689</v>
      </c>
      <c r="N25" s="16">
        <v>54.289738125</v>
      </c>
      <c r="O25" s="46"/>
      <c r="R25" s="10"/>
    </row>
    <row r="26" spans="1:18" x14ac:dyDescent="0.35">
      <c r="A26" s="26">
        <v>20</v>
      </c>
      <c r="B26" s="27" t="s">
        <v>13</v>
      </c>
      <c r="C26" s="1">
        <v>534951</v>
      </c>
      <c r="D26" s="1">
        <v>180779</v>
      </c>
      <c r="E26" s="1" t="s">
        <v>84</v>
      </c>
      <c r="F26" s="4">
        <v>68.73</v>
      </c>
      <c r="G26" s="5">
        <v>58.618000000000002</v>
      </c>
      <c r="H26" s="5">
        <v>65.570000000000007</v>
      </c>
      <c r="I26" s="5">
        <v>57.038000000000004</v>
      </c>
      <c r="J26" s="5">
        <v>57.433000000000007</v>
      </c>
      <c r="K26" s="5">
        <v>53.641000000000005</v>
      </c>
      <c r="L26" s="5">
        <v>76.867000000000004</v>
      </c>
      <c r="M26" s="5">
        <v>70.231000000000009</v>
      </c>
      <c r="N26" s="16">
        <v>68.914860000000004</v>
      </c>
      <c r="O26" s="46"/>
      <c r="R26" s="10"/>
    </row>
    <row r="27" spans="1:18" x14ac:dyDescent="0.35">
      <c r="A27" s="26">
        <v>22</v>
      </c>
      <c r="B27" s="27" t="s">
        <v>14</v>
      </c>
      <c r="C27" s="1">
        <v>535132</v>
      </c>
      <c r="D27" s="1">
        <v>180337</v>
      </c>
      <c r="E27" s="1" t="s">
        <v>84</v>
      </c>
      <c r="F27" s="4">
        <v>31.679000000000002</v>
      </c>
      <c r="G27" s="5">
        <v>27.334000000000003</v>
      </c>
      <c r="H27" s="5">
        <v>26.86</v>
      </c>
      <c r="I27" s="5">
        <v>27.966000000000001</v>
      </c>
      <c r="J27" s="5">
        <v>39.816000000000003</v>
      </c>
      <c r="K27" s="3" t="s">
        <v>59</v>
      </c>
      <c r="L27" s="5">
        <v>33.575000000000003</v>
      </c>
      <c r="M27" s="5">
        <v>29.071999999999999</v>
      </c>
      <c r="N27" s="16">
        <v>33.743112000000004</v>
      </c>
      <c r="O27" s="46"/>
      <c r="R27" s="10"/>
    </row>
    <row r="28" spans="1:18" x14ac:dyDescent="0.35">
      <c r="A28" s="26">
        <v>23</v>
      </c>
      <c r="B28" s="27" t="s">
        <v>15</v>
      </c>
      <c r="C28" s="1">
        <v>535598</v>
      </c>
      <c r="D28" s="1">
        <v>180816</v>
      </c>
      <c r="E28" s="1" t="s">
        <v>84</v>
      </c>
      <c r="F28" s="4">
        <v>42.975999999999999</v>
      </c>
      <c r="G28" s="5">
        <v>42.660000000000004</v>
      </c>
      <c r="H28" s="5">
        <v>43.844999999999999</v>
      </c>
      <c r="I28" s="5">
        <v>39.263000000000005</v>
      </c>
      <c r="J28" s="5">
        <v>45.504000000000005</v>
      </c>
      <c r="K28" s="5">
        <v>43.765999999999998</v>
      </c>
      <c r="L28" s="5">
        <v>49.138000000000005</v>
      </c>
      <c r="M28" s="5">
        <v>39.816000000000003</v>
      </c>
      <c r="N28" s="16">
        <v>47.057535000000001</v>
      </c>
      <c r="O28" s="46"/>
      <c r="R28" s="10"/>
    </row>
    <row r="29" spans="1:18" x14ac:dyDescent="0.35">
      <c r="A29" s="26">
        <v>24</v>
      </c>
      <c r="B29" s="27" t="s">
        <v>16</v>
      </c>
      <c r="C29" s="1">
        <v>535150</v>
      </c>
      <c r="D29" s="1">
        <v>181279</v>
      </c>
      <c r="E29" s="1" t="s">
        <v>84</v>
      </c>
      <c r="F29" s="4">
        <v>50.955000000000005</v>
      </c>
      <c r="G29" s="3" t="s">
        <v>59</v>
      </c>
      <c r="H29" s="3" t="s">
        <v>59</v>
      </c>
      <c r="I29" s="5">
        <v>53.009</v>
      </c>
      <c r="J29" s="5">
        <v>66.518000000000001</v>
      </c>
      <c r="K29" s="5">
        <v>76.313999999999993</v>
      </c>
      <c r="L29" s="3" t="s">
        <v>59</v>
      </c>
      <c r="M29" s="3" t="s">
        <v>59</v>
      </c>
      <c r="N29" s="16">
        <v>68.239094000000009</v>
      </c>
      <c r="O29" s="46"/>
      <c r="R29" s="10"/>
    </row>
    <row r="30" spans="1:18" x14ac:dyDescent="0.35">
      <c r="A30" s="26">
        <v>25</v>
      </c>
      <c r="B30" s="27" t="s">
        <v>17</v>
      </c>
      <c r="C30" s="1">
        <v>534884</v>
      </c>
      <c r="D30" s="1">
        <v>181667</v>
      </c>
      <c r="E30" s="1" t="s">
        <v>84</v>
      </c>
      <c r="F30" s="4">
        <v>36.655999999999999</v>
      </c>
      <c r="G30" s="5">
        <v>39.895000000000003</v>
      </c>
      <c r="H30" s="5">
        <v>32.311</v>
      </c>
      <c r="I30" s="5">
        <v>36.103000000000002</v>
      </c>
      <c r="J30" s="5">
        <v>38.156999999999996</v>
      </c>
      <c r="K30" s="5">
        <v>45.978000000000002</v>
      </c>
      <c r="L30" s="5">
        <v>55.536999999999999</v>
      </c>
      <c r="M30" s="7">
        <v>46.136000000000003</v>
      </c>
      <c r="N30" s="16">
        <v>44.861088125000002</v>
      </c>
      <c r="O30" s="46"/>
      <c r="R30" s="10"/>
    </row>
    <row r="31" spans="1:18" x14ac:dyDescent="0.35">
      <c r="A31" s="26">
        <v>26</v>
      </c>
      <c r="B31" s="27" t="s">
        <v>18</v>
      </c>
      <c r="C31" s="1">
        <v>535392</v>
      </c>
      <c r="D31" s="1">
        <v>182010</v>
      </c>
      <c r="E31" s="1" t="s">
        <v>84</v>
      </c>
      <c r="F31" s="4">
        <v>59.013000000000005</v>
      </c>
      <c r="G31" s="5">
        <v>43.529000000000003</v>
      </c>
      <c r="H31" s="5">
        <v>69.283000000000001</v>
      </c>
      <c r="I31" s="5">
        <v>33.338000000000001</v>
      </c>
      <c r="J31" s="3" t="s">
        <v>59</v>
      </c>
      <c r="K31" s="3" t="s">
        <v>59</v>
      </c>
      <c r="L31" s="5">
        <v>108.15100000000001</v>
      </c>
      <c r="M31" s="3" t="s">
        <v>59</v>
      </c>
      <c r="N31" s="16">
        <v>71.560917599999996</v>
      </c>
      <c r="O31" s="46"/>
      <c r="R31" s="10"/>
    </row>
    <row r="32" spans="1:18" x14ac:dyDescent="0.35">
      <c r="A32" s="26">
        <v>28</v>
      </c>
      <c r="B32" s="27" t="s">
        <v>86</v>
      </c>
      <c r="C32" s="1">
        <v>535356</v>
      </c>
      <c r="D32" s="1">
        <v>183223</v>
      </c>
      <c r="E32" s="1" t="s">
        <v>84</v>
      </c>
      <c r="F32" s="3" t="s">
        <v>59</v>
      </c>
      <c r="G32" s="5">
        <v>32.864000000000004</v>
      </c>
      <c r="H32" s="5">
        <v>35.786999999999999</v>
      </c>
      <c r="I32" s="5">
        <v>33.417000000000002</v>
      </c>
      <c r="J32" s="5">
        <v>41.554000000000002</v>
      </c>
      <c r="K32" s="5">
        <v>45.583000000000006</v>
      </c>
      <c r="L32" s="5">
        <v>37.051000000000002</v>
      </c>
      <c r="M32" s="5">
        <v>29.704000000000004</v>
      </c>
      <c r="N32" s="16">
        <v>39.344708571428576</v>
      </c>
      <c r="O32" s="46"/>
      <c r="R32" s="10"/>
    </row>
    <row r="33" spans="1:18" x14ac:dyDescent="0.35">
      <c r="A33" s="26">
        <v>29</v>
      </c>
      <c r="B33" s="27" t="s">
        <v>19</v>
      </c>
      <c r="C33" s="1">
        <v>535930</v>
      </c>
      <c r="D33" s="1">
        <v>183385</v>
      </c>
      <c r="E33" s="1" t="s">
        <v>84</v>
      </c>
      <c r="F33" s="4">
        <v>34.839000000000006</v>
      </c>
      <c r="G33" s="5">
        <v>37.051000000000002</v>
      </c>
      <c r="H33" s="5">
        <v>37.999000000000002</v>
      </c>
      <c r="I33" s="5">
        <v>40.764000000000003</v>
      </c>
      <c r="J33" s="5">
        <v>46.215000000000003</v>
      </c>
      <c r="K33" s="5">
        <v>50.718000000000004</v>
      </c>
      <c r="L33" s="5">
        <v>54.351999999999997</v>
      </c>
      <c r="M33" s="5">
        <v>44.951000000000001</v>
      </c>
      <c r="N33" s="16">
        <v>47.046820624999995</v>
      </c>
      <c r="O33" s="46"/>
      <c r="R33" s="10"/>
    </row>
    <row r="34" spans="1:18" x14ac:dyDescent="0.35">
      <c r="A34" s="26">
        <v>30</v>
      </c>
      <c r="B34" s="28" t="s">
        <v>20</v>
      </c>
      <c r="C34" s="2">
        <v>534232</v>
      </c>
      <c r="D34" s="2">
        <v>181584</v>
      </c>
      <c r="E34" s="2" t="s">
        <v>84</v>
      </c>
      <c r="F34" s="4">
        <v>49.533000000000001</v>
      </c>
      <c r="G34" s="5">
        <v>56.88</v>
      </c>
      <c r="H34" s="5">
        <v>44.398000000000003</v>
      </c>
      <c r="I34" s="3" t="s">
        <v>59</v>
      </c>
      <c r="J34" s="5">
        <v>56.01100000000001</v>
      </c>
      <c r="K34" s="5">
        <v>53.009</v>
      </c>
      <c r="L34" s="5">
        <v>44.714000000000006</v>
      </c>
      <c r="M34" s="5">
        <v>44.003000000000007</v>
      </c>
      <c r="N34" s="16">
        <v>52.780125714285717</v>
      </c>
      <c r="O34" s="46"/>
      <c r="R34" s="10"/>
    </row>
    <row r="35" spans="1:18" x14ac:dyDescent="0.35">
      <c r="A35" s="26">
        <v>31</v>
      </c>
      <c r="B35" s="28" t="s">
        <v>21</v>
      </c>
      <c r="C35" s="2">
        <v>534516</v>
      </c>
      <c r="D35" s="2">
        <v>181744</v>
      </c>
      <c r="E35" s="2" t="s">
        <v>84</v>
      </c>
      <c r="F35" s="4">
        <v>57.433000000000007</v>
      </c>
      <c r="G35" s="5">
        <v>58.618000000000002</v>
      </c>
      <c r="H35" s="5">
        <v>48.980000000000004</v>
      </c>
      <c r="I35" s="5">
        <v>68.808999999999997</v>
      </c>
      <c r="J35" s="3" t="s">
        <v>59</v>
      </c>
      <c r="K35" s="3" t="s">
        <v>59</v>
      </c>
      <c r="L35" s="5">
        <v>79.474000000000004</v>
      </c>
      <c r="M35" s="5">
        <v>69.441000000000003</v>
      </c>
      <c r="N35" s="16">
        <v>70.937260000000009</v>
      </c>
      <c r="O35" s="46"/>
      <c r="R35" s="10"/>
    </row>
    <row r="36" spans="1:18" x14ac:dyDescent="0.35">
      <c r="A36" s="26">
        <v>32</v>
      </c>
      <c r="B36" s="27" t="s">
        <v>22</v>
      </c>
      <c r="C36" s="1">
        <v>535295</v>
      </c>
      <c r="D36" s="1">
        <v>182820</v>
      </c>
      <c r="E36" s="1" t="s">
        <v>84</v>
      </c>
      <c r="F36" s="4">
        <v>51.745000000000005</v>
      </c>
      <c r="G36" s="5">
        <v>47.637</v>
      </c>
      <c r="H36" s="3" t="s">
        <v>59</v>
      </c>
      <c r="I36" s="5">
        <v>39.5</v>
      </c>
      <c r="J36" s="5">
        <v>56.801000000000009</v>
      </c>
      <c r="K36" s="7">
        <v>61.225000000000001</v>
      </c>
      <c r="L36" s="5">
        <v>55.063000000000002</v>
      </c>
      <c r="M36" s="5">
        <v>53.403999999999996</v>
      </c>
      <c r="N36" s="16">
        <v>55.328214285714296</v>
      </c>
      <c r="O36" s="46"/>
      <c r="R36" s="10"/>
    </row>
    <row r="37" spans="1:18" x14ac:dyDescent="0.35">
      <c r="A37" s="26">
        <v>33</v>
      </c>
      <c r="B37" s="27" t="s">
        <v>23</v>
      </c>
      <c r="C37" s="1">
        <v>535545</v>
      </c>
      <c r="D37" s="1">
        <v>181604</v>
      </c>
      <c r="E37" s="1" t="s">
        <v>85</v>
      </c>
      <c r="F37" s="4">
        <v>23.225999999999999</v>
      </c>
      <c r="G37" s="3" t="s">
        <v>59</v>
      </c>
      <c r="H37" s="3" t="s">
        <v>59</v>
      </c>
      <c r="I37" s="3" t="s">
        <v>59</v>
      </c>
      <c r="J37" s="5">
        <v>33.575000000000003</v>
      </c>
      <c r="K37" s="7">
        <v>38.394000000000005</v>
      </c>
      <c r="L37" s="5">
        <v>41.238000000000007</v>
      </c>
      <c r="M37" s="5">
        <v>29.309000000000001</v>
      </c>
      <c r="N37" s="16">
        <v>33.943961600000002</v>
      </c>
      <c r="O37" s="46"/>
      <c r="R37" s="10"/>
    </row>
    <row r="38" spans="1:18" x14ac:dyDescent="0.35">
      <c r="A38" s="26">
        <v>36</v>
      </c>
      <c r="B38" s="27" t="s">
        <v>24</v>
      </c>
      <c r="C38" s="1">
        <v>536702</v>
      </c>
      <c r="D38" s="1">
        <v>181646</v>
      </c>
      <c r="E38" s="1" t="s">
        <v>84</v>
      </c>
      <c r="F38" s="6">
        <v>26.228000000000005</v>
      </c>
      <c r="G38" s="7">
        <v>15.563000000000001</v>
      </c>
      <c r="H38" s="7">
        <v>18.565000000000001</v>
      </c>
      <c r="I38" s="7">
        <v>33.100999999999999</v>
      </c>
      <c r="J38" s="7">
        <v>44.476999999999997</v>
      </c>
      <c r="K38" s="3" t="s">
        <v>59</v>
      </c>
      <c r="L38" s="3" t="s">
        <v>59</v>
      </c>
      <c r="M38" s="7">
        <v>28.203000000000003</v>
      </c>
      <c r="N38" s="16">
        <v>30.84610300000001</v>
      </c>
      <c r="O38" s="46"/>
      <c r="R38" s="10"/>
    </row>
    <row r="39" spans="1:18" x14ac:dyDescent="0.35">
      <c r="A39" s="26">
        <v>37</v>
      </c>
      <c r="B39" s="27" t="s">
        <v>25</v>
      </c>
      <c r="C39" s="1">
        <v>536574</v>
      </c>
      <c r="D39" s="1">
        <v>181338</v>
      </c>
      <c r="E39" s="1" t="s">
        <v>84</v>
      </c>
      <c r="F39" s="4">
        <v>25.833000000000002</v>
      </c>
      <c r="G39" s="5">
        <v>25.122000000000003</v>
      </c>
      <c r="H39" s="5">
        <v>22.752000000000002</v>
      </c>
      <c r="I39" s="5">
        <v>35.786999999999999</v>
      </c>
      <c r="J39" s="5">
        <v>37.288000000000004</v>
      </c>
      <c r="K39" s="5">
        <v>45.109000000000002</v>
      </c>
      <c r="L39" s="5">
        <v>34.918000000000006</v>
      </c>
      <c r="M39" s="5">
        <v>32.153000000000006</v>
      </c>
      <c r="N39" s="16">
        <v>35.12172125</v>
      </c>
      <c r="O39" s="46"/>
      <c r="R39" s="10"/>
    </row>
    <row r="40" spans="1:18" x14ac:dyDescent="0.35">
      <c r="A40" s="26">
        <v>38</v>
      </c>
      <c r="B40" s="27" t="s">
        <v>26</v>
      </c>
      <c r="C40" s="1">
        <v>536080</v>
      </c>
      <c r="D40" s="1">
        <v>181721</v>
      </c>
      <c r="E40" s="1" t="s">
        <v>84</v>
      </c>
      <c r="F40" s="4">
        <v>32.231999999999999</v>
      </c>
      <c r="G40" s="3" t="s">
        <v>59</v>
      </c>
      <c r="H40" s="5">
        <v>32.39</v>
      </c>
      <c r="I40" s="5">
        <v>38.235999999999997</v>
      </c>
      <c r="J40" s="3" t="s">
        <v>59</v>
      </c>
      <c r="K40" s="3" t="s">
        <v>59</v>
      </c>
      <c r="L40" s="5">
        <v>48.506</v>
      </c>
      <c r="M40" s="5">
        <v>34.128000000000007</v>
      </c>
      <c r="N40" s="16">
        <v>41.105027200000009</v>
      </c>
      <c r="O40" s="46"/>
      <c r="R40" s="10"/>
    </row>
    <row r="41" spans="1:18" x14ac:dyDescent="0.35">
      <c r="A41" s="26">
        <v>39</v>
      </c>
      <c r="B41" s="27" t="s">
        <v>27</v>
      </c>
      <c r="C41" s="1">
        <v>536089</v>
      </c>
      <c r="D41" s="1">
        <v>182258</v>
      </c>
      <c r="E41" s="1" t="s">
        <v>84</v>
      </c>
      <c r="F41" s="4">
        <v>32.39</v>
      </c>
      <c r="G41" s="5">
        <v>30.889000000000003</v>
      </c>
      <c r="H41" s="5">
        <v>30.731000000000002</v>
      </c>
      <c r="I41" s="5">
        <v>41.475000000000001</v>
      </c>
      <c r="J41" s="5">
        <v>52.061000000000007</v>
      </c>
      <c r="K41" s="5">
        <v>51.587000000000003</v>
      </c>
      <c r="L41" s="5">
        <v>43.055</v>
      </c>
      <c r="M41" s="5">
        <v>32.864000000000004</v>
      </c>
      <c r="N41" s="16">
        <v>42.728927499999998</v>
      </c>
      <c r="O41" s="46"/>
      <c r="R41" s="10"/>
    </row>
    <row r="42" spans="1:18" x14ac:dyDescent="0.35">
      <c r="A42" s="26">
        <v>41</v>
      </c>
      <c r="B42" s="27" t="s">
        <v>28</v>
      </c>
      <c r="C42" s="1">
        <v>536457</v>
      </c>
      <c r="D42" s="1">
        <v>183301</v>
      </c>
      <c r="E42" s="1" t="s">
        <v>84</v>
      </c>
      <c r="F42" s="4">
        <v>32.864000000000004</v>
      </c>
      <c r="G42" s="5">
        <v>34.128000000000007</v>
      </c>
      <c r="H42" s="5">
        <v>30.651999999999997</v>
      </c>
      <c r="I42" s="5">
        <v>31.521000000000001</v>
      </c>
      <c r="J42" s="5">
        <v>49.849000000000004</v>
      </c>
      <c r="K42" s="5">
        <v>54.036000000000008</v>
      </c>
      <c r="L42" s="5">
        <v>40.131999999999998</v>
      </c>
      <c r="M42" s="5">
        <v>28.993000000000002</v>
      </c>
      <c r="N42" s="16">
        <v>40.982484374999999</v>
      </c>
      <c r="O42" s="46"/>
      <c r="R42" s="10"/>
    </row>
    <row r="43" spans="1:18" x14ac:dyDescent="0.35">
      <c r="A43" s="26">
        <v>42</v>
      </c>
      <c r="B43" s="27" t="s">
        <v>29</v>
      </c>
      <c r="C43" s="1">
        <v>536494</v>
      </c>
      <c r="D43" s="1">
        <v>184170</v>
      </c>
      <c r="E43" s="1" t="s">
        <v>85</v>
      </c>
      <c r="F43" s="4">
        <v>15.167999999999999</v>
      </c>
      <c r="G43" s="3" t="s">
        <v>59</v>
      </c>
      <c r="H43" s="5">
        <v>14.852000000000002</v>
      </c>
      <c r="I43" s="5">
        <v>21.962000000000003</v>
      </c>
      <c r="J43" s="5">
        <v>23.700000000000003</v>
      </c>
      <c r="K43" s="5">
        <v>27.175999999999998</v>
      </c>
      <c r="L43" s="3" t="s">
        <v>59</v>
      </c>
      <c r="M43" s="3" t="s">
        <v>59</v>
      </c>
      <c r="N43" s="16">
        <v>23.101906799999998</v>
      </c>
      <c r="O43" s="46"/>
      <c r="R43" s="10"/>
    </row>
    <row r="44" spans="1:18" x14ac:dyDescent="0.35">
      <c r="A44" s="26">
        <v>43</v>
      </c>
      <c r="B44" s="27" t="s">
        <v>29</v>
      </c>
      <c r="C44" s="1">
        <v>536494</v>
      </c>
      <c r="D44" s="1">
        <v>184170</v>
      </c>
      <c r="E44" s="1" t="s">
        <v>85</v>
      </c>
      <c r="F44" s="4">
        <v>16.984999999999999</v>
      </c>
      <c r="G44" s="3" t="s">
        <v>59</v>
      </c>
      <c r="H44" s="3" t="s">
        <v>59</v>
      </c>
      <c r="I44" s="3" t="s">
        <v>59</v>
      </c>
      <c r="J44" s="3" t="s">
        <v>59</v>
      </c>
      <c r="K44" s="3" t="s">
        <v>59</v>
      </c>
      <c r="L44" s="3" t="s">
        <v>59</v>
      </c>
      <c r="M44" s="3" t="s">
        <v>59</v>
      </c>
      <c r="N44" s="16">
        <v>22.84206</v>
      </c>
      <c r="O44" s="46"/>
      <c r="R44" s="10"/>
    </row>
    <row r="45" spans="1:18" x14ac:dyDescent="0.35">
      <c r="A45" s="26">
        <v>44</v>
      </c>
      <c r="B45" s="27" t="s">
        <v>30</v>
      </c>
      <c r="C45" s="1">
        <v>536874</v>
      </c>
      <c r="D45" s="1">
        <v>183741</v>
      </c>
      <c r="E45" s="1" t="s">
        <v>84</v>
      </c>
      <c r="F45" s="4">
        <v>28.124000000000002</v>
      </c>
      <c r="G45" s="5">
        <v>30.968000000000004</v>
      </c>
      <c r="H45" s="5">
        <v>30.494000000000003</v>
      </c>
      <c r="I45" s="3" t="s">
        <v>59</v>
      </c>
      <c r="J45" s="5">
        <v>41.633000000000003</v>
      </c>
      <c r="K45" s="5">
        <v>45.741</v>
      </c>
      <c r="L45" s="5">
        <v>44.951000000000001</v>
      </c>
      <c r="M45" s="5">
        <v>38.394000000000005</v>
      </c>
      <c r="N45" s="16">
        <v>39.417614285714293</v>
      </c>
      <c r="O45" s="46"/>
      <c r="R45" s="10"/>
    </row>
    <row r="46" spans="1:18" x14ac:dyDescent="0.35">
      <c r="A46" s="26">
        <v>45</v>
      </c>
      <c r="B46" s="27" t="s">
        <v>31</v>
      </c>
      <c r="C46" s="1">
        <v>536713</v>
      </c>
      <c r="D46" s="1">
        <v>183070</v>
      </c>
      <c r="E46" s="1" t="s">
        <v>84</v>
      </c>
      <c r="F46" s="4">
        <v>25.122000000000003</v>
      </c>
      <c r="G46" s="5">
        <v>34.839000000000006</v>
      </c>
      <c r="H46" s="5">
        <v>40.527000000000001</v>
      </c>
      <c r="I46" s="5">
        <v>32.943000000000005</v>
      </c>
      <c r="J46" s="5">
        <v>50.402000000000001</v>
      </c>
      <c r="K46" s="5">
        <v>55.774000000000001</v>
      </c>
      <c r="L46" s="5">
        <v>45.109000000000002</v>
      </c>
      <c r="M46" s="5">
        <v>36.024000000000001</v>
      </c>
      <c r="N46" s="16">
        <v>43.500362500000001</v>
      </c>
      <c r="O46" s="46"/>
      <c r="R46" s="10"/>
    </row>
    <row r="47" spans="1:18" x14ac:dyDescent="0.35">
      <c r="A47" s="26">
        <v>46</v>
      </c>
      <c r="B47" s="27" t="s">
        <v>32</v>
      </c>
      <c r="C47" s="1">
        <v>536542</v>
      </c>
      <c r="D47" s="1">
        <v>182589</v>
      </c>
      <c r="E47" s="1" t="s">
        <v>84</v>
      </c>
      <c r="F47" s="3" t="s">
        <v>59</v>
      </c>
      <c r="G47" s="5">
        <v>21.251000000000001</v>
      </c>
      <c r="H47" s="5">
        <v>37.366999999999997</v>
      </c>
      <c r="I47" s="5">
        <v>30.651999999999997</v>
      </c>
      <c r="J47" s="5">
        <v>28.44</v>
      </c>
      <c r="K47" s="5">
        <v>37.051000000000002</v>
      </c>
      <c r="L47" s="5">
        <v>36.498000000000005</v>
      </c>
      <c r="M47" s="5">
        <v>36.182000000000002</v>
      </c>
      <c r="N47" s="16">
        <v>34.960930857142863</v>
      </c>
      <c r="O47" s="46"/>
      <c r="R47" s="10"/>
    </row>
    <row r="48" spans="1:18" x14ac:dyDescent="0.35">
      <c r="A48" s="26">
        <v>47</v>
      </c>
      <c r="B48" s="27" t="s">
        <v>33</v>
      </c>
      <c r="C48" s="1">
        <v>536452</v>
      </c>
      <c r="D48" s="1">
        <v>182454</v>
      </c>
      <c r="E48" s="1" t="s">
        <v>84</v>
      </c>
      <c r="F48" s="4">
        <v>32.627000000000002</v>
      </c>
      <c r="G48" s="5">
        <v>43.765999999999998</v>
      </c>
      <c r="H48" s="5">
        <v>45.03</v>
      </c>
      <c r="I48" s="5">
        <v>42.502000000000002</v>
      </c>
      <c r="J48" s="5">
        <v>58.223000000000006</v>
      </c>
      <c r="K48" s="5">
        <v>62.488999999999997</v>
      </c>
      <c r="L48" s="5">
        <v>40.606000000000002</v>
      </c>
      <c r="M48" s="5">
        <v>43.45</v>
      </c>
      <c r="N48" s="16">
        <v>50.003988124999992</v>
      </c>
      <c r="O48" s="46"/>
      <c r="R48" s="10"/>
    </row>
    <row r="49" spans="1:18" x14ac:dyDescent="0.35">
      <c r="A49" s="26">
        <v>48</v>
      </c>
      <c r="B49" s="27" t="s">
        <v>34</v>
      </c>
      <c r="C49" s="1">
        <v>536767</v>
      </c>
      <c r="D49" s="1">
        <v>181771</v>
      </c>
      <c r="E49" s="1" t="s">
        <v>84</v>
      </c>
      <c r="F49" s="4">
        <v>37.683000000000007</v>
      </c>
      <c r="G49" s="5">
        <v>37.604000000000006</v>
      </c>
      <c r="H49" s="5">
        <v>40.685000000000002</v>
      </c>
      <c r="I49" s="5">
        <v>34.207000000000001</v>
      </c>
      <c r="J49" s="5">
        <v>45.03</v>
      </c>
      <c r="K49" s="5">
        <v>50.718000000000004</v>
      </c>
      <c r="L49" s="5">
        <v>44.161000000000001</v>
      </c>
      <c r="M49" s="5">
        <v>40.921999999999997</v>
      </c>
      <c r="N49" s="16">
        <v>44.893231249999999</v>
      </c>
      <c r="O49" s="46"/>
      <c r="R49" s="10"/>
    </row>
    <row r="50" spans="1:18" x14ac:dyDescent="0.35">
      <c r="A50" s="26">
        <v>49</v>
      </c>
      <c r="B50" s="27" t="s">
        <v>35</v>
      </c>
      <c r="C50" s="1">
        <v>537026</v>
      </c>
      <c r="D50" s="1">
        <v>181227</v>
      </c>
      <c r="E50" s="1" t="s">
        <v>84</v>
      </c>
      <c r="F50" s="3" t="s">
        <v>59</v>
      </c>
      <c r="G50" s="5">
        <v>26.86</v>
      </c>
      <c r="H50" s="5">
        <v>35.155000000000001</v>
      </c>
      <c r="I50" s="5">
        <v>28.993000000000002</v>
      </c>
      <c r="J50" s="5">
        <v>40.369</v>
      </c>
      <c r="K50" s="5">
        <v>37.130000000000003</v>
      </c>
      <c r="L50" s="5">
        <v>35.708000000000006</v>
      </c>
      <c r="M50" s="5">
        <v>36.340000000000003</v>
      </c>
      <c r="N50" s="16">
        <v>36.976740000000007</v>
      </c>
      <c r="O50" s="46"/>
      <c r="R50" s="10"/>
    </row>
    <row r="51" spans="1:18" x14ac:dyDescent="0.35">
      <c r="A51" s="26">
        <v>50</v>
      </c>
      <c r="B51" s="27" t="s">
        <v>65</v>
      </c>
      <c r="C51" s="1">
        <v>536937</v>
      </c>
      <c r="D51" s="1">
        <v>180987</v>
      </c>
      <c r="E51" s="1" t="s">
        <v>84</v>
      </c>
      <c r="F51" s="3" t="s">
        <v>59</v>
      </c>
      <c r="G51" s="5">
        <v>36.261000000000003</v>
      </c>
      <c r="H51" s="5">
        <v>39.420999999999999</v>
      </c>
      <c r="I51" s="5">
        <v>31.047000000000001</v>
      </c>
      <c r="J51" s="5">
        <v>43.686999999999998</v>
      </c>
      <c r="K51" s="5">
        <v>47.558000000000007</v>
      </c>
      <c r="L51" s="5">
        <v>40.29</v>
      </c>
      <c r="M51" s="5">
        <v>31.758000000000003</v>
      </c>
      <c r="N51" s="16">
        <v>41.506238857142854</v>
      </c>
      <c r="O51" s="46"/>
      <c r="R51" s="10"/>
    </row>
    <row r="52" spans="1:18" x14ac:dyDescent="0.35">
      <c r="A52" s="26">
        <v>51</v>
      </c>
      <c r="B52" s="27" t="s">
        <v>36</v>
      </c>
      <c r="C52" s="1">
        <v>534938</v>
      </c>
      <c r="D52" s="1">
        <v>181257</v>
      </c>
      <c r="E52" s="1" t="s">
        <v>85</v>
      </c>
      <c r="F52" s="4">
        <v>32.153000000000006</v>
      </c>
      <c r="G52" s="5">
        <v>25.596</v>
      </c>
      <c r="H52" s="5">
        <v>31.363000000000003</v>
      </c>
      <c r="I52" s="5">
        <v>31.521000000000001</v>
      </c>
      <c r="J52" s="5">
        <v>40.210999999999999</v>
      </c>
      <c r="K52" s="5">
        <v>43.371000000000002</v>
      </c>
      <c r="L52" s="3" t="s">
        <v>59</v>
      </c>
      <c r="M52" s="5">
        <v>34.523000000000003</v>
      </c>
      <c r="N52" s="16">
        <v>37.584182285714284</v>
      </c>
      <c r="O52" s="46"/>
      <c r="R52" s="10"/>
    </row>
    <row r="53" spans="1:18" x14ac:dyDescent="0.35">
      <c r="A53" s="26">
        <v>52</v>
      </c>
      <c r="B53" s="27" t="s">
        <v>37</v>
      </c>
      <c r="C53" s="1">
        <v>537304</v>
      </c>
      <c r="D53" s="1">
        <v>183619</v>
      </c>
      <c r="E53" s="1" t="s">
        <v>84</v>
      </c>
      <c r="F53" s="4">
        <v>33.021999999999998</v>
      </c>
      <c r="G53" s="5">
        <v>34.918000000000006</v>
      </c>
      <c r="H53" s="5">
        <v>45.504000000000005</v>
      </c>
      <c r="I53" s="5">
        <v>35.629000000000005</v>
      </c>
      <c r="J53" s="5">
        <v>46.530999999999999</v>
      </c>
      <c r="K53" s="5">
        <v>41.633000000000003</v>
      </c>
      <c r="L53" s="5">
        <v>42.106999999999999</v>
      </c>
      <c r="M53" s="5">
        <v>42.028000000000006</v>
      </c>
      <c r="N53" s="16">
        <v>43.586077500000002</v>
      </c>
      <c r="O53" s="46"/>
      <c r="R53" s="10"/>
    </row>
    <row r="54" spans="1:18" x14ac:dyDescent="0.35">
      <c r="A54" s="26">
        <v>53</v>
      </c>
      <c r="B54" s="27" t="s">
        <v>38</v>
      </c>
      <c r="C54" s="1">
        <v>537159</v>
      </c>
      <c r="D54" s="1">
        <v>183415</v>
      </c>
      <c r="E54" s="1" t="s">
        <v>84</v>
      </c>
      <c r="F54" s="4">
        <v>31.363000000000003</v>
      </c>
      <c r="G54" s="3" t="s">
        <v>59</v>
      </c>
      <c r="H54" s="5">
        <v>53.798999999999999</v>
      </c>
      <c r="I54" s="5">
        <v>45.583000000000006</v>
      </c>
      <c r="J54" s="5">
        <v>54.273000000000003</v>
      </c>
      <c r="K54" s="5">
        <v>59.171000000000006</v>
      </c>
      <c r="L54" s="5">
        <v>50.244000000000007</v>
      </c>
      <c r="M54" s="5">
        <v>41.949000000000005</v>
      </c>
      <c r="N54" s="16">
        <v>51.802828000000012</v>
      </c>
      <c r="O54" s="46"/>
      <c r="R54" s="10"/>
    </row>
    <row r="55" spans="1:18" x14ac:dyDescent="0.35">
      <c r="A55" s="26">
        <v>54</v>
      </c>
      <c r="B55" s="27" t="s">
        <v>60</v>
      </c>
      <c r="C55" s="1">
        <v>537525</v>
      </c>
      <c r="D55" s="1">
        <v>182887</v>
      </c>
      <c r="E55" s="1" t="s">
        <v>84</v>
      </c>
      <c r="F55" s="4">
        <v>52.535000000000004</v>
      </c>
      <c r="G55" s="5">
        <v>52.93</v>
      </c>
      <c r="H55" s="5">
        <v>63.042000000000002</v>
      </c>
      <c r="I55" s="5">
        <v>57.433000000000007</v>
      </c>
      <c r="J55" s="5">
        <v>65.728000000000009</v>
      </c>
      <c r="K55" s="5">
        <v>72.917000000000002</v>
      </c>
      <c r="L55" s="5">
        <v>60.198000000000008</v>
      </c>
      <c r="M55" s="3" t="s">
        <v>59</v>
      </c>
      <c r="N55" s="16">
        <v>66.872980857142863</v>
      </c>
      <c r="O55" s="46"/>
      <c r="R55" s="10"/>
    </row>
    <row r="56" spans="1:18" x14ac:dyDescent="0.35">
      <c r="A56" s="26">
        <v>55</v>
      </c>
      <c r="B56" s="27" t="s">
        <v>70</v>
      </c>
      <c r="C56" s="1">
        <v>536730</v>
      </c>
      <c r="D56" s="1">
        <v>182363</v>
      </c>
      <c r="E56" s="1" t="s">
        <v>85</v>
      </c>
      <c r="F56" s="4">
        <v>18.96</v>
      </c>
      <c r="G56" s="5">
        <v>21.882999999999999</v>
      </c>
      <c r="H56" s="5">
        <v>24.253</v>
      </c>
      <c r="I56" s="5">
        <v>18.802000000000003</v>
      </c>
      <c r="J56" s="5">
        <v>24.727</v>
      </c>
      <c r="K56" s="5">
        <v>29.545999999999999</v>
      </c>
      <c r="L56" s="5">
        <v>26.465</v>
      </c>
      <c r="M56" s="5">
        <v>20.777000000000001</v>
      </c>
      <c r="N56" s="16">
        <v>25.15</v>
      </c>
      <c r="O56" s="46"/>
      <c r="R56" s="10"/>
    </row>
    <row r="57" spans="1:18" x14ac:dyDescent="0.35">
      <c r="A57" s="26">
        <v>56</v>
      </c>
      <c r="B57" s="27" t="s">
        <v>39</v>
      </c>
      <c r="C57" s="1">
        <v>537248</v>
      </c>
      <c r="D57" s="1">
        <v>181820</v>
      </c>
      <c r="E57" s="1" t="s">
        <v>84</v>
      </c>
      <c r="F57" s="4">
        <v>39.737000000000002</v>
      </c>
      <c r="G57" s="5">
        <v>36.576999999999998</v>
      </c>
      <c r="H57" s="5">
        <v>30.810000000000002</v>
      </c>
      <c r="I57" s="5">
        <v>32.548000000000002</v>
      </c>
      <c r="J57" s="3" t="s">
        <v>59</v>
      </c>
      <c r="K57" s="3" t="s">
        <v>59</v>
      </c>
      <c r="L57" s="5">
        <v>45.82</v>
      </c>
      <c r="M57" s="5">
        <v>36.182000000000002</v>
      </c>
      <c r="N57" s="16">
        <v>41.083581333333342</v>
      </c>
      <c r="O57" s="46"/>
      <c r="R57" s="10"/>
    </row>
    <row r="58" spans="1:18" x14ac:dyDescent="0.35">
      <c r="A58" s="26">
        <v>58</v>
      </c>
      <c r="B58" s="27" t="s">
        <v>40</v>
      </c>
      <c r="C58" s="1">
        <v>537539</v>
      </c>
      <c r="D58" s="1">
        <v>180688</v>
      </c>
      <c r="E58" s="1" t="s">
        <v>84</v>
      </c>
      <c r="F58" s="4">
        <v>28.361000000000001</v>
      </c>
      <c r="G58" s="5">
        <v>25.911999999999999</v>
      </c>
      <c r="H58" s="5">
        <v>26.07</v>
      </c>
      <c r="I58" s="5">
        <v>30.494000000000003</v>
      </c>
      <c r="J58" s="5">
        <v>30.415000000000003</v>
      </c>
      <c r="K58" s="5">
        <v>30.810000000000002</v>
      </c>
      <c r="L58" s="5">
        <v>41.396000000000001</v>
      </c>
      <c r="M58" s="5">
        <v>31.837</v>
      </c>
      <c r="N58" s="16">
        <v>33.268134375000002</v>
      </c>
      <c r="O58" s="46"/>
      <c r="R58" s="10"/>
    </row>
    <row r="59" spans="1:18" x14ac:dyDescent="0.35">
      <c r="A59" s="26">
        <v>59</v>
      </c>
      <c r="B59" s="27" t="s">
        <v>41</v>
      </c>
      <c r="C59" s="1">
        <v>537100</v>
      </c>
      <c r="D59" s="1">
        <v>180791</v>
      </c>
      <c r="E59" s="1" t="s">
        <v>84</v>
      </c>
      <c r="F59" s="4">
        <v>35.076000000000001</v>
      </c>
      <c r="G59" s="5">
        <v>36.103000000000002</v>
      </c>
      <c r="H59" s="5">
        <v>32.39</v>
      </c>
      <c r="I59" s="3" t="s">
        <v>59</v>
      </c>
      <c r="J59" s="3" t="s">
        <v>59</v>
      </c>
      <c r="K59" s="3" t="s">
        <v>59</v>
      </c>
      <c r="L59" s="5">
        <v>44.555999999999997</v>
      </c>
      <c r="M59" s="5">
        <v>35.866</v>
      </c>
      <c r="N59" s="16">
        <v>39.778854199999998</v>
      </c>
      <c r="O59" s="46"/>
      <c r="R59" s="10"/>
    </row>
    <row r="60" spans="1:18" x14ac:dyDescent="0.35">
      <c r="A60" s="26">
        <v>60</v>
      </c>
      <c r="B60" s="27" t="s">
        <v>42</v>
      </c>
      <c r="C60" s="1">
        <v>537115</v>
      </c>
      <c r="D60" s="1">
        <v>180074</v>
      </c>
      <c r="E60" s="1" t="s">
        <v>84</v>
      </c>
      <c r="F60" s="4">
        <v>32.864000000000004</v>
      </c>
      <c r="G60" s="3" t="s">
        <v>59</v>
      </c>
      <c r="H60" s="5">
        <v>34.444000000000003</v>
      </c>
      <c r="I60" s="5">
        <v>40.764000000000003</v>
      </c>
      <c r="J60" s="5">
        <v>43.213000000000001</v>
      </c>
      <c r="K60" s="5">
        <v>46.215000000000003</v>
      </c>
      <c r="L60" s="5">
        <v>47.163000000000004</v>
      </c>
      <c r="M60" s="5">
        <v>41.317</v>
      </c>
      <c r="N60" s="16">
        <v>44.040920000000007</v>
      </c>
      <c r="O60" s="46"/>
      <c r="R60" s="10"/>
    </row>
    <row r="61" spans="1:18" x14ac:dyDescent="0.35">
      <c r="A61" s="26">
        <v>61</v>
      </c>
      <c r="B61" s="27" t="s">
        <v>43</v>
      </c>
      <c r="C61" s="1">
        <v>537056</v>
      </c>
      <c r="D61" s="1">
        <v>182773</v>
      </c>
      <c r="E61" s="1" t="s">
        <v>84</v>
      </c>
      <c r="F61" s="4">
        <v>28.282</v>
      </c>
      <c r="G61" s="5">
        <v>31.442</v>
      </c>
      <c r="H61" s="5">
        <v>34.207000000000001</v>
      </c>
      <c r="I61" s="5">
        <v>36.734999999999999</v>
      </c>
      <c r="J61" s="5">
        <v>36.655999999999999</v>
      </c>
      <c r="K61" s="5">
        <v>41.633000000000003</v>
      </c>
      <c r="L61" s="5">
        <v>56.248000000000005</v>
      </c>
      <c r="M61" s="5">
        <v>45.583000000000006</v>
      </c>
      <c r="N61" s="16">
        <v>42.150351249999993</v>
      </c>
      <c r="O61" s="46"/>
      <c r="R61" s="10"/>
    </row>
    <row r="62" spans="1:18" x14ac:dyDescent="0.35">
      <c r="A62" s="26">
        <v>62</v>
      </c>
      <c r="B62" s="27" t="s">
        <v>44</v>
      </c>
      <c r="C62" s="1">
        <v>537348</v>
      </c>
      <c r="D62" s="1">
        <v>178690</v>
      </c>
      <c r="E62" s="1" t="s">
        <v>84</v>
      </c>
      <c r="F62" s="4">
        <v>24.964000000000002</v>
      </c>
      <c r="G62" s="5">
        <v>24.253</v>
      </c>
      <c r="H62" s="5">
        <v>26.149000000000001</v>
      </c>
      <c r="I62" s="5">
        <v>30.415000000000003</v>
      </c>
      <c r="J62" s="5">
        <v>30.651999999999997</v>
      </c>
      <c r="K62" s="5">
        <v>36.893000000000001</v>
      </c>
      <c r="L62" s="5">
        <v>31.995000000000001</v>
      </c>
      <c r="M62" s="5">
        <v>28.203000000000003</v>
      </c>
      <c r="N62" s="16">
        <v>31.671692499999995</v>
      </c>
      <c r="O62" s="46"/>
      <c r="R62" s="10"/>
    </row>
    <row r="63" spans="1:18" x14ac:dyDescent="0.35">
      <c r="A63" s="26">
        <v>63</v>
      </c>
      <c r="B63" s="27" t="s">
        <v>63</v>
      </c>
      <c r="C63" s="1">
        <v>538259</v>
      </c>
      <c r="D63" s="1">
        <v>178688</v>
      </c>
      <c r="E63" s="1" t="s">
        <v>85</v>
      </c>
      <c r="F63" s="4">
        <v>20.224000000000004</v>
      </c>
      <c r="G63" s="3" t="s">
        <v>59</v>
      </c>
      <c r="H63" s="5">
        <v>19.592000000000002</v>
      </c>
      <c r="I63" s="5">
        <v>24.569000000000003</v>
      </c>
      <c r="J63" s="5">
        <v>24.885000000000002</v>
      </c>
      <c r="K63" s="5">
        <v>29.23</v>
      </c>
      <c r="L63" s="5">
        <v>28.914000000000001</v>
      </c>
      <c r="M63" s="5">
        <v>30.178000000000004</v>
      </c>
      <c r="N63" s="16">
        <v>27.349168000000002</v>
      </c>
      <c r="O63" s="46"/>
      <c r="R63" s="10"/>
    </row>
    <row r="64" spans="1:18" x14ac:dyDescent="0.35">
      <c r="A64" s="26">
        <v>64</v>
      </c>
      <c r="B64" s="27" t="s">
        <v>64</v>
      </c>
      <c r="C64" s="1">
        <v>537953</v>
      </c>
      <c r="D64" s="1">
        <v>179357</v>
      </c>
      <c r="E64" s="1" t="s">
        <v>84</v>
      </c>
      <c r="F64" s="6">
        <v>31.442</v>
      </c>
      <c r="G64" s="5">
        <v>32.153000000000006</v>
      </c>
      <c r="H64" s="3" t="s">
        <v>59</v>
      </c>
      <c r="I64" s="5">
        <v>39.105000000000004</v>
      </c>
      <c r="J64" s="5">
        <v>43.608000000000004</v>
      </c>
      <c r="K64" s="5">
        <v>54.747</v>
      </c>
      <c r="L64" s="5">
        <v>42.660000000000004</v>
      </c>
      <c r="M64" s="5">
        <v>30.651999999999997</v>
      </c>
      <c r="N64" s="16">
        <v>41.547002857142857</v>
      </c>
      <c r="O64" s="46"/>
      <c r="R64" s="10"/>
    </row>
    <row r="65" spans="1:18" x14ac:dyDescent="0.35">
      <c r="A65" s="26">
        <v>65</v>
      </c>
      <c r="B65" s="27" t="s">
        <v>45</v>
      </c>
      <c r="C65" s="1">
        <v>538033</v>
      </c>
      <c r="D65" s="1">
        <v>178360</v>
      </c>
      <c r="E65" s="1" t="s">
        <v>84</v>
      </c>
      <c r="F65" s="3" t="s">
        <v>59</v>
      </c>
      <c r="G65" s="5">
        <v>24.964000000000002</v>
      </c>
      <c r="H65" s="7">
        <v>24.015999999999998</v>
      </c>
      <c r="I65" s="5">
        <v>31.284000000000002</v>
      </c>
      <c r="J65" s="5">
        <v>32.231999999999999</v>
      </c>
      <c r="K65" s="5">
        <v>38.315000000000005</v>
      </c>
      <c r="L65" s="5">
        <v>22.989000000000001</v>
      </c>
      <c r="M65" s="5">
        <v>25.754000000000001</v>
      </c>
      <c r="N65" s="16">
        <v>30.674300571428571</v>
      </c>
      <c r="O65" s="46"/>
      <c r="R65" s="10"/>
    </row>
    <row r="66" spans="1:18" x14ac:dyDescent="0.35">
      <c r="A66" s="26">
        <v>66</v>
      </c>
      <c r="B66" s="27" t="s">
        <v>63</v>
      </c>
      <c r="C66" s="1">
        <v>538247</v>
      </c>
      <c r="D66" s="1">
        <v>178689</v>
      </c>
      <c r="E66" s="1" t="s">
        <v>85</v>
      </c>
      <c r="F66" s="3" t="s">
        <v>59</v>
      </c>
      <c r="G66" s="3" t="s">
        <v>59</v>
      </c>
      <c r="H66" s="3" t="s">
        <v>59</v>
      </c>
      <c r="I66" s="5">
        <v>24.332000000000001</v>
      </c>
      <c r="J66" s="5">
        <v>26.07</v>
      </c>
      <c r="K66" s="5">
        <v>28.203000000000003</v>
      </c>
      <c r="L66" s="5">
        <v>25.516999999999999</v>
      </c>
      <c r="M66" s="5">
        <v>26.623000000000005</v>
      </c>
      <c r="N66" s="16">
        <v>27.299556000000003</v>
      </c>
      <c r="O66" s="46"/>
      <c r="R66" s="10"/>
    </row>
    <row r="67" spans="1:18" x14ac:dyDescent="0.35">
      <c r="A67" s="26">
        <v>67</v>
      </c>
      <c r="B67" s="27" t="s">
        <v>46</v>
      </c>
      <c r="C67" s="1">
        <v>538545</v>
      </c>
      <c r="D67" s="1">
        <v>178767</v>
      </c>
      <c r="E67" s="1" t="s">
        <v>84</v>
      </c>
      <c r="F67" s="3" t="s">
        <v>59</v>
      </c>
      <c r="G67" s="5">
        <v>26.149000000000001</v>
      </c>
      <c r="H67" s="5">
        <v>25.359000000000002</v>
      </c>
      <c r="I67" s="5">
        <v>32.153000000000006</v>
      </c>
      <c r="J67" s="5">
        <v>34.680999999999997</v>
      </c>
      <c r="K67" s="5">
        <v>39.105000000000004</v>
      </c>
      <c r="L67" s="5">
        <v>26.544000000000004</v>
      </c>
      <c r="M67" s="5">
        <v>27.808000000000003</v>
      </c>
      <c r="N67" s="16">
        <v>32.556532000000004</v>
      </c>
      <c r="O67" s="46"/>
      <c r="R67" s="10"/>
    </row>
    <row r="68" spans="1:18" x14ac:dyDescent="0.35">
      <c r="A68" s="26">
        <v>68</v>
      </c>
      <c r="B68" s="27" t="s">
        <v>66</v>
      </c>
      <c r="C68" s="1">
        <v>538432</v>
      </c>
      <c r="D68" s="1">
        <v>179044</v>
      </c>
      <c r="E68" s="1" t="s">
        <v>84</v>
      </c>
      <c r="F68" s="4">
        <v>24.490000000000002</v>
      </c>
      <c r="G68" s="5">
        <v>27.650000000000002</v>
      </c>
      <c r="H68" s="5">
        <v>26.701999999999998</v>
      </c>
      <c r="I68" s="3" t="s">
        <v>59</v>
      </c>
      <c r="J68" s="5">
        <v>25.28</v>
      </c>
      <c r="K68" s="5">
        <v>37.683000000000007</v>
      </c>
      <c r="L68" s="5">
        <v>23.937000000000001</v>
      </c>
      <c r="M68" s="5">
        <v>23.384000000000004</v>
      </c>
      <c r="N68" s="16">
        <v>28.639080000000003</v>
      </c>
      <c r="O68" s="46"/>
      <c r="R68" s="10"/>
    </row>
    <row r="69" spans="1:18" x14ac:dyDescent="0.35">
      <c r="A69" s="26">
        <v>69</v>
      </c>
      <c r="B69" s="27" t="s">
        <v>47</v>
      </c>
      <c r="C69" s="1">
        <v>538191</v>
      </c>
      <c r="D69" s="1">
        <v>179750</v>
      </c>
      <c r="E69" s="1" t="s">
        <v>84</v>
      </c>
      <c r="F69" s="4">
        <v>32.39</v>
      </c>
      <c r="G69" s="5">
        <v>32.153000000000006</v>
      </c>
      <c r="H69" s="3" t="s">
        <v>59</v>
      </c>
      <c r="I69" s="5">
        <v>28.519000000000002</v>
      </c>
      <c r="J69" s="5">
        <v>42.106999999999999</v>
      </c>
      <c r="K69" s="5">
        <v>45.661999999999999</v>
      </c>
      <c r="L69" s="3" t="s">
        <v>59</v>
      </c>
      <c r="M69" s="5">
        <v>63.832000000000001</v>
      </c>
      <c r="N69" s="16">
        <v>44.324780166666677</v>
      </c>
      <c r="O69" s="46"/>
      <c r="R69" s="10"/>
    </row>
    <row r="70" spans="1:18" x14ac:dyDescent="0.35">
      <c r="A70" s="26">
        <v>72</v>
      </c>
      <c r="B70" s="27" t="s">
        <v>67</v>
      </c>
      <c r="C70" s="1">
        <v>538364</v>
      </c>
      <c r="D70" s="1">
        <v>180188</v>
      </c>
      <c r="E70" s="1" t="s">
        <v>84</v>
      </c>
      <c r="F70" s="3" t="s">
        <v>59</v>
      </c>
      <c r="G70" s="7">
        <v>34.128000000000007</v>
      </c>
      <c r="H70" s="7">
        <v>36.734999999999999</v>
      </c>
      <c r="I70" s="7">
        <v>42.660000000000004</v>
      </c>
      <c r="J70" s="7">
        <v>39.658000000000001</v>
      </c>
      <c r="K70" s="7">
        <v>41.238000000000007</v>
      </c>
      <c r="L70" s="7">
        <v>38.394000000000005</v>
      </c>
      <c r="M70" s="7">
        <v>33.811999999999998</v>
      </c>
      <c r="N70" s="16">
        <v>40.984071428571433</v>
      </c>
      <c r="O70" s="46"/>
      <c r="R70" s="10"/>
    </row>
    <row r="71" spans="1:18" x14ac:dyDescent="0.35">
      <c r="A71" s="26">
        <v>73</v>
      </c>
      <c r="B71" s="27" t="s">
        <v>48</v>
      </c>
      <c r="C71" s="1">
        <v>538742</v>
      </c>
      <c r="D71" s="1">
        <v>180756</v>
      </c>
      <c r="E71" s="1" t="s">
        <v>84</v>
      </c>
      <c r="F71" s="6">
        <v>31.916</v>
      </c>
      <c r="G71" s="7">
        <v>29.23</v>
      </c>
      <c r="H71" s="7">
        <v>29.545999999999999</v>
      </c>
      <c r="I71" s="7">
        <v>32.627000000000002</v>
      </c>
      <c r="J71" s="7">
        <v>34.997</v>
      </c>
      <c r="K71" s="7">
        <v>35.234000000000002</v>
      </c>
      <c r="L71" s="7">
        <v>42.265000000000001</v>
      </c>
      <c r="M71" s="7">
        <v>26.149000000000001</v>
      </c>
      <c r="N71" s="16">
        <v>35.528867500000004</v>
      </c>
      <c r="O71" s="46"/>
      <c r="R71" s="10"/>
    </row>
    <row r="72" spans="1:18" x14ac:dyDescent="0.35">
      <c r="A72" s="26">
        <v>75</v>
      </c>
      <c r="B72" s="27" t="s">
        <v>49</v>
      </c>
      <c r="C72" s="1">
        <v>537661</v>
      </c>
      <c r="D72" s="1">
        <v>180768</v>
      </c>
      <c r="E72" s="1" t="s">
        <v>84</v>
      </c>
      <c r="F72" s="4">
        <v>25.359000000000002</v>
      </c>
      <c r="G72" s="3" t="s">
        <v>59</v>
      </c>
      <c r="H72" s="5">
        <v>24.727</v>
      </c>
      <c r="I72" s="5">
        <v>25.911999999999999</v>
      </c>
      <c r="J72" s="5">
        <v>31.758000000000003</v>
      </c>
      <c r="K72" s="5">
        <v>36.734999999999999</v>
      </c>
      <c r="L72" s="5">
        <v>29.625</v>
      </c>
      <c r="M72" s="5">
        <v>29.545999999999999</v>
      </c>
      <c r="N72" s="16">
        <v>31.363948000000001</v>
      </c>
      <c r="O72" s="46"/>
      <c r="R72" s="10"/>
    </row>
    <row r="73" spans="1:18" x14ac:dyDescent="0.35">
      <c r="A73" s="26">
        <v>76</v>
      </c>
      <c r="B73" s="27" t="s">
        <v>68</v>
      </c>
      <c r="C73" s="1">
        <v>537940</v>
      </c>
      <c r="D73" s="1">
        <v>181021</v>
      </c>
      <c r="E73" s="1" t="s">
        <v>84</v>
      </c>
      <c r="F73" s="4">
        <v>46.530999999999999</v>
      </c>
      <c r="G73" s="5">
        <v>37.366999999999997</v>
      </c>
      <c r="H73" s="5">
        <v>42.975999999999999</v>
      </c>
      <c r="I73" s="5">
        <v>55.536999999999999</v>
      </c>
      <c r="J73" s="5">
        <v>51.033999999999999</v>
      </c>
      <c r="K73" s="5">
        <v>45.188000000000002</v>
      </c>
      <c r="L73" s="5">
        <v>49.295999999999999</v>
      </c>
      <c r="M73" s="5">
        <v>48.031999999999996</v>
      </c>
      <c r="N73" s="16">
        <v>50.989710625000001</v>
      </c>
      <c r="O73" s="46"/>
      <c r="R73" s="10"/>
    </row>
    <row r="74" spans="1:18" x14ac:dyDescent="0.35">
      <c r="A74" s="26">
        <v>77</v>
      </c>
      <c r="B74" s="27" t="s">
        <v>50</v>
      </c>
      <c r="C74" s="1">
        <v>537731</v>
      </c>
      <c r="D74" s="1">
        <v>181761</v>
      </c>
      <c r="E74" s="1" t="s">
        <v>84</v>
      </c>
      <c r="F74" s="4">
        <v>28.756</v>
      </c>
      <c r="G74" s="5">
        <v>25.042999999999999</v>
      </c>
      <c r="H74" s="5">
        <v>29.625</v>
      </c>
      <c r="I74" s="5">
        <v>35.708000000000006</v>
      </c>
      <c r="J74" s="3" t="s">
        <v>59</v>
      </c>
      <c r="K74" s="3" t="s">
        <v>59</v>
      </c>
      <c r="L74" s="5">
        <v>37.999000000000002</v>
      </c>
      <c r="M74" s="5">
        <v>31.758000000000003</v>
      </c>
      <c r="N74" s="16">
        <v>35.007428000000012</v>
      </c>
      <c r="O74" s="46"/>
      <c r="R74" s="10"/>
    </row>
    <row r="75" spans="1:18" x14ac:dyDescent="0.35">
      <c r="A75" s="26">
        <v>78</v>
      </c>
      <c r="B75" s="27" t="s">
        <v>73</v>
      </c>
      <c r="C75" s="1">
        <v>537577</v>
      </c>
      <c r="D75" s="1">
        <v>182232</v>
      </c>
      <c r="E75" s="1" t="s">
        <v>84</v>
      </c>
      <c r="F75" s="4">
        <v>41.711999999999996</v>
      </c>
      <c r="G75" s="5">
        <v>38.868000000000002</v>
      </c>
      <c r="H75" s="5">
        <v>41.396000000000001</v>
      </c>
      <c r="I75" s="5">
        <v>41.633000000000003</v>
      </c>
      <c r="J75" s="5">
        <v>49.928000000000004</v>
      </c>
      <c r="K75" s="5">
        <v>48.506</v>
      </c>
      <c r="L75" s="5">
        <v>45.978000000000002</v>
      </c>
      <c r="M75" s="5">
        <v>41.949000000000005</v>
      </c>
      <c r="N75" s="16">
        <v>47.464681249999998</v>
      </c>
      <c r="O75" s="46"/>
      <c r="R75" s="10"/>
    </row>
    <row r="76" spans="1:18" x14ac:dyDescent="0.35">
      <c r="A76" s="26">
        <v>79</v>
      </c>
      <c r="B76" s="27" t="s">
        <v>51</v>
      </c>
      <c r="C76" s="1">
        <v>537356</v>
      </c>
      <c r="D76" s="1">
        <v>183059</v>
      </c>
      <c r="E76" s="1" t="s">
        <v>84</v>
      </c>
      <c r="F76" s="4">
        <v>22.91</v>
      </c>
      <c r="G76" s="5">
        <v>25.516999999999999</v>
      </c>
      <c r="H76" s="5">
        <v>17.222000000000001</v>
      </c>
      <c r="I76" s="3" t="s">
        <v>59</v>
      </c>
      <c r="J76" s="5">
        <v>36.103000000000002</v>
      </c>
      <c r="K76" s="5">
        <v>37.999000000000002</v>
      </c>
      <c r="L76" s="5">
        <v>31.284000000000002</v>
      </c>
      <c r="M76" s="5">
        <v>30.731000000000002</v>
      </c>
      <c r="N76" s="16">
        <v>30.55313714285715</v>
      </c>
      <c r="O76" s="46"/>
      <c r="R76" s="10"/>
    </row>
    <row r="77" spans="1:18" x14ac:dyDescent="0.35">
      <c r="A77" s="26">
        <v>80</v>
      </c>
      <c r="B77" s="27" t="s">
        <v>52</v>
      </c>
      <c r="C77" s="1">
        <v>537581</v>
      </c>
      <c r="D77" s="1">
        <v>183208</v>
      </c>
      <c r="E77" s="1" t="s">
        <v>84</v>
      </c>
      <c r="F77" s="4">
        <v>31.442</v>
      </c>
      <c r="G77" s="3" t="s">
        <v>59</v>
      </c>
      <c r="H77" s="5">
        <v>32.153000000000006</v>
      </c>
      <c r="I77" s="5">
        <v>38.71</v>
      </c>
      <c r="J77" s="5">
        <v>52.851000000000006</v>
      </c>
      <c r="K77" s="5">
        <v>51.192</v>
      </c>
      <c r="L77" s="3" t="s">
        <v>59</v>
      </c>
      <c r="M77" s="5">
        <v>31.442</v>
      </c>
      <c r="N77" s="16">
        <v>43.475938333333332</v>
      </c>
      <c r="O77" s="46"/>
      <c r="R77" s="10"/>
    </row>
    <row r="78" spans="1:18" x14ac:dyDescent="0.35">
      <c r="A78" s="26">
        <v>81</v>
      </c>
      <c r="B78" s="27" t="s">
        <v>53</v>
      </c>
      <c r="C78" s="1">
        <v>537868</v>
      </c>
      <c r="D78" s="1">
        <v>182912</v>
      </c>
      <c r="E78" s="1" t="s">
        <v>84</v>
      </c>
      <c r="F78" s="3" t="s">
        <v>59</v>
      </c>
      <c r="G78" s="7">
        <v>26.385999999999999</v>
      </c>
      <c r="H78" s="5">
        <v>27.966000000000001</v>
      </c>
      <c r="I78" s="5">
        <v>27.255000000000003</v>
      </c>
      <c r="J78" s="7">
        <v>41.238000000000007</v>
      </c>
      <c r="K78" s="5">
        <v>48.031999999999996</v>
      </c>
      <c r="L78" s="7">
        <v>37.999000000000002</v>
      </c>
      <c r="M78" s="5">
        <v>30.494000000000003</v>
      </c>
      <c r="N78" s="16">
        <v>36.794588571428584</v>
      </c>
      <c r="O78" s="46"/>
      <c r="R78" s="10"/>
    </row>
    <row r="79" spans="1:18" x14ac:dyDescent="0.35">
      <c r="A79" s="26">
        <v>82</v>
      </c>
      <c r="B79" s="27" t="s">
        <v>69</v>
      </c>
      <c r="C79" s="1">
        <v>537821</v>
      </c>
      <c r="D79" s="1">
        <v>182332</v>
      </c>
      <c r="E79" s="1" t="s">
        <v>84</v>
      </c>
      <c r="F79" s="3" t="s">
        <v>59</v>
      </c>
      <c r="G79" s="5">
        <v>33.654000000000003</v>
      </c>
      <c r="H79" s="5">
        <v>38.947000000000003</v>
      </c>
      <c r="I79" s="5">
        <v>43.686999999999998</v>
      </c>
      <c r="J79" s="5">
        <v>51.745000000000005</v>
      </c>
      <c r="K79" s="5">
        <v>51.192</v>
      </c>
      <c r="L79" s="5">
        <v>53.167000000000002</v>
      </c>
      <c r="M79" s="5">
        <v>34.048999999999999</v>
      </c>
      <c r="N79" s="16">
        <v>47.104359428571442</v>
      </c>
      <c r="O79" s="46"/>
      <c r="R79" s="10"/>
    </row>
    <row r="80" spans="1:18" x14ac:dyDescent="0.35">
      <c r="A80" s="26">
        <v>83</v>
      </c>
      <c r="B80" s="27" t="s">
        <v>71</v>
      </c>
      <c r="C80" s="1">
        <v>538178</v>
      </c>
      <c r="D80" s="1">
        <v>181747</v>
      </c>
      <c r="E80" s="1" t="s">
        <v>84</v>
      </c>
      <c r="F80" s="4">
        <v>49.612000000000002</v>
      </c>
      <c r="G80" s="5">
        <v>60.198000000000008</v>
      </c>
      <c r="H80" s="5">
        <v>54.431000000000004</v>
      </c>
      <c r="I80" s="5">
        <v>67.861000000000004</v>
      </c>
      <c r="J80" s="5">
        <v>76.313999999999993</v>
      </c>
      <c r="K80" s="5">
        <v>81.37</v>
      </c>
      <c r="L80" s="5">
        <v>49.849000000000004</v>
      </c>
      <c r="M80" s="5">
        <v>48.980000000000004</v>
      </c>
      <c r="N80" s="16">
        <v>66.268409375000005</v>
      </c>
      <c r="O80" s="46"/>
      <c r="R80" s="10"/>
    </row>
    <row r="81" spans="1:18" x14ac:dyDescent="0.35">
      <c r="A81" s="26">
        <v>84</v>
      </c>
      <c r="B81" s="27" t="s">
        <v>54</v>
      </c>
      <c r="C81" s="1">
        <v>538366</v>
      </c>
      <c r="D81" s="1">
        <v>181180</v>
      </c>
      <c r="E81" s="1" t="s">
        <v>84</v>
      </c>
      <c r="F81" s="4">
        <v>44.793000000000006</v>
      </c>
      <c r="G81" s="5">
        <v>37.762</v>
      </c>
      <c r="H81" s="3" t="s">
        <v>59</v>
      </c>
      <c r="I81" s="5">
        <v>47.005000000000003</v>
      </c>
      <c r="J81" s="5">
        <v>47.953000000000003</v>
      </c>
      <c r="K81" s="5">
        <v>48.190000000000005</v>
      </c>
      <c r="L81" s="5">
        <v>58.618000000000002</v>
      </c>
      <c r="M81" s="5">
        <v>59.25</v>
      </c>
      <c r="N81" s="16">
        <v>52.02646571428572</v>
      </c>
      <c r="O81" s="46"/>
      <c r="R81" s="10"/>
    </row>
    <row r="82" spans="1:18" x14ac:dyDescent="0.35">
      <c r="A82" s="26">
        <v>85</v>
      </c>
      <c r="B82" s="27" t="s">
        <v>55</v>
      </c>
      <c r="C82" s="1">
        <v>538895</v>
      </c>
      <c r="D82" s="1">
        <v>181296</v>
      </c>
      <c r="E82" s="1" t="s">
        <v>84</v>
      </c>
      <c r="F82" s="4">
        <v>33.021999999999998</v>
      </c>
      <c r="G82" s="5">
        <v>34.997</v>
      </c>
      <c r="H82" s="5">
        <v>41.791000000000004</v>
      </c>
      <c r="I82" s="5">
        <v>44.793000000000006</v>
      </c>
      <c r="J82" s="5">
        <v>49.77</v>
      </c>
      <c r="K82" s="5">
        <v>49.216999999999999</v>
      </c>
      <c r="L82" s="5">
        <v>49.849000000000004</v>
      </c>
      <c r="M82" s="5">
        <v>49.454000000000001</v>
      </c>
      <c r="N82" s="16">
        <v>47.861113125000003</v>
      </c>
      <c r="O82" s="46"/>
      <c r="R82" s="10"/>
    </row>
    <row r="83" spans="1:18" x14ac:dyDescent="0.35">
      <c r="A83" s="26">
        <v>86</v>
      </c>
      <c r="B83" s="27" t="s">
        <v>56</v>
      </c>
      <c r="C83" s="1">
        <v>538955</v>
      </c>
      <c r="D83" s="1">
        <v>180872</v>
      </c>
      <c r="E83" s="1" t="s">
        <v>84</v>
      </c>
      <c r="F83" s="4">
        <v>30.178000000000004</v>
      </c>
      <c r="G83" s="5">
        <v>22.989000000000001</v>
      </c>
      <c r="H83" s="5">
        <v>27.966000000000001</v>
      </c>
      <c r="I83" s="5">
        <v>23.700000000000003</v>
      </c>
      <c r="J83" s="5">
        <v>37.524999999999999</v>
      </c>
      <c r="K83" s="5">
        <v>36.498000000000005</v>
      </c>
      <c r="L83" s="5">
        <v>36.182000000000002</v>
      </c>
      <c r="M83" s="17">
        <v>24.885000000000002</v>
      </c>
      <c r="N83" s="16">
        <v>32.539556875000009</v>
      </c>
      <c r="O83" s="46"/>
      <c r="R83" s="10"/>
    </row>
    <row r="84" spans="1:18" x14ac:dyDescent="0.35">
      <c r="A84" s="26">
        <v>89</v>
      </c>
      <c r="B84" s="27" t="s">
        <v>82</v>
      </c>
      <c r="C84" s="1">
        <v>538730</v>
      </c>
      <c r="D84" s="1">
        <v>178733</v>
      </c>
      <c r="E84" s="1" t="s">
        <v>85</v>
      </c>
      <c r="F84" s="3" t="s">
        <v>62</v>
      </c>
      <c r="G84" s="3" t="s">
        <v>62</v>
      </c>
      <c r="H84" s="3" t="s">
        <v>62</v>
      </c>
      <c r="I84" s="3" t="s">
        <v>62</v>
      </c>
      <c r="J84" s="3" t="s">
        <v>62</v>
      </c>
      <c r="K84" s="3" t="s">
        <v>62</v>
      </c>
      <c r="L84" s="3" t="s">
        <v>62</v>
      </c>
      <c r="M84" s="5">
        <v>24.253</v>
      </c>
      <c r="N84" s="16">
        <v>23.767939999999999</v>
      </c>
      <c r="O84" s="46"/>
      <c r="R84" s="10"/>
    </row>
    <row r="85" spans="1:18" x14ac:dyDescent="0.35">
      <c r="A85" s="26">
        <v>90</v>
      </c>
      <c r="B85" s="27" t="s">
        <v>81</v>
      </c>
      <c r="C85" s="1">
        <v>538674</v>
      </c>
      <c r="D85" s="1">
        <v>178887</v>
      </c>
      <c r="E85" s="1" t="s">
        <v>84</v>
      </c>
      <c r="F85" s="3" t="s">
        <v>62</v>
      </c>
      <c r="G85" s="3" t="s">
        <v>62</v>
      </c>
      <c r="H85" s="3" t="s">
        <v>62</v>
      </c>
      <c r="I85" s="3" t="s">
        <v>62</v>
      </c>
      <c r="J85" s="3" t="s">
        <v>62</v>
      </c>
      <c r="K85" s="3" t="s">
        <v>62</v>
      </c>
      <c r="L85" s="3" t="s">
        <v>62</v>
      </c>
      <c r="M85" s="4">
        <v>16.432000000000002</v>
      </c>
      <c r="N85" s="16">
        <v>16.103360000000002</v>
      </c>
      <c r="O85" s="46"/>
      <c r="R85" s="10"/>
    </row>
    <row r="86" spans="1:18" x14ac:dyDescent="0.35">
      <c r="A86" s="9"/>
    </row>
    <row r="89" spans="1:18" x14ac:dyDescent="0.35">
      <c r="G89" s="9"/>
      <c r="H89"/>
    </row>
  </sheetData>
  <conditionalFormatting sqref="N11:N85">
    <cfRule type="colorScale" priority="1">
      <colorScale>
        <cfvo type="num" val="39.999999000000003"/>
        <cfvo type="num" val="40"/>
        <color theme="6" tint="0.79998168889431442"/>
        <color theme="5" tint="0.79998168889431442"/>
      </colorScale>
    </cfRule>
    <cfRule type="colorScale" priority="2">
      <colorScale>
        <cfvo type="num" val="39.999999899999999"/>
        <cfvo type="num" val="40"/>
        <color rgb="FF8ECD75"/>
        <color rgb="FFFD5151"/>
      </colorScale>
    </cfRule>
    <cfRule type="colorScale" priority="3">
      <colorScale>
        <cfvo type="num" val="39.999989999999997"/>
        <cfvo type="num" val="40"/>
        <color theme="6" tint="0.59999389629810485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zoomScale="80" zoomScaleNormal="80" workbookViewId="0">
      <selection activeCell="A6" sqref="A6:XFD6"/>
    </sheetView>
  </sheetViews>
  <sheetFormatPr baseColWidth="10" defaultColWidth="8.7265625" defaultRowHeight="14.5" x14ac:dyDescent="0.35"/>
  <cols>
    <col min="2" max="2" width="23.7265625" customWidth="1"/>
    <col min="3" max="3" width="15.54296875" customWidth="1"/>
    <col min="4" max="4" width="17.1796875" customWidth="1"/>
    <col min="5" max="5" width="14.453125" customWidth="1"/>
    <col min="6" max="6" width="16.54296875" customWidth="1"/>
    <col min="7" max="7" width="15.54296875" customWidth="1"/>
    <col min="8" max="8" width="15.453125" customWidth="1"/>
    <col min="9" max="9" width="15.1796875" customWidth="1"/>
    <col min="10" max="10" width="16" customWidth="1"/>
    <col min="11" max="11" width="17.453125" customWidth="1"/>
    <col min="12" max="12" width="14.54296875" customWidth="1"/>
    <col min="13" max="13" width="14.81640625" style="18" customWidth="1"/>
    <col min="14" max="14" width="15.54296875" style="18" customWidth="1"/>
    <col min="15" max="15" width="14.1796875" style="18" customWidth="1"/>
    <col min="16" max="16" width="14.453125" style="18" customWidth="1"/>
    <col min="17" max="17" width="14" style="8" customWidth="1"/>
    <col min="18" max="18" width="14.54296875" style="14" customWidth="1"/>
    <col min="19" max="19" width="13.81640625" customWidth="1"/>
  </cols>
  <sheetData>
    <row r="1" spans="1:25" x14ac:dyDescent="0.35">
      <c r="B1" s="10" t="s">
        <v>88</v>
      </c>
      <c r="C1" s="10"/>
      <c r="D1" s="10"/>
      <c r="E1" s="10"/>
      <c r="F1" s="8"/>
      <c r="G1" s="8"/>
      <c r="H1" s="8"/>
      <c r="I1" s="9"/>
      <c r="J1" s="9"/>
      <c r="K1" s="9"/>
      <c r="L1" s="9"/>
      <c r="M1" s="8"/>
      <c r="N1" s="8"/>
      <c r="O1" s="8"/>
      <c r="P1" s="8"/>
    </row>
    <row r="2" spans="1:25" x14ac:dyDescent="0.35">
      <c r="F2" s="8"/>
      <c r="G2" s="8"/>
      <c r="H2" s="8"/>
      <c r="I2" s="9"/>
      <c r="J2" s="9"/>
      <c r="K2" s="9"/>
      <c r="L2" s="9"/>
      <c r="M2" s="8"/>
      <c r="N2" s="8"/>
      <c r="O2" s="8"/>
      <c r="P2" s="8"/>
    </row>
    <row r="3" spans="1:25" x14ac:dyDescent="0.35">
      <c r="B3" s="83" t="s">
        <v>107</v>
      </c>
      <c r="C3" s="86"/>
      <c r="D3" s="86"/>
      <c r="E3" s="86"/>
      <c r="F3" s="87"/>
      <c r="G3" s="87"/>
      <c r="H3" s="8"/>
      <c r="I3" s="9"/>
      <c r="J3" s="9"/>
      <c r="K3" s="9"/>
      <c r="L3" s="9"/>
      <c r="M3" s="8"/>
      <c r="N3" s="8"/>
      <c r="O3" s="8"/>
      <c r="P3" s="8"/>
    </row>
    <row r="4" spans="1:25" ht="16.5" x14ac:dyDescent="0.35">
      <c r="B4" t="s">
        <v>74</v>
      </c>
      <c r="F4" s="8"/>
      <c r="G4" s="8"/>
      <c r="H4" s="8"/>
      <c r="I4" s="9"/>
      <c r="J4" s="9"/>
      <c r="K4" s="9"/>
      <c r="L4" s="9"/>
      <c r="M4" s="8"/>
      <c r="N4" s="8"/>
      <c r="O4" s="8"/>
      <c r="P4" s="8"/>
    </row>
    <row r="5" spans="1:25" x14ac:dyDescent="0.35">
      <c r="B5" t="s">
        <v>75</v>
      </c>
      <c r="F5" s="8"/>
      <c r="G5" s="8"/>
      <c r="H5" s="8"/>
      <c r="I5" s="9"/>
      <c r="J5" s="9"/>
      <c r="K5" s="9"/>
      <c r="L5" s="9"/>
      <c r="M5" s="8"/>
      <c r="N5" s="8"/>
      <c r="O5" s="8"/>
      <c r="P5" s="8"/>
    </row>
    <row r="6" spans="1:25" x14ac:dyDescent="0.35">
      <c r="F6" s="8"/>
      <c r="G6" s="8"/>
      <c r="H6" s="8"/>
      <c r="I6" s="9"/>
      <c r="J6" s="9"/>
      <c r="K6" s="9"/>
      <c r="L6" s="9"/>
      <c r="M6" s="8"/>
      <c r="N6" s="8"/>
      <c r="O6" s="8"/>
      <c r="P6" s="8"/>
    </row>
    <row r="7" spans="1:25" x14ac:dyDescent="0.35">
      <c r="F7" s="8"/>
      <c r="G7" s="8"/>
      <c r="H7" s="8"/>
      <c r="I7" s="9"/>
      <c r="J7" s="9"/>
      <c r="K7" s="9"/>
      <c r="L7" s="9"/>
      <c r="M7" s="8"/>
      <c r="N7" s="8"/>
      <c r="O7" s="8"/>
      <c r="P7" s="8"/>
    </row>
    <row r="8" spans="1:25" x14ac:dyDescent="0.35">
      <c r="F8" s="8"/>
      <c r="G8" s="8"/>
      <c r="H8" s="8"/>
      <c r="I8" s="9"/>
      <c r="J8" s="9"/>
      <c r="K8" s="9"/>
      <c r="L8" s="9"/>
      <c r="M8" s="8"/>
      <c r="N8" s="8"/>
      <c r="O8" s="8"/>
      <c r="P8" s="8"/>
    </row>
    <row r="9" spans="1:25" x14ac:dyDescent="0.35">
      <c r="F9" s="65" t="s">
        <v>144</v>
      </c>
      <c r="G9" s="65" t="s">
        <v>144</v>
      </c>
      <c r="H9" s="65" t="s">
        <v>144</v>
      </c>
      <c r="I9" s="66" t="s">
        <v>144</v>
      </c>
      <c r="J9" s="66" t="s">
        <v>144</v>
      </c>
      <c r="K9" s="66" t="s">
        <v>144</v>
      </c>
      <c r="L9" s="66" t="s">
        <v>144</v>
      </c>
      <c r="M9" s="65" t="s">
        <v>144</v>
      </c>
      <c r="N9" s="65" t="s">
        <v>144</v>
      </c>
      <c r="O9" s="65" t="s">
        <v>144</v>
      </c>
      <c r="P9" s="65" t="s">
        <v>144</v>
      </c>
      <c r="Q9" s="65" t="s">
        <v>144</v>
      </c>
    </row>
    <row r="10" spans="1:25" ht="45" customHeight="1" x14ac:dyDescent="0.35">
      <c r="A10" s="69" t="s">
        <v>57</v>
      </c>
      <c r="B10" s="69" t="s">
        <v>58</v>
      </c>
      <c r="C10" s="69" t="s">
        <v>142</v>
      </c>
      <c r="D10" s="69" t="s">
        <v>143</v>
      </c>
      <c r="E10" s="69" t="s">
        <v>83</v>
      </c>
      <c r="F10" s="75">
        <v>42370</v>
      </c>
      <c r="G10" s="71">
        <v>42401</v>
      </c>
      <c r="H10" s="76">
        <v>42430</v>
      </c>
      <c r="I10" s="70">
        <v>42461</v>
      </c>
      <c r="J10" s="70">
        <v>42491</v>
      </c>
      <c r="K10" s="70">
        <v>42522</v>
      </c>
      <c r="L10" s="70">
        <v>42552</v>
      </c>
      <c r="M10" s="73" t="s">
        <v>94</v>
      </c>
      <c r="N10" s="73" t="s">
        <v>95</v>
      </c>
      <c r="O10" s="73" t="s">
        <v>96</v>
      </c>
      <c r="P10" s="73" t="s">
        <v>97</v>
      </c>
      <c r="Q10" s="73" t="s">
        <v>98</v>
      </c>
      <c r="R10" s="77" t="s">
        <v>76</v>
      </c>
      <c r="S10" s="78" t="s">
        <v>108</v>
      </c>
    </row>
    <row r="11" spans="1:25" x14ac:dyDescent="0.35">
      <c r="A11" s="26">
        <v>1</v>
      </c>
      <c r="B11" s="27" t="s">
        <v>0</v>
      </c>
      <c r="C11" s="1">
        <v>533883</v>
      </c>
      <c r="D11" s="1">
        <v>182815</v>
      </c>
      <c r="E11" s="12" t="s">
        <v>84</v>
      </c>
      <c r="F11" s="5">
        <v>66.400000000000006</v>
      </c>
      <c r="G11" s="7">
        <v>55</v>
      </c>
      <c r="H11" s="4">
        <v>48.1</v>
      </c>
      <c r="I11" s="20">
        <v>47.8</v>
      </c>
      <c r="J11" s="15">
        <v>35.5</v>
      </c>
      <c r="K11" s="21">
        <v>45.9</v>
      </c>
      <c r="L11" s="3">
        <v>39.9</v>
      </c>
      <c r="M11" s="5">
        <v>42.6</v>
      </c>
      <c r="N11" s="7">
        <v>48.8</v>
      </c>
      <c r="O11" s="5">
        <v>56.8</v>
      </c>
      <c r="P11" s="5" t="s">
        <v>59</v>
      </c>
      <c r="Q11" s="4" t="s">
        <v>59</v>
      </c>
      <c r="R11" s="30">
        <f>AVERAGE(F11:Q11)</f>
        <v>48.68</v>
      </c>
      <c r="S11" s="32">
        <v>37.483600000000003</v>
      </c>
      <c r="U11" s="42"/>
      <c r="V11" s="35" t="s">
        <v>78</v>
      </c>
      <c r="W11" s="38"/>
      <c r="X11" s="38"/>
      <c r="Y11" s="39"/>
    </row>
    <row r="12" spans="1:25" x14ac:dyDescent="0.35">
      <c r="A12" s="26">
        <v>2</v>
      </c>
      <c r="B12" s="27" t="s">
        <v>1</v>
      </c>
      <c r="C12" s="1">
        <v>533507</v>
      </c>
      <c r="D12" s="1">
        <v>182569</v>
      </c>
      <c r="E12" s="12" t="s">
        <v>84</v>
      </c>
      <c r="F12" s="5">
        <v>63</v>
      </c>
      <c r="G12" s="3" t="s">
        <v>59</v>
      </c>
      <c r="H12" s="4">
        <v>70</v>
      </c>
      <c r="I12" s="20">
        <v>39.6</v>
      </c>
      <c r="J12" s="15">
        <v>47.8</v>
      </c>
      <c r="K12" s="21">
        <v>47.5</v>
      </c>
      <c r="L12" s="3">
        <v>46.2</v>
      </c>
      <c r="M12" s="5">
        <v>45.6</v>
      </c>
      <c r="N12" s="5" t="s">
        <v>59</v>
      </c>
      <c r="O12" s="5">
        <v>54</v>
      </c>
      <c r="P12" s="5">
        <v>60.7</v>
      </c>
      <c r="Q12" s="4">
        <v>57.8</v>
      </c>
      <c r="R12" s="30">
        <f t="shared" ref="R12:R75" si="0">AVERAGE(F12:Q12)</f>
        <v>53.219999999999992</v>
      </c>
      <c r="S12" s="31">
        <v>40.979399999999991</v>
      </c>
      <c r="U12" s="43"/>
      <c r="V12" s="37" t="s">
        <v>79</v>
      </c>
      <c r="W12" s="40"/>
      <c r="X12" s="40"/>
      <c r="Y12" s="41"/>
    </row>
    <row r="13" spans="1:25" x14ac:dyDescent="0.35">
      <c r="A13" s="26">
        <v>3</v>
      </c>
      <c r="B13" s="27" t="s">
        <v>2</v>
      </c>
      <c r="C13" s="1">
        <v>533860</v>
      </c>
      <c r="D13" s="1">
        <v>182442</v>
      </c>
      <c r="E13" s="12" t="s">
        <v>84</v>
      </c>
      <c r="F13" s="5">
        <v>72.599999999999994</v>
      </c>
      <c r="G13" s="5">
        <v>65.7</v>
      </c>
      <c r="H13" s="4">
        <v>52.4</v>
      </c>
      <c r="I13" s="20">
        <v>46.6</v>
      </c>
      <c r="J13" s="15">
        <v>56.2</v>
      </c>
      <c r="K13" s="21">
        <v>58.6</v>
      </c>
      <c r="L13" s="5">
        <v>51.4</v>
      </c>
      <c r="M13" s="5">
        <v>50.6</v>
      </c>
      <c r="N13" s="5">
        <v>58.6</v>
      </c>
      <c r="O13" s="5">
        <v>56.4</v>
      </c>
      <c r="P13" s="5">
        <v>67.599999999999994</v>
      </c>
      <c r="Q13" s="4">
        <v>73</v>
      </c>
      <c r="R13" s="30">
        <f t="shared" si="0"/>
        <v>59.141666666666673</v>
      </c>
      <c r="S13" s="31">
        <v>45.539083333333338</v>
      </c>
    </row>
    <row r="14" spans="1:25" x14ac:dyDescent="0.35">
      <c r="A14" s="26">
        <v>4</v>
      </c>
      <c r="B14" s="27" t="s">
        <v>3</v>
      </c>
      <c r="C14" s="1">
        <v>533583</v>
      </c>
      <c r="D14" s="1">
        <v>182066</v>
      </c>
      <c r="E14" s="12" t="s">
        <v>84</v>
      </c>
      <c r="F14" s="5">
        <v>78.5</v>
      </c>
      <c r="G14" s="5">
        <v>69.7</v>
      </c>
      <c r="H14" s="4">
        <v>89.4</v>
      </c>
      <c r="I14" s="20">
        <v>75.8</v>
      </c>
      <c r="J14" s="15" t="s">
        <v>61</v>
      </c>
      <c r="K14" s="21">
        <v>69.099999999999994</v>
      </c>
      <c r="L14" s="5">
        <v>69.900000000000006</v>
      </c>
      <c r="M14" s="5">
        <v>38.200000000000003</v>
      </c>
      <c r="N14" s="5">
        <v>87.6</v>
      </c>
      <c r="O14" s="5">
        <v>99.2</v>
      </c>
      <c r="P14" s="5">
        <v>94.2</v>
      </c>
      <c r="Q14" s="4">
        <v>86.2</v>
      </c>
      <c r="R14" s="30">
        <f t="shared" si="0"/>
        <v>77.981818181818184</v>
      </c>
      <c r="S14" s="31">
        <v>60.046000000000006</v>
      </c>
    </row>
    <row r="15" spans="1:25" x14ac:dyDescent="0.35">
      <c r="A15" s="26">
        <v>5</v>
      </c>
      <c r="B15" s="27" t="s">
        <v>4</v>
      </c>
      <c r="C15" s="1">
        <v>533985</v>
      </c>
      <c r="D15" s="1">
        <v>181426</v>
      </c>
      <c r="E15" s="12" t="s">
        <v>84</v>
      </c>
      <c r="F15" s="5">
        <v>79.3</v>
      </c>
      <c r="G15" s="3" t="s">
        <v>59</v>
      </c>
      <c r="H15" s="19" t="s">
        <v>59</v>
      </c>
      <c r="I15" s="20">
        <v>86.6</v>
      </c>
      <c r="J15" s="15">
        <v>80.8</v>
      </c>
      <c r="K15" s="21">
        <v>85.4</v>
      </c>
      <c r="L15" s="5">
        <v>80.400000000000006</v>
      </c>
      <c r="M15" s="5">
        <v>82.7</v>
      </c>
      <c r="N15" s="5">
        <v>30.9</v>
      </c>
      <c r="O15" s="5">
        <v>97.5</v>
      </c>
      <c r="P15" s="5">
        <v>106.4</v>
      </c>
      <c r="Q15" s="4">
        <v>95.3</v>
      </c>
      <c r="R15" s="30">
        <f t="shared" si="0"/>
        <v>82.53</v>
      </c>
      <c r="S15" s="31">
        <v>63.548100000000005</v>
      </c>
    </row>
    <row r="16" spans="1:25" x14ac:dyDescent="0.35">
      <c r="A16" s="26">
        <v>6</v>
      </c>
      <c r="B16" s="27" t="s">
        <v>87</v>
      </c>
      <c r="C16" s="1">
        <v>533801</v>
      </c>
      <c r="D16" s="1">
        <v>180726</v>
      </c>
      <c r="E16" s="12" t="s">
        <v>84</v>
      </c>
      <c r="F16" s="3" t="s">
        <v>59</v>
      </c>
      <c r="G16" s="5">
        <v>88.7</v>
      </c>
      <c r="H16" s="4">
        <v>105.8</v>
      </c>
      <c r="I16" s="20">
        <v>99</v>
      </c>
      <c r="J16" s="15" t="s">
        <v>61</v>
      </c>
      <c r="K16" s="21">
        <v>91.1</v>
      </c>
      <c r="L16" s="5">
        <v>108.9</v>
      </c>
      <c r="M16" s="5">
        <v>86</v>
      </c>
      <c r="N16" s="5" t="s">
        <v>59</v>
      </c>
      <c r="O16" s="5">
        <v>66.3</v>
      </c>
      <c r="P16" s="5">
        <v>90.8</v>
      </c>
      <c r="Q16" s="4" t="s">
        <v>59</v>
      </c>
      <c r="R16" s="30">
        <f t="shared" si="0"/>
        <v>92.074999999999989</v>
      </c>
      <c r="S16" s="31">
        <v>70.897749999999988</v>
      </c>
    </row>
    <row r="17" spans="1:19" x14ac:dyDescent="0.35">
      <c r="A17" s="26">
        <v>7</v>
      </c>
      <c r="B17" s="27" t="s">
        <v>5</v>
      </c>
      <c r="C17" s="1">
        <v>533984</v>
      </c>
      <c r="D17" s="1">
        <v>180373</v>
      </c>
      <c r="E17" s="12" t="s">
        <v>85</v>
      </c>
      <c r="F17" s="5">
        <v>48.5</v>
      </c>
      <c r="G17" s="5">
        <v>44.4</v>
      </c>
      <c r="H17" s="4">
        <v>40.700000000000003</v>
      </c>
      <c r="I17" s="20">
        <v>39.4</v>
      </c>
      <c r="J17" s="15">
        <v>40.4</v>
      </c>
      <c r="K17" s="21">
        <v>33.6</v>
      </c>
      <c r="L17" s="3" t="s">
        <v>59</v>
      </c>
      <c r="M17" s="5">
        <v>32.200000000000003</v>
      </c>
      <c r="N17" s="5">
        <v>44.3</v>
      </c>
      <c r="O17" s="5">
        <v>43.7</v>
      </c>
      <c r="P17" s="5">
        <v>56.4</v>
      </c>
      <c r="Q17" s="4">
        <v>56.5</v>
      </c>
      <c r="R17" s="30">
        <f t="shared" si="0"/>
        <v>43.645454545454548</v>
      </c>
      <c r="S17" s="32">
        <v>33.606999999999999</v>
      </c>
    </row>
    <row r="18" spans="1:19" x14ac:dyDescent="0.35">
      <c r="A18" s="26">
        <v>8</v>
      </c>
      <c r="B18" s="27" t="s">
        <v>6</v>
      </c>
      <c r="C18" s="1">
        <v>534444</v>
      </c>
      <c r="D18" s="1">
        <v>180122</v>
      </c>
      <c r="E18" s="12" t="s">
        <v>84</v>
      </c>
      <c r="F18" s="5">
        <v>59.5</v>
      </c>
      <c r="G18" s="5">
        <v>49.2</v>
      </c>
      <c r="H18" s="4">
        <v>35.1</v>
      </c>
      <c r="I18" s="20">
        <v>40.799999999999997</v>
      </c>
      <c r="J18" s="15">
        <v>37.799999999999997</v>
      </c>
      <c r="K18" s="21">
        <v>34.799999999999997</v>
      </c>
      <c r="L18" s="3" t="s">
        <v>59</v>
      </c>
      <c r="M18" s="3" t="s">
        <v>59</v>
      </c>
      <c r="N18" s="5">
        <v>38.5</v>
      </c>
      <c r="O18" s="5">
        <v>52.3</v>
      </c>
      <c r="P18" s="5">
        <v>59.7</v>
      </c>
      <c r="Q18" s="4">
        <v>62.2</v>
      </c>
      <c r="R18" s="30">
        <f t="shared" si="0"/>
        <v>46.99</v>
      </c>
      <c r="S18" s="32">
        <v>36.182300000000005</v>
      </c>
    </row>
    <row r="19" spans="1:19" x14ac:dyDescent="0.35">
      <c r="A19" s="26">
        <v>11</v>
      </c>
      <c r="B19" s="27" t="s">
        <v>7</v>
      </c>
      <c r="C19" s="1">
        <v>533866</v>
      </c>
      <c r="D19" s="1">
        <v>181860</v>
      </c>
      <c r="E19" s="12" t="s">
        <v>84</v>
      </c>
      <c r="F19" s="5">
        <v>67.5</v>
      </c>
      <c r="G19" s="5">
        <v>54</v>
      </c>
      <c r="H19" s="19" t="s">
        <v>59</v>
      </c>
      <c r="I19" s="20">
        <v>48.2</v>
      </c>
      <c r="J19" s="15" t="s">
        <v>61</v>
      </c>
      <c r="K19" s="21">
        <v>45.2</v>
      </c>
      <c r="L19" s="5">
        <v>43.6</v>
      </c>
      <c r="M19" s="7">
        <v>77.2</v>
      </c>
      <c r="N19" s="5">
        <v>57.3</v>
      </c>
      <c r="O19" s="5">
        <v>56.7</v>
      </c>
      <c r="P19" s="5" t="s">
        <v>59</v>
      </c>
      <c r="Q19" s="4">
        <v>67</v>
      </c>
      <c r="R19" s="30">
        <f t="shared" si="0"/>
        <v>57.411111111111119</v>
      </c>
      <c r="S19" s="31">
        <v>44.20655555555556</v>
      </c>
    </row>
    <row r="20" spans="1:19" x14ac:dyDescent="0.35">
      <c r="A20" s="26">
        <v>12</v>
      </c>
      <c r="B20" s="27" t="s">
        <v>8</v>
      </c>
      <c r="C20" s="1">
        <v>534259</v>
      </c>
      <c r="D20" s="1">
        <v>182580</v>
      </c>
      <c r="E20" s="12" t="s">
        <v>84</v>
      </c>
      <c r="F20" s="5">
        <v>62.7</v>
      </c>
      <c r="G20" s="5">
        <v>62.7</v>
      </c>
      <c r="H20" s="6">
        <v>48.2</v>
      </c>
      <c r="I20" s="20">
        <v>48.2</v>
      </c>
      <c r="J20" s="15">
        <v>44.7</v>
      </c>
      <c r="K20" s="21">
        <v>43.1</v>
      </c>
      <c r="L20" s="5">
        <v>47.9</v>
      </c>
      <c r="M20" s="7">
        <v>46.5</v>
      </c>
      <c r="N20" s="5">
        <v>51.3</v>
      </c>
      <c r="O20" s="5">
        <v>59.8</v>
      </c>
      <c r="P20" s="7">
        <v>70.099999999999994</v>
      </c>
      <c r="Q20" s="4">
        <v>65.7</v>
      </c>
      <c r="R20" s="30">
        <f t="shared" si="0"/>
        <v>54.241666666666674</v>
      </c>
      <c r="S20" s="31">
        <v>41.766083333333341</v>
      </c>
    </row>
    <row r="21" spans="1:19" x14ac:dyDescent="0.35">
      <c r="A21" s="26">
        <v>14</v>
      </c>
      <c r="B21" s="27" t="s">
        <v>9</v>
      </c>
      <c r="C21" s="1">
        <v>534255</v>
      </c>
      <c r="D21" s="1">
        <v>183130</v>
      </c>
      <c r="E21" s="12" t="s">
        <v>84</v>
      </c>
      <c r="F21" s="7">
        <v>68.599999999999994</v>
      </c>
      <c r="G21" s="7">
        <v>58.1</v>
      </c>
      <c r="H21" s="6">
        <v>54</v>
      </c>
      <c r="I21" s="20">
        <v>49.2</v>
      </c>
      <c r="J21" s="15">
        <v>44.3</v>
      </c>
      <c r="K21" s="21">
        <v>40.4</v>
      </c>
      <c r="L21" s="7">
        <v>39</v>
      </c>
      <c r="M21" s="7">
        <v>44.4</v>
      </c>
      <c r="N21" s="7">
        <v>53.8</v>
      </c>
      <c r="O21" s="7">
        <v>49.3</v>
      </c>
      <c r="P21" s="7">
        <v>67.599999999999994</v>
      </c>
      <c r="Q21" s="6">
        <v>72.599999999999994</v>
      </c>
      <c r="R21" s="30">
        <f t="shared" si="0"/>
        <v>53.441666666666663</v>
      </c>
      <c r="S21" s="31">
        <v>41.150083333333335</v>
      </c>
    </row>
    <row r="22" spans="1:19" x14ac:dyDescent="0.35">
      <c r="A22" s="26">
        <v>16</v>
      </c>
      <c r="B22" s="27" t="s">
        <v>10</v>
      </c>
      <c r="C22" s="1">
        <v>534959</v>
      </c>
      <c r="D22" s="1">
        <v>182757</v>
      </c>
      <c r="E22" s="12" t="s">
        <v>84</v>
      </c>
      <c r="F22" s="3" t="s">
        <v>59</v>
      </c>
      <c r="G22" s="5">
        <v>65.5</v>
      </c>
      <c r="H22" s="4">
        <v>59.4</v>
      </c>
      <c r="I22" s="20">
        <v>51.3</v>
      </c>
      <c r="J22" s="15">
        <v>45.2</v>
      </c>
      <c r="K22" s="21">
        <v>50.5</v>
      </c>
      <c r="L22" s="5">
        <v>43.6</v>
      </c>
      <c r="M22" s="5">
        <v>46.5</v>
      </c>
      <c r="N22" s="5">
        <v>56</v>
      </c>
      <c r="O22" s="5">
        <v>64.2</v>
      </c>
      <c r="P22" s="5">
        <v>70</v>
      </c>
      <c r="Q22" s="4">
        <v>77.400000000000006</v>
      </c>
      <c r="R22" s="30">
        <f t="shared" si="0"/>
        <v>57.236363636363642</v>
      </c>
      <c r="S22" s="31">
        <v>44.072000000000003</v>
      </c>
    </row>
    <row r="23" spans="1:19" x14ac:dyDescent="0.35">
      <c r="A23" s="26">
        <v>17</v>
      </c>
      <c r="B23" s="27" t="s">
        <v>11</v>
      </c>
      <c r="C23" s="1">
        <v>534783</v>
      </c>
      <c r="D23" s="1">
        <v>182385</v>
      </c>
      <c r="E23" s="12" t="s">
        <v>84</v>
      </c>
      <c r="F23" s="5">
        <v>54.2</v>
      </c>
      <c r="G23" s="5">
        <v>53.3</v>
      </c>
      <c r="H23" s="4">
        <v>44.1</v>
      </c>
      <c r="I23" s="20">
        <v>41.6</v>
      </c>
      <c r="J23" s="15">
        <v>34.200000000000003</v>
      </c>
      <c r="K23" s="21">
        <v>34.9</v>
      </c>
      <c r="L23" s="5">
        <v>35.9</v>
      </c>
      <c r="M23" s="5">
        <v>37.9</v>
      </c>
      <c r="N23" s="5">
        <v>39.1</v>
      </c>
      <c r="O23" s="5">
        <v>52.1</v>
      </c>
      <c r="P23" s="5">
        <v>60</v>
      </c>
      <c r="Q23" s="4">
        <v>60.4</v>
      </c>
      <c r="R23" s="30">
        <f t="shared" si="0"/>
        <v>45.641666666666659</v>
      </c>
      <c r="S23" s="32">
        <v>35.144083333333327</v>
      </c>
    </row>
    <row r="24" spans="1:19" x14ac:dyDescent="0.35">
      <c r="A24" s="26">
        <v>18</v>
      </c>
      <c r="B24" s="27" t="s">
        <v>12</v>
      </c>
      <c r="C24" s="1">
        <v>534968</v>
      </c>
      <c r="D24" s="1">
        <v>181878</v>
      </c>
      <c r="E24" s="12" t="s">
        <v>84</v>
      </c>
      <c r="F24" s="5">
        <v>72.2</v>
      </c>
      <c r="G24" s="7">
        <v>66.8</v>
      </c>
      <c r="H24" s="4">
        <v>52.2</v>
      </c>
      <c r="I24" s="20">
        <v>56.2</v>
      </c>
      <c r="J24" s="15" t="s">
        <v>61</v>
      </c>
      <c r="K24" s="21">
        <v>49.6</v>
      </c>
      <c r="L24" s="3" t="s">
        <v>59</v>
      </c>
      <c r="M24" s="3" t="s">
        <v>59</v>
      </c>
      <c r="N24" s="3" t="s">
        <v>59</v>
      </c>
      <c r="O24" s="5">
        <v>67.400000000000006</v>
      </c>
      <c r="P24" s="5">
        <v>72.8</v>
      </c>
      <c r="Q24" s="4">
        <v>75.7</v>
      </c>
      <c r="R24" s="30">
        <f t="shared" si="0"/>
        <v>64.112499999999997</v>
      </c>
      <c r="S24" s="31">
        <v>44.475200000000001</v>
      </c>
    </row>
    <row r="25" spans="1:19" x14ac:dyDescent="0.35">
      <c r="A25" s="26">
        <v>19</v>
      </c>
      <c r="B25" s="27" t="s">
        <v>72</v>
      </c>
      <c r="C25" s="1">
        <v>534816</v>
      </c>
      <c r="D25" s="1">
        <v>181321</v>
      </c>
      <c r="E25" s="12" t="s">
        <v>84</v>
      </c>
      <c r="F25" s="5">
        <v>70.8</v>
      </c>
      <c r="G25" s="5">
        <v>63.6</v>
      </c>
      <c r="H25" s="4">
        <v>58.2</v>
      </c>
      <c r="I25" s="20">
        <v>56.1</v>
      </c>
      <c r="J25" s="15">
        <v>60.7</v>
      </c>
      <c r="K25" s="21">
        <v>57.5</v>
      </c>
      <c r="L25" s="5">
        <v>61.3</v>
      </c>
      <c r="M25" s="5">
        <v>60.5</v>
      </c>
      <c r="N25" s="5">
        <v>73.099999999999994</v>
      </c>
      <c r="O25" s="5">
        <v>67.5</v>
      </c>
      <c r="P25" s="5">
        <v>86.3</v>
      </c>
      <c r="Q25" s="4">
        <v>89.5</v>
      </c>
      <c r="R25" s="30">
        <f t="shared" si="0"/>
        <v>67.091666666666669</v>
      </c>
      <c r="S25" s="31">
        <v>51.660583333333335</v>
      </c>
    </row>
    <row r="26" spans="1:19" x14ac:dyDescent="0.35">
      <c r="A26" s="26">
        <v>20</v>
      </c>
      <c r="B26" s="27" t="s">
        <v>13</v>
      </c>
      <c r="C26" s="1">
        <v>534951</v>
      </c>
      <c r="D26" s="1">
        <v>180779</v>
      </c>
      <c r="E26" s="12" t="s">
        <v>84</v>
      </c>
      <c r="F26" s="5">
        <v>93.3</v>
      </c>
      <c r="G26" s="5">
        <v>78.8</v>
      </c>
      <c r="H26" s="4">
        <v>63.9</v>
      </c>
      <c r="I26" s="20">
        <v>69.599999999999994</v>
      </c>
      <c r="J26" s="15">
        <v>87</v>
      </c>
      <c r="K26" s="21">
        <v>68.900000000000006</v>
      </c>
      <c r="L26" s="5">
        <v>71.8</v>
      </c>
      <c r="M26" s="5">
        <v>65.900000000000006</v>
      </c>
      <c r="N26" s="5">
        <v>81.400000000000006</v>
      </c>
      <c r="O26" s="5">
        <v>67.2</v>
      </c>
      <c r="P26" s="5">
        <v>82.6</v>
      </c>
      <c r="Q26" s="4">
        <v>73.3</v>
      </c>
      <c r="R26" s="30">
        <f t="shared" si="0"/>
        <v>75.308333333333323</v>
      </c>
      <c r="S26" s="31">
        <v>57.987416666666661</v>
      </c>
    </row>
    <row r="27" spans="1:19" x14ac:dyDescent="0.35">
      <c r="A27" s="26">
        <v>22</v>
      </c>
      <c r="B27" s="27" t="s">
        <v>14</v>
      </c>
      <c r="C27" s="1">
        <v>535132</v>
      </c>
      <c r="D27" s="1">
        <v>180337</v>
      </c>
      <c r="E27" s="12" t="s">
        <v>84</v>
      </c>
      <c r="F27" s="7">
        <v>57.6</v>
      </c>
      <c r="G27" s="3" t="s">
        <v>80</v>
      </c>
      <c r="H27" s="4">
        <v>48.1</v>
      </c>
      <c r="I27" s="20">
        <v>36.200000000000003</v>
      </c>
      <c r="J27" s="15">
        <v>40.1</v>
      </c>
      <c r="K27" s="21">
        <v>34.4</v>
      </c>
      <c r="L27" s="5">
        <v>36.6</v>
      </c>
      <c r="M27" s="5">
        <v>37.9</v>
      </c>
      <c r="N27" s="5">
        <v>46.1</v>
      </c>
      <c r="O27" s="5">
        <v>61.2</v>
      </c>
      <c r="P27" s="5">
        <v>61.9</v>
      </c>
      <c r="Q27" s="4">
        <v>62.3</v>
      </c>
      <c r="R27" s="30">
        <f t="shared" si="0"/>
        <v>47.490909090909092</v>
      </c>
      <c r="S27" s="32">
        <v>36.568000000000005</v>
      </c>
    </row>
    <row r="28" spans="1:19" x14ac:dyDescent="0.35">
      <c r="A28" s="26">
        <v>23</v>
      </c>
      <c r="B28" s="27" t="s">
        <v>15</v>
      </c>
      <c r="C28" s="1">
        <v>535598</v>
      </c>
      <c r="D28" s="1">
        <v>180816</v>
      </c>
      <c r="E28" s="12" t="s">
        <v>84</v>
      </c>
      <c r="F28" s="7">
        <v>66.8</v>
      </c>
      <c r="G28" s="22">
        <v>59.4</v>
      </c>
      <c r="H28" s="4">
        <v>50.7</v>
      </c>
      <c r="I28" s="20">
        <v>50</v>
      </c>
      <c r="J28" s="15">
        <v>54.4</v>
      </c>
      <c r="K28" s="21">
        <v>57.2</v>
      </c>
      <c r="L28" s="5">
        <v>61.8</v>
      </c>
      <c r="M28" s="5">
        <v>53</v>
      </c>
      <c r="N28" s="5">
        <v>60.1</v>
      </c>
      <c r="O28" s="5">
        <v>56</v>
      </c>
      <c r="P28" s="5">
        <v>66.099999999999994</v>
      </c>
      <c r="Q28" s="4">
        <v>69</v>
      </c>
      <c r="R28" s="30">
        <f t="shared" si="0"/>
        <v>58.708333333333336</v>
      </c>
      <c r="S28" s="31">
        <v>45.205416666666672</v>
      </c>
    </row>
    <row r="29" spans="1:19" x14ac:dyDescent="0.35">
      <c r="A29" s="26">
        <v>24</v>
      </c>
      <c r="B29" s="27" t="s">
        <v>16</v>
      </c>
      <c r="C29" s="1">
        <v>535150</v>
      </c>
      <c r="D29" s="1">
        <v>181279</v>
      </c>
      <c r="E29" s="12" t="s">
        <v>84</v>
      </c>
      <c r="F29" s="3" t="s">
        <v>59</v>
      </c>
      <c r="G29" s="5">
        <v>91.9</v>
      </c>
      <c r="H29" s="4">
        <v>73.599999999999994</v>
      </c>
      <c r="I29" s="20" t="s">
        <v>61</v>
      </c>
      <c r="J29" s="15">
        <v>64.5</v>
      </c>
      <c r="K29" s="21">
        <v>78.900000000000006</v>
      </c>
      <c r="L29" s="5">
        <v>82.2</v>
      </c>
      <c r="M29" s="5">
        <v>72.099999999999994</v>
      </c>
      <c r="N29" s="5">
        <v>80.099999999999994</v>
      </c>
      <c r="O29" s="5">
        <v>96.2</v>
      </c>
      <c r="P29" s="5">
        <v>109.5</v>
      </c>
      <c r="Q29" s="4">
        <v>89.7</v>
      </c>
      <c r="R29" s="30">
        <f t="shared" si="0"/>
        <v>83.87</v>
      </c>
      <c r="S29" s="31">
        <v>64.579900000000009</v>
      </c>
    </row>
    <row r="30" spans="1:19" x14ac:dyDescent="0.35">
      <c r="A30" s="26">
        <v>25</v>
      </c>
      <c r="B30" s="27" t="s">
        <v>17</v>
      </c>
      <c r="C30" s="1">
        <v>534884</v>
      </c>
      <c r="D30" s="1">
        <v>181667</v>
      </c>
      <c r="E30" s="12" t="s">
        <v>84</v>
      </c>
      <c r="F30" s="7">
        <v>71.2</v>
      </c>
      <c r="G30" s="5">
        <v>70.400000000000006</v>
      </c>
      <c r="H30" s="4">
        <v>60.1</v>
      </c>
      <c r="I30" s="20">
        <v>56.3</v>
      </c>
      <c r="J30" s="15">
        <v>46.4</v>
      </c>
      <c r="K30" s="21">
        <v>48.7</v>
      </c>
      <c r="L30" s="5">
        <v>48.4</v>
      </c>
      <c r="M30" s="5">
        <v>51.3</v>
      </c>
      <c r="N30" s="5">
        <v>57.2</v>
      </c>
      <c r="O30" s="7">
        <v>63.3</v>
      </c>
      <c r="P30" s="5">
        <v>59.3</v>
      </c>
      <c r="Q30" s="4">
        <v>73.599999999999994</v>
      </c>
      <c r="R30" s="30">
        <f t="shared" si="0"/>
        <v>58.849999999999994</v>
      </c>
      <c r="S30" s="31">
        <v>45.314499999999995</v>
      </c>
    </row>
    <row r="31" spans="1:19" x14ac:dyDescent="0.35">
      <c r="A31" s="26">
        <v>26</v>
      </c>
      <c r="B31" s="27" t="s">
        <v>18</v>
      </c>
      <c r="C31" s="1">
        <v>535392</v>
      </c>
      <c r="D31" s="1">
        <v>182010</v>
      </c>
      <c r="E31" s="12" t="s">
        <v>84</v>
      </c>
      <c r="F31" s="3" t="s">
        <v>59</v>
      </c>
      <c r="G31" s="5">
        <v>60.7</v>
      </c>
      <c r="H31" s="6">
        <v>58.7</v>
      </c>
      <c r="I31" s="20">
        <v>58.3</v>
      </c>
      <c r="J31" s="15">
        <v>74.7</v>
      </c>
      <c r="K31" s="21">
        <v>58</v>
      </c>
      <c r="L31" s="5">
        <v>59.8</v>
      </c>
      <c r="M31" s="5">
        <v>57.1</v>
      </c>
      <c r="N31" s="5" t="s">
        <v>59</v>
      </c>
      <c r="O31" s="5" t="s">
        <v>59</v>
      </c>
      <c r="P31" s="5">
        <v>81.099999999999994</v>
      </c>
      <c r="Q31" s="4">
        <v>76.3</v>
      </c>
      <c r="R31" s="30">
        <f t="shared" si="0"/>
        <v>64.966666666666654</v>
      </c>
      <c r="S31" s="31">
        <v>50.024333333333324</v>
      </c>
    </row>
    <row r="32" spans="1:19" x14ac:dyDescent="0.35">
      <c r="A32" s="26">
        <v>28</v>
      </c>
      <c r="B32" s="27" t="s">
        <v>86</v>
      </c>
      <c r="C32" s="1">
        <v>535356</v>
      </c>
      <c r="D32" s="1">
        <v>183223</v>
      </c>
      <c r="E32" s="12" t="s">
        <v>84</v>
      </c>
      <c r="F32" s="5">
        <v>56.6</v>
      </c>
      <c r="G32" s="5">
        <v>54.4</v>
      </c>
      <c r="H32" s="4">
        <v>49</v>
      </c>
      <c r="I32" s="20">
        <v>66.2</v>
      </c>
      <c r="J32" s="15" t="s">
        <v>61</v>
      </c>
      <c r="K32" s="21">
        <v>48.7</v>
      </c>
      <c r="L32" s="5">
        <v>41.7</v>
      </c>
      <c r="M32" s="5">
        <v>45</v>
      </c>
      <c r="N32" s="5">
        <v>49.6</v>
      </c>
      <c r="O32" s="5">
        <v>54.8</v>
      </c>
      <c r="P32" s="5">
        <v>64.2</v>
      </c>
      <c r="Q32" s="4">
        <v>57.3</v>
      </c>
      <c r="R32" s="30">
        <f t="shared" si="0"/>
        <v>53.409090909090907</v>
      </c>
      <c r="S32" s="31">
        <v>41.125</v>
      </c>
    </row>
    <row r="33" spans="1:19" x14ac:dyDescent="0.35">
      <c r="A33" s="26">
        <v>29</v>
      </c>
      <c r="B33" s="27" t="s">
        <v>19</v>
      </c>
      <c r="C33" s="1">
        <v>535930</v>
      </c>
      <c r="D33" s="1">
        <v>183385</v>
      </c>
      <c r="E33" s="12" t="s">
        <v>84</v>
      </c>
      <c r="F33" s="5">
        <v>64.5</v>
      </c>
      <c r="G33" s="5">
        <v>66.400000000000006</v>
      </c>
      <c r="H33" s="4">
        <v>61.8</v>
      </c>
      <c r="I33" s="20">
        <v>56.9</v>
      </c>
      <c r="J33" s="15">
        <v>44.1</v>
      </c>
      <c r="K33" s="21">
        <v>50.5</v>
      </c>
      <c r="L33" s="5">
        <v>58.2</v>
      </c>
      <c r="M33" s="5">
        <v>52.7</v>
      </c>
      <c r="N33" s="5">
        <v>72.3</v>
      </c>
      <c r="O33" s="5">
        <v>69.099999999999994</v>
      </c>
      <c r="P33" s="5">
        <v>77.099999999999994</v>
      </c>
      <c r="Q33" s="4">
        <v>71</v>
      </c>
      <c r="R33" s="30">
        <f t="shared" si="0"/>
        <v>62.050000000000004</v>
      </c>
      <c r="S33" s="31">
        <v>47.778500000000001</v>
      </c>
    </row>
    <row r="34" spans="1:19" x14ac:dyDescent="0.35">
      <c r="A34" s="26">
        <v>30</v>
      </c>
      <c r="B34" s="28" t="s">
        <v>20</v>
      </c>
      <c r="C34" s="2">
        <v>534232</v>
      </c>
      <c r="D34" s="2">
        <v>181584</v>
      </c>
      <c r="E34" s="13" t="s">
        <v>84</v>
      </c>
      <c r="F34" s="3" t="s">
        <v>59</v>
      </c>
      <c r="G34" s="3" t="s">
        <v>59</v>
      </c>
      <c r="H34" s="19" t="s">
        <v>59</v>
      </c>
      <c r="I34" s="20" t="s">
        <v>61</v>
      </c>
      <c r="J34" s="15">
        <v>62.7</v>
      </c>
      <c r="K34" s="21">
        <v>45.4</v>
      </c>
      <c r="L34" s="5">
        <v>50.2</v>
      </c>
      <c r="M34" s="5">
        <v>54.5</v>
      </c>
      <c r="N34" s="5" t="s">
        <v>59</v>
      </c>
      <c r="O34" s="5">
        <v>61.7</v>
      </c>
      <c r="P34" s="5">
        <v>66.3</v>
      </c>
      <c r="Q34" s="4">
        <v>73.5</v>
      </c>
      <c r="R34" s="30">
        <f t="shared" si="0"/>
        <v>59.18571428571429</v>
      </c>
      <c r="S34" s="31">
        <v>48.001800000000003</v>
      </c>
    </row>
    <row r="35" spans="1:19" x14ac:dyDescent="0.35">
      <c r="A35" s="26">
        <v>31</v>
      </c>
      <c r="B35" s="28" t="s">
        <v>21</v>
      </c>
      <c r="C35" s="2">
        <v>534516</v>
      </c>
      <c r="D35" s="2">
        <v>181744</v>
      </c>
      <c r="E35" s="13" t="s">
        <v>84</v>
      </c>
      <c r="F35" s="5">
        <v>96.3</v>
      </c>
      <c r="G35" s="5">
        <v>89.6</v>
      </c>
      <c r="H35" s="4">
        <v>75.900000000000006</v>
      </c>
      <c r="I35" s="20">
        <v>81.2</v>
      </c>
      <c r="J35" s="15">
        <v>72.7</v>
      </c>
      <c r="K35" s="21">
        <v>81.7</v>
      </c>
      <c r="L35" s="5">
        <v>80.400000000000006</v>
      </c>
      <c r="M35" s="3" t="s">
        <v>59</v>
      </c>
      <c r="N35" s="7">
        <v>89.4</v>
      </c>
      <c r="O35" s="5">
        <v>97.5</v>
      </c>
      <c r="P35" s="5">
        <v>103.9</v>
      </c>
      <c r="Q35" s="4">
        <v>107.5</v>
      </c>
      <c r="R35" s="30">
        <f t="shared" si="0"/>
        <v>88.736363636363635</v>
      </c>
      <c r="S35" s="31">
        <v>68.326999999999998</v>
      </c>
    </row>
    <row r="36" spans="1:19" x14ac:dyDescent="0.35">
      <c r="A36" s="26">
        <v>32</v>
      </c>
      <c r="B36" s="27" t="s">
        <v>22</v>
      </c>
      <c r="C36" s="1">
        <v>535295</v>
      </c>
      <c r="D36" s="1">
        <v>182820</v>
      </c>
      <c r="E36" s="12" t="s">
        <v>84</v>
      </c>
      <c r="F36" s="5">
        <v>86.2</v>
      </c>
      <c r="G36" s="5">
        <v>65.7</v>
      </c>
      <c r="H36" s="4">
        <v>68.8</v>
      </c>
      <c r="I36" s="20">
        <v>60.2</v>
      </c>
      <c r="J36" s="15">
        <v>65.5</v>
      </c>
      <c r="K36" s="21">
        <v>61.4</v>
      </c>
      <c r="L36" s="5">
        <v>64.2</v>
      </c>
      <c r="M36" s="5">
        <v>58.4</v>
      </c>
      <c r="N36" s="5" t="s">
        <v>59</v>
      </c>
      <c r="O36" s="5">
        <v>80.2</v>
      </c>
      <c r="P36" s="5">
        <v>78.599999999999994</v>
      </c>
      <c r="Q36" s="4">
        <v>83</v>
      </c>
      <c r="R36" s="30">
        <f t="shared" si="0"/>
        <v>70.2</v>
      </c>
      <c r="S36" s="31">
        <v>54.054000000000002</v>
      </c>
    </row>
    <row r="37" spans="1:19" x14ac:dyDescent="0.35">
      <c r="A37" s="26">
        <v>33</v>
      </c>
      <c r="B37" s="27" t="s">
        <v>23</v>
      </c>
      <c r="C37" s="1">
        <v>535545</v>
      </c>
      <c r="D37" s="1">
        <v>181604</v>
      </c>
      <c r="E37" s="12" t="s">
        <v>85</v>
      </c>
      <c r="F37" s="5">
        <v>60.2</v>
      </c>
      <c r="G37" s="5">
        <v>50.5</v>
      </c>
      <c r="H37" s="4">
        <v>43.8</v>
      </c>
      <c r="I37" s="20">
        <v>39</v>
      </c>
      <c r="J37" s="15">
        <v>29.4</v>
      </c>
      <c r="K37" s="21">
        <v>33.5</v>
      </c>
      <c r="L37" s="5">
        <v>31.7</v>
      </c>
      <c r="M37" s="5">
        <v>32.4</v>
      </c>
      <c r="N37" s="7">
        <v>44.3</v>
      </c>
      <c r="O37" s="5">
        <v>50</v>
      </c>
      <c r="P37" s="5">
        <v>64.3</v>
      </c>
      <c r="Q37" s="19" t="s">
        <v>59</v>
      </c>
      <c r="R37" s="30">
        <f t="shared" si="0"/>
        <v>43.554545454545455</v>
      </c>
      <c r="S37" s="32">
        <v>33.536999999999999</v>
      </c>
    </row>
    <row r="38" spans="1:19" x14ac:dyDescent="0.35">
      <c r="A38" s="26">
        <v>36</v>
      </c>
      <c r="B38" s="27" t="s">
        <v>24</v>
      </c>
      <c r="C38" s="1">
        <v>536702</v>
      </c>
      <c r="D38" s="1">
        <v>181646</v>
      </c>
      <c r="E38" s="12" t="s">
        <v>84</v>
      </c>
      <c r="F38" s="7">
        <v>46.9</v>
      </c>
      <c r="G38" s="7">
        <v>57.1</v>
      </c>
      <c r="H38" s="6">
        <v>52.3</v>
      </c>
      <c r="I38" s="20">
        <v>51.8</v>
      </c>
      <c r="J38" s="15">
        <v>33.200000000000003</v>
      </c>
      <c r="K38" s="21">
        <v>38.200000000000003</v>
      </c>
      <c r="L38" s="7">
        <v>37.4</v>
      </c>
      <c r="M38" s="7">
        <v>44.5</v>
      </c>
      <c r="N38" s="7">
        <v>41.6</v>
      </c>
      <c r="O38" s="7">
        <v>63</v>
      </c>
      <c r="P38" s="7">
        <v>60.4</v>
      </c>
      <c r="Q38" s="6">
        <v>67</v>
      </c>
      <c r="R38" s="30">
        <f t="shared" si="0"/>
        <v>49.449999999999996</v>
      </c>
      <c r="S38" s="32">
        <v>38.076499999999996</v>
      </c>
    </row>
    <row r="39" spans="1:19" x14ac:dyDescent="0.35">
      <c r="A39" s="26">
        <v>37</v>
      </c>
      <c r="B39" s="27" t="s">
        <v>25</v>
      </c>
      <c r="C39" s="1">
        <v>536574</v>
      </c>
      <c r="D39" s="1">
        <v>181338</v>
      </c>
      <c r="E39" s="12" t="s">
        <v>84</v>
      </c>
      <c r="F39" s="5">
        <v>55.6</v>
      </c>
      <c r="G39" s="5">
        <v>53.6</v>
      </c>
      <c r="H39" s="4">
        <v>53.5</v>
      </c>
      <c r="I39" s="20">
        <v>48.7</v>
      </c>
      <c r="J39" s="15">
        <v>32.700000000000003</v>
      </c>
      <c r="K39" s="21">
        <v>40.6</v>
      </c>
      <c r="L39" s="5">
        <v>37.5</v>
      </c>
      <c r="M39" s="5">
        <v>43.3</v>
      </c>
      <c r="N39" s="5">
        <v>47.4</v>
      </c>
      <c r="O39" s="5">
        <v>63.7</v>
      </c>
      <c r="P39" s="5">
        <v>68.8</v>
      </c>
      <c r="Q39" s="4">
        <v>63.7</v>
      </c>
      <c r="R39" s="30">
        <f t="shared" si="0"/>
        <v>50.758333333333333</v>
      </c>
      <c r="S39" s="32">
        <v>39.083916666666667</v>
      </c>
    </row>
    <row r="40" spans="1:19" x14ac:dyDescent="0.35">
      <c r="A40" s="26">
        <v>38</v>
      </c>
      <c r="B40" s="27" t="s">
        <v>26</v>
      </c>
      <c r="C40" s="1">
        <v>536080</v>
      </c>
      <c r="D40" s="1">
        <v>181721</v>
      </c>
      <c r="E40" s="12" t="s">
        <v>84</v>
      </c>
      <c r="F40" s="5">
        <v>67.900000000000006</v>
      </c>
      <c r="G40" s="5">
        <v>59.4</v>
      </c>
      <c r="H40" s="4">
        <v>55.8</v>
      </c>
      <c r="I40" s="20">
        <v>55.9</v>
      </c>
      <c r="J40" s="15">
        <v>40.799999999999997</v>
      </c>
      <c r="K40" s="21">
        <v>44.2</v>
      </c>
      <c r="L40" s="5">
        <v>47.6</v>
      </c>
      <c r="M40" s="5">
        <v>51.1</v>
      </c>
      <c r="N40" s="5">
        <v>57.8</v>
      </c>
      <c r="O40" s="5">
        <v>69.400000000000006</v>
      </c>
      <c r="P40" s="5">
        <v>76.099999999999994</v>
      </c>
      <c r="Q40" s="4">
        <v>74</v>
      </c>
      <c r="R40" s="30">
        <f t="shared" si="0"/>
        <v>58.333333333333343</v>
      </c>
      <c r="S40" s="31">
        <v>44.916666666666679</v>
      </c>
    </row>
    <row r="41" spans="1:19" x14ac:dyDescent="0.35">
      <c r="A41" s="26">
        <v>39</v>
      </c>
      <c r="B41" s="27" t="s">
        <v>27</v>
      </c>
      <c r="C41" s="1">
        <v>536089</v>
      </c>
      <c r="D41" s="1">
        <v>182258</v>
      </c>
      <c r="E41" s="12" t="s">
        <v>84</v>
      </c>
      <c r="F41" s="5">
        <v>64.900000000000006</v>
      </c>
      <c r="G41" s="3" t="s">
        <v>59</v>
      </c>
      <c r="H41" s="4">
        <v>58.7</v>
      </c>
      <c r="I41" s="20">
        <v>52.2</v>
      </c>
      <c r="J41" s="15">
        <v>41</v>
      </c>
      <c r="K41" s="21">
        <v>43.5</v>
      </c>
      <c r="L41" s="5">
        <v>45.4</v>
      </c>
      <c r="M41" s="5">
        <v>48.5</v>
      </c>
      <c r="N41" s="5" t="s">
        <v>59</v>
      </c>
      <c r="O41" s="5" t="s">
        <v>59</v>
      </c>
      <c r="P41" s="5">
        <v>67.7</v>
      </c>
      <c r="Q41" s="4">
        <v>57</v>
      </c>
      <c r="R41" s="30">
        <f t="shared" si="0"/>
        <v>53.211111111111109</v>
      </c>
      <c r="S41" s="31">
        <v>40.972555555555552</v>
      </c>
    </row>
    <row r="42" spans="1:19" x14ac:dyDescent="0.35">
      <c r="A42" s="26">
        <v>41</v>
      </c>
      <c r="B42" s="27" t="s">
        <v>28</v>
      </c>
      <c r="C42" s="1">
        <v>536457</v>
      </c>
      <c r="D42" s="1">
        <v>183301</v>
      </c>
      <c r="E42" s="12" t="s">
        <v>84</v>
      </c>
      <c r="F42" s="7">
        <v>63.8</v>
      </c>
      <c r="G42" s="3" t="s">
        <v>59</v>
      </c>
      <c r="H42" s="19" t="s">
        <v>59</v>
      </c>
      <c r="I42" s="20" t="s">
        <v>61</v>
      </c>
      <c r="J42" s="15">
        <v>41.6</v>
      </c>
      <c r="K42" s="21" t="s">
        <v>61</v>
      </c>
      <c r="L42" s="3" t="s">
        <v>59</v>
      </c>
      <c r="M42" s="7">
        <v>48.9</v>
      </c>
      <c r="N42" s="7" t="s">
        <v>59</v>
      </c>
      <c r="O42" s="7" t="s">
        <v>59</v>
      </c>
      <c r="P42" s="5">
        <v>72.8</v>
      </c>
      <c r="Q42" s="4">
        <v>65</v>
      </c>
      <c r="R42" s="30">
        <f t="shared" si="0"/>
        <v>58.42</v>
      </c>
      <c r="S42" s="31">
        <v>40.579000000000001</v>
      </c>
    </row>
    <row r="43" spans="1:19" x14ac:dyDescent="0.35">
      <c r="A43" s="26">
        <v>42</v>
      </c>
      <c r="B43" s="27" t="s">
        <v>29</v>
      </c>
      <c r="C43" s="1">
        <v>536494</v>
      </c>
      <c r="D43" s="1">
        <v>184170</v>
      </c>
      <c r="E43" s="12" t="s">
        <v>85</v>
      </c>
      <c r="F43" s="3" t="s">
        <v>59</v>
      </c>
      <c r="G43" s="7">
        <v>34.5</v>
      </c>
      <c r="H43" s="19" t="s">
        <v>59</v>
      </c>
      <c r="I43" s="20" t="s">
        <v>61</v>
      </c>
      <c r="J43" s="15">
        <v>19.2</v>
      </c>
      <c r="K43" s="21" t="s">
        <v>61</v>
      </c>
      <c r="L43" s="3" t="s">
        <v>59</v>
      </c>
      <c r="M43" s="3" t="s">
        <v>59</v>
      </c>
      <c r="N43" s="5">
        <v>30.7</v>
      </c>
      <c r="O43" s="5">
        <v>39.9</v>
      </c>
      <c r="P43" s="5">
        <v>45.4</v>
      </c>
      <c r="Q43" s="4">
        <v>48.1</v>
      </c>
      <c r="R43" s="30">
        <f t="shared" si="0"/>
        <v>36.300000000000004</v>
      </c>
      <c r="S43" s="32">
        <v>23.792999999999999</v>
      </c>
    </row>
    <row r="44" spans="1:19" x14ac:dyDescent="0.35">
      <c r="A44" s="26">
        <v>43</v>
      </c>
      <c r="B44" s="27" t="s">
        <v>29</v>
      </c>
      <c r="C44" s="1">
        <v>536494</v>
      </c>
      <c r="D44" s="1">
        <v>184170</v>
      </c>
      <c r="E44" s="12" t="s">
        <v>85</v>
      </c>
      <c r="F44" s="3" t="s">
        <v>59</v>
      </c>
      <c r="G44" s="3" t="s">
        <v>59</v>
      </c>
      <c r="H44" s="4">
        <v>34</v>
      </c>
      <c r="I44" s="20" t="s">
        <v>61</v>
      </c>
      <c r="J44" s="15">
        <v>21.5</v>
      </c>
      <c r="K44" s="21" t="s">
        <v>61</v>
      </c>
      <c r="L44" s="3" t="s">
        <v>59</v>
      </c>
      <c r="M44" s="3" t="s">
        <v>59</v>
      </c>
      <c r="N44" s="5">
        <v>31.6</v>
      </c>
      <c r="O44" s="5">
        <v>40.299999999999997</v>
      </c>
      <c r="P44" s="5">
        <v>50.2</v>
      </c>
      <c r="Q44" s="4">
        <v>49.7</v>
      </c>
      <c r="R44" s="30">
        <f t="shared" si="0"/>
        <v>37.883333333333333</v>
      </c>
      <c r="S44" s="32">
        <v>24.732399999999998</v>
      </c>
    </row>
    <row r="45" spans="1:19" x14ac:dyDescent="0.35">
      <c r="A45" s="26">
        <v>44</v>
      </c>
      <c r="B45" s="27" t="s">
        <v>30</v>
      </c>
      <c r="C45" s="1">
        <v>536874</v>
      </c>
      <c r="D45" s="1">
        <v>183741</v>
      </c>
      <c r="E45" s="12" t="s">
        <v>84</v>
      </c>
      <c r="F45" s="5">
        <v>52.5</v>
      </c>
      <c r="G45" s="5">
        <v>56.4</v>
      </c>
      <c r="H45" s="4">
        <v>57.4</v>
      </c>
      <c r="I45" s="20">
        <v>44.3</v>
      </c>
      <c r="J45" s="15">
        <v>35.6</v>
      </c>
      <c r="K45" s="21">
        <v>45.8</v>
      </c>
      <c r="L45" s="7">
        <v>44.3</v>
      </c>
      <c r="M45" s="7">
        <v>46.2</v>
      </c>
      <c r="N45" s="5">
        <v>58.4</v>
      </c>
      <c r="O45" s="5">
        <v>60.9</v>
      </c>
      <c r="P45" s="5">
        <v>72</v>
      </c>
      <c r="Q45" s="4">
        <v>70.2</v>
      </c>
      <c r="R45" s="30">
        <f t="shared" si="0"/>
        <v>53.666666666666664</v>
      </c>
      <c r="S45" s="31">
        <v>41.323333333333331</v>
      </c>
    </row>
    <row r="46" spans="1:19" x14ac:dyDescent="0.35">
      <c r="A46" s="26">
        <v>45</v>
      </c>
      <c r="B46" s="27" t="s">
        <v>31</v>
      </c>
      <c r="C46" s="1">
        <v>536713</v>
      </c>
      <c r="D46" s="1">
        <v>183070</v>
      </c>
      <c r="E46" s="12" t="s">
        <v>84</v>
      </c>
      <c r="F46" s="5">
        <v>73.8</v>
      </c>
      <c r="G46" s="5">
        <v>68.8</v>
      </c>
      <c r="H46" s="4">
        <v>64.2</v>
      </c>
      <c r="I46" s="20">
        <v>65.8</v>
      </c>
      <c r="J46" s="15">
        <v>31.8</v>
      </c>
      <c r="K46" s="21">
        <v>49.2</v>
      </c>
      <c r="L46" s="7">
        <v>47</v>
      </c>
      <c r="M46" s="3" t="s">
        <v>59</v>
      </c>
      <c r="N46" s="5">
        <v>52</v>
      </c>
      <c r="O46" s="5">
        <v>66.5</v>
      </c>
      <c r="P46" s="5">
        <v>78.5</v>
      </c>
      <c r="Q46" s="4">
        <v>70.7</v>
      </c>
      <c r="R46" s="30">
        <f t="shared" si="0"/>
        <v>60.754545454545458</v>
      </c>
      <c r="S46" s="31">
        <v>46.781000000000006</v>
      </c>
    </row>
    <row r="47" spans="1:19" x14ac:dyDescent="0.35">
      <c r="A47" s="26">
        <v>46</v>
      </c>
      <c r="B47" s="27" t="s">
        <v>32</v>
      </c>
      <c r="C47" s="1">
        <v>536542</v>
      </c>
      <c r="D47" s="1">
        <v>182589</v>
      </c>
      <c r="E47" s="12" t="s">
        <v>84</v>
      </c>
      <c r="F47" s="5">
        <v>58.2</v>
      </c>
      <c r="G47" s="5">
        <v>47.9</v>
      </c>
      <c r="H47" s="4">
        <v>50.3</v>
      </c>
      <c r="I47" s="20">
        <v>44.2</v>
      </c>
      <c r="J47" s="15" t="s">
        <v>61</v>
      </c>
      <c r="K47" s="21">
        <v>43.6</v>
      </c>
      <c r="L47" s="5">
        <v>37.5</v>
      </c>
      <c r="M47" s="5">
        <v>48.2</v>
      </c>
      <c r="N47" s="5">
        <v>55.4</v>
      </c>
      <c r="O47" s="5">
        <v>55.9</v>
      </c>
      <c r="P47" s="5">
        <v>67.599999999999994</v>
      </c>
      <c r="Q47" s="4">
        <v>72</v>
      </c>
      <c r="R47" s="30">
        <f t="shared" si="0"/>
        <v>52.799999999999983</v>
      </c>
      <c r="S47" s="31">
        <v>40.655999999999985</v>
      </c>
    </row>
    <row r="48" spans="1:19" x14ac:dyDescent="0.35">
      <c r="A48" s="26">
        <v>47</v>
      </c>
      <c r="B48" s="27" t="s">
        <v>33</v>
      </c>
      <c r="C48" s="1">
        <v>536452</v>
      </c>
      <c r="D48" s="1">
        <v>182454</v>
      </c>
      <c r="E48" s="12" t="s">
        <v>84</v>
      </c>
      <c r="F48" s="5">
        <v>73.900000000000006</v>
      </c>
      <c r="G48" s="5">
        <v>66.599999999999994</v>
      </c>
      <c r="H48" s="4">
        <v>77.599999999999994</v>
      </c>
      <c r="I48" s="20">
        <v>61.8</v>
      </c>
      <c r="J48" s="15">
        <v>41.3</v>
      </c>
      <c r="K48" s="21">
        <v>54.7</v>
      </c>
      <c r="L48" s="5">
        <v>45.8</v>
      </c>
      <c r="M48" s="5">
        <v>65.8</v>
      </c>
      <c r="N48" s="5">
        <v>63.1</v>
      </c>
      <c r="O48" s="5">
        <v>86.5</v>
      </c>
      <c r="P48" s="5">
        <v>74.099999999999994</v>
      </c>
      <c r="Q48" s="4">
        <v>78.7</v>
      </c>
      <c r="R48" s="30">
        <f t="shared" si="0"/>
        <v>65.825000000000003</v>
      </c>
      <c r="S48" s="31">
        <v>50.685250000000003</v>
      </c>
    </row>
    <row r="49" spans="1:19" x14ac:dyDescent="0.35">
      <c r="A49" s="26">
        <v>48</v>
      </c>
      <c r="B49" s="27" t="s">
        <v>34</v>
      </c>
      <c r="C49" s="1">
        <v>536767</v>
      </c>
      <c r="D49" s="1">
        <v>181771</v>
      </c>
      <c r="E49" s="12" t="s">
        <v>84</v>
      </c>
      <c r="F49" s="5">
        <v>62.2</v>
      </c>
      <c r="G49" s="5">
        <v>43.3</v>
      </c>
      <c r="H49" s="4">
        <v>44.6</v>
      </c>
      <c r="I49" s="20">
        <v>54.8</v>
      </c>
      <c r="J49" s="15">
        <v>47.7</v>
      </c>
      <c r="K49" s="21">
        <v>54.4</v>
      </c>
      <c r="L49" s="5">
        <v>48.3</v>
      </c>
      <c r="M49" s="5">
        <v>51.6</v>
      </c>
      <c r="N49" s="5">
        <v>61.7</v>
      </c>
      <c r="O49" s="5">
        <v>74.3</v>
      </c>
      <c r="P49" s="5">
        <v>69.2</v>
      </c>
      <c r="Q49" s="4">
        <v>68.099999999999994</v>
      </c>
      <c r="R49" s="30">
        <f t="shared" si="0"/>
        <v>56.683333333333337</v>
      </c>
      <c r="S49" s="31">
        <v>43.646166666666673</v>
      </c>
    </row>
    <row r="50" spans="1:19" x14ac:dyDescent="0.35">
      <c r="A50" s="26">
        <v>49</v>
      </c>
      <c r="B50" s="27" t="s">
        <v>35</v>
      </c>
      <c r="C50" s="1">
        <v>537026</v>
      </c>
      <c r="D50" s="1">
        <v>181227</v>
      </c>
      <c r="E50" s="12" t="s">
        <v>84</v>
      </c>
      <c r="F50" s="5">
        <v>47.8</v>
      </c>
      <c r="G50" s="5">
        <v>41.7</v>
      </c>
      <c r="H50" s="4">
        <v>54.6</v>
      </c>
      <c r="I50" s="20">
        <v>44.8</v>
      </c>
      <c r="J50" s="15" t="s">
        <v>61</v>
      </c>
      <c r="K50" s="21">
        <v>42.6</v>
      </c>
      <c r="L50" s="5">
        <v>39.299999999999997</v>
      </c>
      <c r="M50" s="5">
        <v>40.4</v>
      </c>
      <c r="N50" s="5">
        <v>49.9</v>
      </c>
      <c r="O50" s="5">
        <v>61.7</v>
      </c>
      <c r="P50" s="5">
        <v>65.2</v>
      </c>
      <c r="Q50" s="4">
        <v>60.2</v>
      </c>
      <c r="R50" s="30">
        <f t="shared" si="0"/>
        <v>49.836363636363629</v>
      </c>
      <c r="S50" s="32">
        <v>38.373999999999995</v>
      </c>
    </row>
    <row r="51" spans="1:19" x14ac:dyDescent="0.35">
      <c r="A51" s="26">
        <v>50</v>
      </c>
      <c r="B51" s="27" t="s">
        <v>65</v>
      </c>
      <c r="C51" s="1">
        <v>536937</v>
      </c>
      <c r="D51" s="1">
        <v>180987</v>
      </c>
      <c r="E51" s="12" t="s">
        <v>84</v>
      </c>
      <c r="F51" s="5">
        <v>58.1</v>
      </c>
      <c r="G51" s="5">
        <v>58.7</v>
      </c>
      <c r="H51" s="4">
        <v>61.8</v>
      </c>
      <c r="I51" s="20">
        <v>56.8</v>
      </c>
      <c r="J51" s="15" t="s">
        <v>61</v>
      </c>
      <c r="K51" s="21">
        <v>48.4</v>
      </c>
      <c r="L51" s="5">
        <v>45.4</v>
      </c>
      <c r="M51" s="5">
        <v>57.8</v>
      </c>
      <c r="N51" s="5">
        <v>54.9</v>
      </c>
      <c r="O51" s="5">
        <v>62.7</v>
      </c>
      <c r="P51" s="5">
        <v>70.400000000000006</v>
      </c>
      <c r="Q51" s="4">
        <v>64.3</v>
      </c>
      <c r="R51" s="30">
        <f t="shared" si="0"/>
        <v>58.118181818181817</v>
      </c>
      <c r="S51" s="31">
        <v>44.750999999999998</v>
      </c>
    </row>
    <row r="52" spans="1:19" x14ac:dyDescent="0.35">
      <c r="A52" s="26">
        <v>51</v>
      </c>
      <c r="B52" s="27" t="s">
        <v>36</v>
      </c>
      <c r="C52" s="1">
        <v>534938</v>
      </c>
      <c r="D52" s="1">
        <v>181257</v>
      </c>
      <c r="E52" s="12" t="s">
        <v>85</v>
      </c>
      <c r="F52" s="7">
        <v>48.6</v>
      </c>
      <c r="G52" s="5">
        <v>49.2</v>
      </c>
      <c r="H52" s="4">
        <v>48.6</v>
      </c>
      <c r="I52" s="20" t="s">
        <v>61</v>
      </c>
      <c r="J52" s="15">
        <v>40.700000000000003</v>
      </c>
      <c r="K52" s="21">
        <v>36.9</v>
      </c>
      <c r="L52" s="5">
        <v>37.700000000000003</v>
      </c>
      <c r="M52" s="3" t="s">
        <v>59</v>
      </c>
      <c r="N52" s="5">
        <v>49.1</v>
      </c>
      <c r="O52" s="5" t="s">
        <v>59</v>
      </c>
      <c r="P52" s="5">
        <v>65.099999999999994</v>
      </c>
      <c r="Q52" s="4">
        <v>60.5</v>
      </c>
      <c r="R52" s="30">
        <f t="shared" si="0"/>
        <v>48.488888888888901</v>
      </c>
      <c r="S52" s="32">
        <v>37.336444444444453</v>
      </c>
    </row>
    <row r="53" spans="1:19" x14ac:dyDescent="0.35">
      <c r="A53" s="26">
        <v>52</v>
      </c>
      <c r="B53" s="27" t="s">
        <v>37</v>
      </c>
      <c r="C53" s="1">
        <v>537304</v>
      </c>
      <c r="D53" s="1">
        <v>183619</v>
      </c>
      <c r="E53" s="12" t="s">
        <v>84</v>
      </c>
      <c r="F53" s="5">
        <v>67.2</v>
      </c>
      <c r="G53" s="5">
        <v>61.6</v>
      </c>
      <c r="H53" s="4">
        <v>50.5</v>
      </c>
      <c r="I53" s="20">
        <v>54</v>
      </c>
      <c r="J53" s="15">
        <v>41.8</v>
      </c>
      <c r="K53" s="21">
        <v>48.5</v>
      </c>
      <c r="L53" s="5">
        <v>43.1</v>
      </c>
      <c r="M53" s="5">
        <v>53.5</v>
      </c>
      <c r="N53" s="5">
        <v>61.5</v>
      </c>
      <c r="O53" s="5">
        <v>68.2</v>
      </c>
      <c r="P53" s="5">
        <v>71.599999999999994</v>
      </c>
      <c r="Q53" s="4">
        <v>74.099999999999994</v>
      </c>
      <c r="R53" s="30">
        <f t="shared" si="0"/>
        <v>57.966666666666676</v>
      </c>
      <c r="S53" s="31">
        <v>44.634333333333345</v>
      </c>
    </row>
    <row r="54" spans="1:19" x14ac:dyDescent="0.35">
      <c r="A54" s="26">
        <v>53</v>
      </c>
      <c r="B54" s="27" t="s">
        <v>38</v>
      </c>
      <c r="C54" s="1">
        <v>537159</v>
      </c>
      <c r="D54" s="1">
        <v>183415</v>
      </c>
      <c r="E54" s="12" t="s">
        <v>84</v>
      </c>
      <c r="F54" s="5">
        <v>74.8</v>
      </c>
      <c r="G54" s="5">
        <v>68.8</v>
      </c>
      <c r="H54" s="4">
        <v>75</v>
      </c>
      <c r="I54" s="20">
        <v>64.3</v>
      </c>
      <c r="J54" s="15">
        <v>39.700000000000003</v>
      </c>
      <c r="K54" s="21">
        <v>56.8</v>
      </c>
      <c r="L54" s="5">
        <v>57.5</v>
      </c>
      <c r="M54" s="5">
        <v>67</v>
      </c>
      <c r="N54" s="5">
        <v>67.3</v>
      </c>
      <c r="O54" s="5">
        <v>81.7</v>
      </c>
      <c r="P54" s="5">
        <v>81.599999999999994</v>
      </c>
      <c r="Q54" s="4">
        <v>77.3</v>
      </c>
      <c r="R54" s="30">
        <f t="shared" si="0"/>
        <v>67.649999999999991</v>
      </c>
      <c r="S54" s="31">
        <v>52.090499999999992</v>
      </c>
    </row>
    <row r="55" spans="1:19" x14ac:dyDescent="0.35">
      <c r="A55" s="26">
        <v>54</v>
      </c>
      <c r="B55" s="27" t="s">
        <v>60</v>
      </c>
      <c r="C55" s="1">
        <v>537525</v>
      </c>
      <c r="D55" s="1">
        <v>182887</v>
      </c>
      <c r="E55" s="12" t="s">
        <v>84</v>
      </c>
      <c r="F55" s="3" t="s">
        <v>59</v>
      </c>
      <c r="G55" s="3" t="s">
        <v>59</v>
      </c>
      <c r="H55" s="19" t="s">
        <v>59</v>
      </c>
      <c r="I55" s="20" t="s">
        <v>61</v>
      </c>
      <c r="J55" s="15">
        <v>66.5</v>
      </c>
      <c r="K55" s="21" t="s">
        <v>61</v>
      </c>
      <c r="L55" s="3" t="s">
        <v>59</v>
      </c>
      <c r="M55" s="3" t="s">
        <v>59</v>
      </c>
      <c r="N55" s="3" t="s">
        <v>59</v>
      </c>
      <c r="O55" s="3" t="s">
        <v>59</v>
      </c>
      <c r="P55" s="5">
        <v>91.2</v>
      </c>
      <c r="Q55" s="4">
        <v>87.4</v>
      </c>
      <c r="R55" s="30">
        <f t="shared" si="0"/>
        <v>81.7</v>
      </c>
      <c r="S55" s="31">
        <v>48.7102</v>
      </c>
    </row>
    <row r="56" spans="1:19" x14ac:dyDescent="0.35">
      <c r="A56" s="26">
        <v>55</v>
      </c>
      <c r="B56" s="27" t="s">
        <v>70</v>
      </c>
      <c r="C56" s="1">
        <v>536730</v>
      </c>
      <c r="D56" s="1">
        <v>182363</v>
      </c>
      <c r="E56" s="12" t="s">
        <v>85</v>
      </c>
      <c r="F56" s="5">
        <v>44.8</v>
      </c>
      <c r="G56" s="5">
        <v>36.799999999999997</v>
      </c>
      <c r="H56" s="4">
        <v>35.799999999999997</v>
      </c>
      <c r="I56" s="20">
        <v>30.9</v>
      </c>
      <c r="J56" s="15">
        <v>24</v>
      </c>
      <c r="K56" s="21">
        <v>36.9</v>
      </c>
      <c r="L56" s="5">
        <v>26.4</v>
      </c>
      <c r="M56" s="5">
        <v>29.4</v>
      </c>
      <c r="N56" s="5" t="s">
        <v>59</v>
      </c>
      <c r="O56" s="5">
        <v>26.3</v>
      </c>
      <c r="P56" s="5">
        <v>45.3</v>
      </c>
      <c r="Q56" s="4">
        <v>41.6</v>
      </c>
      <c r="R56" s="30">
        <f t="shared" si="0"/>
        <v>34.381818181818183</v>
      </c>
      <c r="S56" s="32">
        <v>26.474</v>
      </c>
    </row>
    <row r="57" spans="1:19" x14ac:dyDescent="0.35">
      <c r="A57" s="26">
        <v>56</v>
      </c>
      <c r="B57" s="27" t="s">
        <v>39</v>
      </c>
      <c r="C57" s="1">
        <v>537248</v>
      </c>
      <c r="D57" s="1">
        <v>181820</v>
      </c>
      <c r="E57" s="12" t="s">
        <v>84</v>
      </c>
      <c r="F57" s="5">
        <v>70.5</v>
      </c>
      <c r="G57" s="5">
        <v>55.1</v>
      </c>
      <c r="H57" s="4">
        <v>57.9</v>
      </c>
      <c r="I57" s="20">
        <v>49.8</v>
      </c>
      <c r="J57" s="15">
        <v>50.3</v>
      </c>
      <c r="K57" s="21">
        <v>56.6</v>
      </c>
      <c r="L57" s="5">
        <v>45.9</v>
      </c>
      <c r="M57" s="5">
        <v>49.9</v>
      </c>
      <c r="N57" s="7">
        <v>50.2</v>
      </c>
      <c r="O57" s="5">
        <v>62.7</v>
      </c>
      <c r="P57" s="5">
        <v>63.2</v>
      </c>
      <c r="Q57" s="4">
        <v>55.7</v>
      </c>
      <c r="R57" s="30">
        <f t="shared" si="0"/>
        <v>55.650000000000006</v>
      </c>
      <c r="S57" s="31">
        <v>42.850500000000004</v>
      </c>
    </row>
    <row r="58" spans="1:19" x14ac:dyDescent="0.35">
      <c r="A58" s="26">
        <v>58</v>
      </c>
      <c r="B58" s="27" t="s">
        <v>40</v>
      </c>
      <c r="C58" s="1">
        <v>537539</v>
      </c>
      <c r="D58" s="1">
        <v>180688</v>
      </c>
      <c r="E58" s="12" t="s">
        <v>84</v>
      </c>
      <c r="F58" s="5">
        <v>61.8</v>
      </c>
      <c r="G58" s="5">
        <v>48.3</v>
      </c>
      <c r="H58" s="4">
        <v>42.7</v>
      </c>
      <c r="I58" s="20">
        <v>42.3</v>
      </c>
      <c r="J58" s="15">
        <v>35.9</v>
      </c>
      <c r="K58" s="21">
        <v>36.6</v>
      </c>
      <c r="L58" s="7">
        <v>35.1</v>
      </c>
      <c r="M58" s="7">
        <v>38.4</v>
      </c>
      <c r="N58" s="5">
        <v>40.799999999999997</v>
      </c>
      <c r="O58" s="5">
        <v>55.6</v>
      </c>
      <c r="P58" s="5">
        <v>58.3</v>
      </c>
      <c r="Q58" s="4">
        <v>60.2</v>
      </c>
      <c r="R58" s="30">
        <f t="shared" si="0"/>
        <v>46.333333333333343</v>
      </c>
      <c r="S58" s="32">
        <v>35.676666666666677</v>
      </c>
    </row>
    <row r="59" spans="1:19" x14ac:dyDescent="0.35">
      <c r="A59" s="26">
        <v>59</v>
      </c>
      <c r="B59" s="27" t="s">
        <v>41</v>
      </c>
      <c r="C59" s="1">
        <v>537100</v>
      </c>
      <c r="D59" s="1">
        <v>180791</v>
      </c>
      <c r="E59" s="12" t="s">
        <v>84</v>
      </c>
      <c r="F59" s="5">
        <v>61.7</v>
      </c>
      <c r="G59" s="5">
        <v>58.7</v>
      </c>
      <c r="H59" s="19" t="s">
        <v>59</v>
      </c>
      <c r="I59" s="20" t="s">
        <v>61</v>
      </c>
      <c r="J59" s="15">
        <v>44.4</v>
      </c>
      <c r="K59" s="21" t="s">
        <v>61</v>
      </c>
      <c r="L59" s="3" t="s">
        <v>59</v>
      </c>
      <c r="M59" s="3" t="s">
        <v>59</v>
      </c>
      <c r="N59" s="7">
        <v>48.6</v>
      </c>
      <c r="O59" s="5">
        <v>61.2</v>
      </c>
      <c r="P59" s="5">
        <v>66.7</v>
      </c>
      <c r="Q59" s="4">
        <v>67.900000000000006</v>
      </c>
      <c r="R59" s="30">
        <f t="shared" si="0"/>
        <v>58.457142857142863</v>
      </c>
      <c r="S59" s="33">
        <v>38.523099999999999</v>
      </c>
    </row>
    <row r="60" spans="1:19" x14ac:dyDescent="0.35">
      <c r="A60" s="26">
        <v>60</v>
      </c>
      <c r="B60" s="27" t="s">
        <v>42</v>
      </c>
      <c r="C60" s="1">
        <v>537115</v>
      </c>
      <c r="D60" s="1">
        <v>180074</v>
      </c>
      <c r="E60" s="12" t="s">
        <v>84</v>
      </c>
      <c r="F60" s="5">
        <v>68.3</v>
      </c>
      <c r="G60" s="5">
        <v>56.3</v>
      </c>
      <c r="H60" s="4">
        <v>52.2</v>
      </c>
      <c r="I60" s="20">
        <v>52.4</v>
      </c>
      <c r="J60" s="15">
        <v>41.6</v>
      </c>
      <c r="K60" s="21">
        <v>48.6</v>
      </c>
      <c r="L60" s="5">
        <v>50.9</v>
      </c>
      <c r="M60" s="7">
        <v>52.7</v>
      </c>
      <c r="N60" s="5">
        <v>62.2</v>
      </c>
      <c r="O60" s="5">
        <v>76.400000000000006</v>
      </c>
      <c r="P60" s="5">
        <v>74.599999999999994</v>
      </c>
      <c r="Q60" s="4">
        <v>68.900000000000006</v>
      </c>
      <c r="R60" s="30">
        <f t="shared" si="0"/>
        <v>58.758333333333333</v>
      </c>
      <c r="S60" s="31">
        <v>45.243916666666671</v>
      </c>
    </row>
    <row r="61" spans="1:19" x14ac:dyDescent="0.35">
      <c r="A61" s="26">
        <v>61</v>
      </c>
      <c r="B61" s="27" t="s">
        <v>43</v>
      </c>
      <c r="C61" s="1">
        <v>537056</v>
      </c>
      <c r="D61" s="1">
        <v>182773</v>
      </c>
      <c r="E61" s="12" t="s">
        <v>84</v>
      </c>
      <c r="F61" s="5">
        <v>72.2</v>
      </c>
      <c r="G61" s="5">
        <v>65.5</v>
      </c>
      <c r="H61" s="4">
        <v>47.6</v>
      </c>
      <c r="I61" s="20">
        <v>52.5</v>
      </c>
      <c r="J61" s="15">
        <v>35.799999999999997</v>
      </c>
      <c r="K61" s="21">
        <v>44.9</v>
      </c>
      <c r="L61" s="5">
        <v>43.3</v>
      </c>
      <c r="M61" s="3" t="s">
        <v>59</v>
      </c>
      <c r="N61" s="3" t="s">
        <v>59</v>
      </c>
      <c r="O61" s="5">
        <v>61.5</v>
      </c>
      <c r="P61" s="5">
        <v>69</v>
      </c>
      <c r="Q61" s="4">
        <v>72.900000000000006</v>
      </c>
      <c r="R61" s="30">
        <f t="shared" si="0"/>
        <v>56.519999999999996</v>
      </c>
      <c r="S61" s="31">
        <v>43.520399999999995</v>
      </c>
    </row>
    <row r="62" spans="1:19" x14ac:dyDescent="0.35">
      <c r="A62" s="26">
        <v>62</v>
      </c>
      <c r="B62" s="27" t="s">
        <v>44</v>
      </c>
      <c r="C62" s="1">
        <v>537348</v>
      </c>
      <c r="D62" s="1">
        <v>178690</v>
      </c>
      <c r="E62" s="12" t="s">
        <v>84</v>
      </c>
      <c r="F62" s="5">
        <v>42.6</v>
      </c>
      <c r="G62" s="5">
        <v>43.7</v>
      </c>
      <c r="H62" s="4">
        <v>43.3</v>
      </c>
      <c r="I62" s="20">
        <v>41.6</v>
      </c>
      <c r="J62" s="15">
        <v>31.6</v>
      </c>
      <c r="K62" s="21">
        <v>34.700000000000003</v>
      </c>
      <c r="L62" s="5">
        <v>33.700000000000003</v>
      </c>
      <c r="M62" s="5">
        <v>40.299999999999997</v>
      </c>
      <c r="N62" s="5">
        <v>46.1</v>
      </c>
      <c r="O62" s="5">
        <v>56.5</v>
      </c>
      <c r="P62" s="5">
        <v>62.8</v>
      </c>
      <c r="Q62" s="4">
        <v>67.5</v>
      </c>
      <c r="R62" s="30">
        <f t="shared" si="0"/>
        <v>45.366666666666674</v>
      </c>
      <c r="S62" s="32">
        <v>34.932333333333339</v>
      </c>
    </row>
    <row r="63" spans="1:19" x14ac:dyDescent="0.35">
      <c r="A63" s="26">
        <v>63</v>
      </c>
      <c r="B63" s="27" t="s">
        <v>63</v>
      </c>
      <c r="C63" s="1">
        <v>538259</v>
      </c>
      <c r="D63" s="1">
        <v>178688</v>
      </c>
      <c r="E63" s="12" t="s">
        <v>85</v>
      </c>
      <c r="F63" s="5">
        <v>54.2</v>
      </c>
      <c r="G63" s="5">
        <v>38</v>
      </c>
      <c r="H63" s="4">
        <v>37.200000000000003</v>
      </c>
      <c r="I63" s="20">
        <v>33.1</v>
      </c>
      <c r="J63" s="15">
        <v>25.6</v>
      </c>
      <c r="K63" s="21">
        <v>27.8</v>
      </c>
      <c r="L63" s="5">
        <v>25.1</v>
      </c>
      <c r="M63" s="5">
        <v>30</v>
      </c>
      <c r="N63" s="5">
        <v>35.700000000000003</v>
      </c>
      <c r="O63" s="5">
        <v>41.7</v>
      </c>
      <c r="P63" s="5">
        <v>49.7</v>
      </c>
      <c r="Q63" s="4">
        <v>56.2</v>
      </c>
      <c r="R63" s="30">
        <f t="shared" si="0"/>
        <v>37.858333333333327</v>
      </c>
      <c r="S63" s="32">
        <v>29.150916666666664</v>
      </c>
    </row>
    <row r="64" spans="1:19" x14ac:dyDescent="0.35">
      <c r="A64" s="26">
        <v>64</v>
      </c>
      <c r="B64" s="27" t="s">
        <v>64</v>
      </c>
      <c r="C64" s="1">
        <v>537953</v>
      </c>
      <c r="D64" s="1">
        <v>179357</v>
      </c>
      <c r="E64" s="12" t="s">
        <v>84</v>
      </c>
      <c r="F64" s="5">
        <v>58</v>
      </c>
      <c r="G64" s="5">
        <v>56.2</v>
      </c>
      <c r="H64" s="4">
        <v>52.5</v>
      </c>
      <c r="I64" s="20">
        <v>57.3</v>
      </c>
      <c r="J64" s="15">
        <v>39.799999999999997</v>
      </c>
      <c r="K64" s="21">
        <v>42.2</v>
      </c>
      <c r="L64" s="5">
        <v>47.1</v>
      </c>
      <c r="M64" s="5">
        <v>50.8</v>
      </c>
      <c r="N64" s="5">
        <v>48.3</v>
      </c>
      <c r="O64" s="5">
        <v>65.5</v>
      </c>
      <c r="P64" s="5">
        <v>71.3</v>
      </c>
      <c r="Q64" s="4">
        <v>63.8</v>
      </c>
      <c r="R64" s="30">
        <f t="shared" si="0"/>
        <v>54.4</v>
      </c>
      <c r="S64" s="31">
        <v>41.887999999999998</v>
      </c>
    </row>
    <row r="65" spans="1:19" x14ac:dyDescent="0.35">
      <c r="A65" s="26">
        <v>65</v>
      </c>
      <c r="B65" s="27" t="s">
        <v>45</v>
      </c>
      <c r="C65" s="1">
        <v>538033</v>
      </c>
      <c r="D65" s="1">
        <v>178360</v>
      </c>
      <c r="E65" s="12" t="s">
        <v>84</v>
      </c>
      <c r="F65" s="5">
        <v>48.6</v>
      </c>
      <c r="G65" s="5">
        <v>36.200000000000003</v>
      </c>
      <c r="H65" s="4">
        <v>43.6</v>
      </c>
      <c r="I65" s="20">
        <v>42.5</v>
      </c>
      <c r="J65" s="15" t="s">
        <v>61</v>
      </c>
      <c r="K65" s="21">
        <v>31.6</v>
      </c>
      <c r="L65" s="5">
        <v>30</v>
      </c>
      <c r="M65" s="5">
        <v>35.799999999999997</v>
      </c>
      <c r="N65" s="5">
        <v>43.8</v>
      </c>
      <c r="O65" s="5">
        <v>58</v>
      </c>
      <c r="P65" s="5">
        <v>56.9</v>
      </c>
      <c r="Q65" s="4">
        <v>63.4</v>
      </c>
      <c r="R65" s="30">
        <f t="shared" si="0"/>
        <v>44.581818181818178</v>
      </c>
      <c r="S65" s="32">
        <v>34.327999999999996</v>
      </c>
    </row>
    <row r="66" spans="1:19" x14ac:dyDescent="0.35">
      <c r="A66" s="26">
        <v>66</v>
      </c>
      <c r="B66" s="27" t="s">
        <v>63</v>
      </c>
      <c r="C66" s="1">
        <v>538247</v>
      </c>
      <c r="D66" s="1">
        <v>178689</v>
      </c>
      <c r="E66" s="12" t="s">
        <v>85</v>
      </c>
      <c r="F66" s="5">
        <v>62.8</v>
      </c>
      <c r="G66" s="5">
        <v>42.3</v>
      </c>
      <c r="H66" s="4">
        <v>36.5</v>
      </c>
      <c r="I66" s="20">
        <v>34</v>
      </c>
      <c r="J66" s="15" t="s">
        <v>61</v>
      </c>
      <c r="K66" s="21">
        <v>26.7</v>
      </c>
      <c r="L66" s="5">
        <v>26.5</v>
      </c>
      <c r="M66" s="5">
        <v>29.9</v>
      </c>
      <c r="N66" s="5">
        <v>34.200000000000003</v>
      </c>
      <c r="O66" s="5">
        <v>28.4</v>
      </c>
      <c r="P66" s="5">
        <v>51.8</v>
      </c>
      <c r="Q66" s="4">
        <v>60.9</v>
      </c>
      <c r="R66" s="30">
        <f t="shared" si="0"/>
        <v>39.454545454545446</v>
      </c>
      <c r="S66" s="32">
        <v>30.379999999999995</v>
      </c>
    </row>
    <row r="67" spans="1:19" x14ac:dyDescent="0.35">
      <c r="A67" s="26">
        <v>67</v>
      </c>
      <c r="B67" s="27" t="s">
        <v>46</v>
      </c>
      <c r="C67" s="1">
        <v>538545</v>
      </c>
      <c r="D67" s="1">
        <v>178767</v>
      </c>
      <c r="E67" s="12" t="s">
        <v>84</v>
      </c>
      <c r="F67" s="5">
        <v>50.6</v>
      </c>
      <c r="G67" s="5">
        <v>43.4</v>
      </c>
      <c r="H67" s="4">
        <v>45.9</v>
      </c>
      <c r="I67" s="20">
        <v>40.1</v>
      </c>
      <c r="J67" s="15" t="s">
        <v>61</v>
      </c>
      <c r="K67" s="21">
        <v>35.1</v>
      </c>
      <c r="L67" s="5">
        <v>31.3</v>
      </c>
      <c r="M67" s="5">
        <v>37.9</v>
      </c>
      <c r="N67" s="5">
        <v>41.3</v>
      </c>
      <c r="O67" s="5">
        <v>51.9</v>
      </c>
      <c r="P67" s="5">
        <v>53.4</v>
      </c>
      <c r="Q67" s="4">
        <v>57.3</v>
      </c>
      <c r="R67" s="30">
        <f t="shared" si="0"/>
        <v>44.381818181818183</v>
      </c>
      <c r="S67" s="32">
        <v>34.173999999999999</v>
      </c>
    </row>
    <row r="68" spans="1:19" x14ac:dyDescent="0.35">
      <c r="A68" s="26">
        <v>68</v>
      </c>
      <c r="B68" s="27" t="s">
        <v>66</v>
      </c>
      <c r="C68" s="1">
        <v>538432</v>
      </c>
      <c r="D68" s="1">
        <v>179044</v>
      </c>
      <c r="E68" s="12" t="s">
        <v>84</v>
      </c>
      <c r="F68" s="5">
        <v>47.2</v>
      </c>
      <c r="G68" s="5">
        <v>45.8</v>
      </c>
      <c r="H68" s="4">
        <v>50.7</v>
      </c>
      <c r="I68" s="20">
        <v>32.9</v>
      </c>
      <c r="J68" s="15">
        <v>31</v>
      </c>
      <c r="K68" s="21">
        <v>31.8</v>
      </c>
      <c r="L68" s="5">
        <v>30.1</v>
      </c>
      <c r="M68" s="5">
        <v>40.799999999999997</v>
      </c>
      <c r="N68" s="5">
        <v>44.7</v>
      </c>
      <c r="O68" s="5">
        <v>56.3</v>
      </c>
      <c r="P68" s="5">
        <v>59.1</v>
      </c>
      <c r="Q68" s="4">
        <v>58.2</v>
      </c>
      <c r="R68" s="30">
        <f t="shared" si="0"/>
        <v>44.050000000000004</v>
      </c>
      <c r="S68" s="32">
        <v>33.918500000000002</v>
      </c>
    </row>
    <row r="69" spans="1:19" x14ac:dyDescent="0.35">
      <c r="A69" s="26">
        <v>69</v>
      </c>
      <c r="B69" s="27" t="s">
        <v>47</v>
      </c>
      <c r="C69" s="1">
        <v>538191</v>
      </c>
      <c r="D69" s="1">
        <v>179750</v>
      </c>
      <c r="E69" s="12" t="s">
        <v>84</v>
      </c>
      <c r="F69" s="5">
        <v>64.2</v>
      </c>
      <c r="G69" s="5">
        <v>56.6</v>
      </c>
      <c r="H69" s="4">
        <v>53</v>
      </c>
      <c r="I69" s="20">
        <v>45.2</v>
      </c>
      <c r="J69" s="15">
        <v>41</v>
      </c>
      <c r="K69" s="21">
        <v>41.7</v>
      </c>
      <c r="L69" s="5">
        <v>37.799999999999997</v>
      </c>
      <c r="M69" s="5">
        <v>47.5</v>
      </c>
      <c r="N69" s="5">
        <v>45.4</v>
      </c>
      <c r="O69" s="5">
        <v>61.6</v>
      </c>
      <c r="P69" s="5">
        <v>70.8</v>
      </c>
      <c r="Q69" s="4">
        <v>68.3</v>
      </c>
      <c r="R69" s="30">
        <f t="shared" si="0"/>
        <v>52.758333333333326</v>
      </c>
      <c r="S69" s="31">
        <v>40.623916666666659</v>
      </c>
    </row>
    <row r="70" spans="1:19" x14ac:dyDescent="0.35">
      <c r="A70" s="26">
        <v>72</v>
      </c>
      <c r="B70" s="27" t="s">
        <v>67</v>
      </c>
      <c r="C70" s="1">
        <v>538364</v>
      </c>
      <c r="D70" s="1">
        <v>180188</v>
      </c>
      <c r="E70" s="12" t="s">
        <v>84</v>
      </c>
      <c r="F70" s="7">
        <v>54.3</v>
      </c>
      <c r="G70" s="7">
        <v>54.5</v>
      </c>
      <c r="H70" s="6">
        <v>58.7</v>
      </c>
      <c r="I70" s="20">
        <v>44.2</v>
      </c>
      <c r="J70" s="15" t="s">
        <v>61</v>
      </c>
      <c r="K70" s="21">
        <v>46.8</v>
      </c>
      <c r="L70" s="7">
        <v>40.6</v>
      </c>
      <c r="M70" s="7">
        <v>52.1</v>
      </c>
      <c r="N70" s="7">
        <v>56.3</v>
      </c>
      <c r="O70" s="7" t="s">
        <v>59</v>
      </c>
      <c r="P70" s="7" t="s">
        <v>59</v>
      </c>
      <c r="Q70" s="6">
        <v>44.2</v>
      </c>
      <c r="R70" s="30">
        <f t="shared" si="0"/>
        <v>50.188888888888897</v>
      </c>
      <c r="S70" s="32">
        <v>38.64544444444445</v>
      </c>
    </row>
    <row r="71" spans="1:19" x14ac:dyDescent="0.35">
      <c r="A71" s="26">
        <v>73</v>
      </c>
      <c r="B71" s="27" t="s">
        <v>48</v>
      </c>
      <c r="C71" s="1">
        <v>538742</v>
      </c>
      <c r="D71" s="1">
        <v>180756</v>
      </c>
      <c r="E71" s="12" t="s">
        <v>84</v>
      </c>
      <c r="F71" s="7">
        <v>58.5</v>
      </c>
      <c r="G71" s="7">
        <v>52.1</v>
      </c>
      <c r="H71" s="6">
        <v>47.4</v>
      </c>
      <c r="I71" s="20">
        <v>40.700000000000003</v>
      </c>
      <c r="J71" s="15">
        <v>40.4</v>
      </c>
      <c r="K71" s="21">
        <v>39.200000000000003</v>
      </c>
      <c r="L71" s="7">
        <v>36.5</v>
      </c>
      <c r="M71" s="7">
        <v>39.299999999999997</v>
      </c>
      <c r="N71" s="7">
        <v>45.7</v>
      </c>
      <c r="O71" s="7">
        <v>58.9</v>
      </c>
      <c r="P71" s="7">
        <v>65.7</v>
      </c>
      <c r="Q71" s="6">
        <v>62.4</v>
      </c>
      <c r="R71" s="30">
        <f t="shared" si="0"/>
        <v>48.9</v>
      </c>
      <c r="S71" s="32">
        <v>37.652999999999999</v>
      </c>
    </row>
    <row r="72" spans="1:19" x14ac:dyDescent="0.35">
      <c r="A72" s="26">
        <v>75</v>
      </c>
      <c r="B72" s="27" t="s">
        <v>49</v>
      </c>
      <c r="C72" s="1">
        <v>537661</v>
      </c>
      <c r="D72" s="1">
        <v>180768</v>
      </c>
      <c r="E72" s="12" t="s">
        <v>84</v>
      </c>
      <c r="F72" s="3" t="s">
        <v>59</v>
      </c>
      <c r="G72" s="3" t="s">
        <v>59</v>
      </c>
      <c r="H72" s="4">
        <v>40.299999999999997</v>
      </c>
      <c r="I72" s="20">
        <v>36.299999999999997</v>
      </c>
      <c r="J72" s="15">
        <v>32.1</v>
      </c>
      <c r="K72" s="21">
        <v>18</v>
      </c>
      <c r="L72" s="7">
        <v>31.6</v>
      </c>
      <c r="M72" s="7">
        <v>38.9</v>
      </c>
      <c r="N72" s="5">
        <v>47.3</v>
      </c>
      <c r="O72" s="7">
        <v>55.2</v>
      </c>
      <c r="P72" s="7">
        <v>65.900000000000006</v>
      </c>
      <c r="Q72" s="4">
        <v>69.099999999999994</v>
      </c>
      <c r="R72" s="30">
        <f t="shared" si="0"/>
        <v>43.470000000000006</v>
      </c>
      <c r="S72" s="32">
        <v>33.471900000000005</v>
      </c>
    </row>
    <row r="73" spans="1:19" x14ac:dyDescent="0.35">
      <c r="A73" s="26">
        <v>76</v>
      </c>
      <c r="B73" s="27" t="s">
        <v>68</v>
      </c>
      <c r="C73" s="1">
        <v>537940</v>
      </c>
      <c r="D73" s="1">
        <v>181021</v>
      </c>
      <c r="E73" s="12" t="s">
        <v>84</v>
      </c>
      <c r="F73" s="5">
        <v>61.1</v>
      </c>
      <c r="G73" s="5">
        <v>71.400000000000006</v>
      </c>
      <c r="H73" s="4">
        <v>62.6</v>
      </c>
      <c r="I73" s="20">
        <v>63.9</v>
      </c>
      <c r="J73" s="15">
        <v>32.1</v>
      </c>
      <c r="K73" s="21" t="s">
        <v>61</v>
      </c>
      <c r="L73" s="3" t="s">
        <v>59</v>
      </c>
      <c r="M73" s="3" t="s">
        <v>59</v>
      </c>
      <c r="N73" s="5">
        <v>65.400000000000006</v>
      </c>
      <c r="O73" s="5" t="s">
        <v>59</v>
      </c>
      <c r="P73" s="5" t="s">
        <v>59</v>
      </c>
      <c r="Q73" s="4">
        <v>81.5</v>
      </c>
      <c r="R73" s="30">
        <f t="shared" si="0"/>
        <v>62.571428571428569</v>
      </c>
      <c r="S73" s="31">
        <v>48.18</v>
      </c>
    </row>
    <row r="74" spans="1:19" x14ac:dyDescent="0.35">
      <c r="A74" s="26">
        <v>77</v>
      </c>
      <c r="B74" s="27" t="s">
        <v>50</v>
      </c>
      <c r="C74" s="1">
        <v>537731</v>
      </c>
      <c r="D74" s="1">
        <v>181761</v>
      </c>
      <c r="E74" s="12" t="s">
        <v>84</v>
      </c>
      <c r="F74" s="5">
        <v>49</v>
      </c>
      <c r="G74" s="5">
        <v>57.2</v>
      </c>
      <c r="H74" s="4">
        <v>51.2</v>
      </c>
      <c r="I74" s="20">
        <v>47.6</v>
      </c>
      <c r="J74" s="15">
        <v>36.4</v>
      </c>
      <c r="K74" s="21">
        <v>37.6</v>
      </c>
      <c r="L74" s="5">
        <v>38.6</v>
      </c>
      <c r="M74" s="5">
        <v>45.4</v>
      </c>
      <c r="N74" s="5">
        <v>47.2</v>
      </c>
      <c r="O74" s="5">
        <v>58.6</v>
      </c>
      <c r="P74" s="5">
        <v>67.599999999999994</v>
      </c>
      <c r="Q74" s="4">
        <v>67.8</v>
      </c>
      <c r="R74" s="30">
        <f t="shared" si="0"/>
        <v>50.349999999999994</v>
      </c>
      <c r="S74" s="32">
        <v>38.769499999999994</v>
      </c>
    </row>
    <row r="75" spans="1:19" x14ac:dyDescent="0.35">
      <c r="A75" s="26">
        <v>78</v>
      </c>
      <c r="B75" s="27" t="s">
        <v>73</v>
      </c>
      <c r="C75" s="1">
        <v>537577</v>
      </c>
      <c r="D75" s="1">
        <v>182232</v>
      </c>
      <c r="E75" s="12" t="s">
        <v>84</v>
      </c>
      <c r="F75" s="5">
        <v>69.5</v>
      </c>
      <c r="G75" s="5">
        <v>58</v>
      </c>
      <c r="H75" s="4">
        <v>62.1</v>
      </c>
      <c r="I75" s="20">
        <v>59.8</v>
      </c>
      <c r="J75" s="15">
        <v>52.8</v>
      </c>
      <c r="K75" s="21">
        <v>51.8</v>
      </c>
      <c r="L75" s="5">
        <v>50</v>
      </c>
      <c r="M75" s="5">
        <v>56.2</v>
      </c>
      <c r="N75" s="5">
        <v>54</v>
      </c>
      <c r="O75" s="5">
        <v>77.2</v>
      </c>
      <c r="P75" s="5">
        <v>73.8</v>
      </c>
      <c r="Q75" s="4">
        <v>77</v>
      </c>
      <c r="R75" s="30">
        <f t="shared" si="0"/>
        <v>61.85</v>
      </c>
      <c r="S75" s="31">
        <v>47.624500000000005</v>
      </c>
    </row>
    <row r="76" spans="1:19" x14ac:dyDescent="0.35">
      <c r="A76" s="26">
        <v>79</v>
      </c>
      <c r="B76" s="27" t="s">
        <v>51</v>
      </c>
      <c r="C76" s="1">
        <v>537356</v>
      </c>
      <c r="D76" s="1">
        <v>183059</v>
      </c>
      <c r="E76" s="12" t="s">
        <v>84</v>
      </c>
      <c r="F76" s="5">
        <v>30.5</v>
      </c>
      <c r="G76" s="5">
        <v>43</v>
      </c>
      <c r="H76" s="4">
        <v>44.6</v>
      </c>
      <c r="I76" s="20">
        <v>42.6</v>
      </c>
      <c r="J76" s="15">
        <v>29</v>
      </c>
      <c r="K76" s="21">
        <v>31.4</v>
      </c>
      <c r="L76" s="5">
        <v>27.3</v>
      </c>
      <c r="M76" s="5">
        <v>39.4</v>
      </c>
      <c r="N76" s="5">
        <v>36.9</v>
      </c>
      <c r="O76" s="5">
        <v>57.1</v>
      </c>
      <c r="P76" s="5" t="s">
        <v>59</v>
      </c>
      <c r="Q76" s="4">
        <v>56.5</v>
      </c>
      <c r="R76" s="30">
        <f t="shared" ref="R76:R85" si="1">AVERAGE(F76:Q76)</f>
        <v>39.845454545454544</v>
      </c>
      <c r="S76" s="32">
        <v>30.681000000000001</v>
      </c>
    </row>
    <row r="77" spans="1:19" x14ac:dyDescent="0.35">
      <c r="A77" s="26">
        <v>80</v>
      </c>
      <c r="B77" s="27" t="s">
        <v>52</v>
      </c>
      <c r="C77" s="1">
        <v>537581</v>
      </c>
      <c r="D77" s="1">
        <v>183208</v>
      </c>
      <c r="E77" s="12" t="s">
        <v>84</v>
      </c>
      <c r="F77" s="5">
        <v>52.9</v>
      </c>
      <c r="G77" s="5">
        <v>55.7</v>
      </c>
      <c r="H77" s="4">
        <v>57.5</v>
      </c>
      <c r="I77" s="20">
        <v>54.6</v>
      </c>
      <c r="J77" s="15">
        <v>39.799999999999997</v>
      </c>
      <c r="K77" s="21">
        <v>35.5</v>
      </c>
      <c r="L77" s="5">
        <v>35.4</v>
      </c>
      <c r="M77" s="5">
        <v>55.9</v>
      </c>
      <c r="N77" s="5">
        <v>43.6</v>
      </c>
      <c r="O77" s="5">
        <v>88.6</v>
      </c>
      <c r="P77" s="5">
        <v>66</v>
      </c>
      <c r="Q77" s="4">
        <v>57</v>
      </c>
      <c r="R77" s="30">
        <f t="shared" si="1"/>
        <v>53.541666666666664</v>
      </c>
      <c r="S77" s="31">
        <v>41.227083333333333</v>
      </c>
    </row>
    <row r="78" spans="1:19" x14ac:dyDescent="0.35">
      <c r="A78" s="26">
        <v>81</v>
      </c>
      <c r="B78" s="27" t="s">
        <v>53</v>
      </c>
      <c r="C78" s="1">
        <v>537868</v>
      </c>
      <c r="D78" s="1">
        <v>182912</v>
      </c>
      <c r="E78" s="12" t="s">
        <v>84</v>
      </c>
      <c r="F78" s="5">
        <v>53.9</v>
      </c>
      <c r="G78" s="5">
        <v>47.4</v>
      </c>
      <c r="H78" s="4">
        <v>47.6</v>
      </c>
      <c r="I78" s="20">
        <v>49.1</v>
      </c>
      <c r="J78" s="15" t="s">
        <v>61</v>
      </c>
      <c r="K78" s="21">
        <v>36.6</v>
      </c>
      <c r="L78" s="5">
        <v>32.700000000000003</v>
      </c>
      <c r="M78" s="5">
        <v>45.2</v>
      </c>
      <c r="N78" s="5">
        <v>44</v>
      </c>
      <c r="O78" s="5">
        <v>79.400000000000006</v>
      </c>
      <c r="P78" s="5">
        <v>59.4</v>
      </c>
      <c r="Q78" s="4">
        <v>67.599999999999994</v>
      </c>
      <c r="R78" s="30">
        <f t="shared" si="1"/>
        <v>51.172727272727272</v>
      </c>
      <c r="S78" s="32">
        <v>39.402999999999999</v>
      </c>
    </row>
    <row r="79" spans="1:19" x14ac:dyDescent="0.35">
      <c r="A79" s="26">
        <v>82</v>
      </c>
      <c r="B79" s="27" t="s">
        <v>69</v>
      </c>
      <c r="C79" s="1">
        <v>537821</v>
      </c>
      <c r="D79" s="1">
        <v>182332</v>
      </c>
      <c r="E79" s="12" t="s">
        <v>84</v>
      </c>
      <c r="F79" s="5">
        <v>70.5</v>
      </c>
      <c r="G79" s="5">
        <v>70.599999999999994</v>
      </c>
      <c r="H79" s="4">
        <v>51.4</v>
      </c>
      <c r="I79" s="20">
        <v>65.099999999999994</v>
      </c>
      <c r="J79" s="15" t="s">
        <v>61</v>
      </c>
      <c r="K79" s="21">
        <v>43.7</v>
      </c>
      <c r="L79" s="5">
        <v>47.2</v>
      </c>
      <c r="M79" s="5">
        <v>55.1</v>
      </c>
      <c r="N79" s="5">
        <v>64.7</v>
      </c>
      <c r="O79" s="5">
        <v>82.6</v>
      </c>
      <c r="P79" s="5">
        <v>84.4</v>
      </c>
      <c r="Q79" s="4">
        <v>80.400000000000006</v>
      </c>
      <c r="R79" s="30">
        <f t="shared" si="1"/>
        <v>65.063636363636363</v>
      </c>
      <c r="S79" s="31">
        <v>50.099000000000004</v>
      </c>
    </row>
    <row r="80" spans="1:19" x14ac:dyDescent="0.35">
      <c r="A80" s="26">
        <v>83</v>
      </c>
      <c r="B80" s="27" t="s">
        <v>71</v>
      </c>
      <c r="C80" s="1">
        <v>538178</v>
      </c>
      <c r="D80" s="1">
        <v>181747</v>
      </c>
      <c r="E80" s="12" t="s">
        <v>84</v>
      </c>
      <c r="F80" s="5">
        <v>85.8</v>
      </c>
      <c r="G80" s="5">
        <v>72.3</v>
      </c>
      <c r="H80" s="4">
        <v>80.2</v>
      </c>
      <c r="I80" s="20">
        <v>72.7</v>
      </c>
      <c r="J80" s="15">
        <v>62.8</v>
      </c>
      <c r="K80" s="21">
        <v>75.400000000000006</v>
      </c>
      <c r="L80" s="5">
        <v>68.5</v>
      </c>
      <c r="M80" s="5">
        <v>84.8</v>
      </c>
      <c r="N80" s="5">
        <v>90.9</v>
      </c>
      <c r="O80" s="5">
        <v>115.2</v>
      </c>
      <c r="P80" s="5">
        <v>88</v>
      </c>
      <c r="Q80" s="4">
        <v>83.6</v>
      </c>
      <c r="R80" s="30">
        <f t="shared" si="1"/>
        <v>81.683333333333337</v>
      </c>
      <c r="S80" s="31">
        <v>62.896166666666673</v>
      </c>
    </row>
    <row r="81" spans="1:19" x14ac:dyDescent="0.35">
      <c r="A81" s="26">
        <v>84</v>
      </c>
      <c r="B81" s="27" t="s">
        <v>54</v>
      </c>
      <c r="C81" s="1">
        <v>538366</v>
      </c>
      <c r="D81" s="1">
        <v>181180</v>
      </c>
      <c r="E81" s="12" t="s">
        <v>84</v>
      </c>
      <c r="F81" s="5">
        <v>87</v>
      </c>
      <c r="G81" s="5">
        <v>71.7</v>
      </c>
      <c r="H81" s="4">
        <v>58.2</v>
      </c>
      <c r="I81" s="20">
        <v>55.6</v>
      </c>
      <c r="J81" s="15">
        <v>56.7</v>
      </c>
      <c r="K81" s="21">
        <v>58.9</v>
      </c>
      <c r="L81" s="5">
        <v>57.8</v>
      </c>
      <c r="M81" s="5">
        <v>58.1</v>
      </c>
      <c r="N81" s="5">
        <v>56.8</v>
      </c>
      <c r="O81" s="5">
        <v>63.3</v>
      </c>
      <c r="P81" s="5">
        <v>60.8</v>
      </c>
      <c r="Q81" s="4" t="s">
        <v>59</v>
      </c>
      <c r="R81" s="30">
        <f t="shared" si="1"/>
        <v>62.263636363636351</v>
      </c>
      <c r="S81" s="31">
        <v>47.942999999999991</v>
      </c>
    </row>
    <row r="82" spans="1:19" x14ac:dyDescent="0.35">
      <c r="A82" s="26">
        <v>85</v>
      </c>
      <c r="B82" s="27" t="s">
        <v>55</v>
      </c>
      <c r="C82" s="1">
        <v>538895</v>
      </c>
      <c r="D82" s="1">
        <v>181296</v>
      </c>
      <c r="E82" s="12" t="s">
        <v>84</v>
      </c>
      <c r="F82" s="5">
        <v>66.900000000000006</v>
      </c>
      <c r="G82" s="5">
        <v>68.599999999999994</v>
      </c>
      <c r="H82" s="4">
        <v>65.5</v>
      </c>
      <c r="I82" s="20">
        <v>56.8</v>
      </c>
      <c r="J82" s="15">
        <v>41.8</v>
      </c>
      <c r="K82" s="21">
        <v>51.6</v>
      </c>
      <c r="L82" s="5">
        <v>49</v>
      </c>
      <c r="M82" s="5">
        <v>52.8</v>
      </c>
      <c r="N82" s="5">
        <v>60.4</v>
      </c>
      <c r="O82" s="5">
        <v>80.8</v>
      </c>
      <c r="P82" s="5">
        <v>75.3</v>
      </c>
      <c r="Q82" s="4">
        <v>72.900000000000006</v>
      </c>
      <c r="R82" s="30">
        <f t="shared" si="1"/>
        <v>61.866666666666667</v>
      </c>
      <c r="S82" s="31">
        <v>47.637333333333338</v>
      </c>
    </row>
    <row r="83" spans="1:19" x14ac:dyDescent="0.35">
      <c r="A83" s="26">
        <v>86</v>
      </c>
      <c r="B83" s="27" t="s">
        <v>56</v>
      </c>
      <c r="C83" s="1">
        <v>538955</v>
      </c>
      <c r="D83" s="1">
        <v>180872</v>
      </c>
      <c r="E83" s="12" t="s">
        <v>84</v>
      </c>
      <c r="F83" s="5">
        <v>47.1</v>
      </c>
      <c r="G83" s="5">
        <v>47.7</v>
      </c>
      <c r="H83" s="4">
        <v>43.6</v>
      </c>
      <c r="I83" s="20">
        <v>35.799999999999997</v>
      </c>
      <c r="J83" s="15">
        <v>38.200000000000003</v>
      </c>
      <c r="K83" s="21">
        <v>31.5</v>
      </c>
      <c r="L83" s="5">
        <v>32.799999999999997</v>
      </c>
      <c r="M83" s="5">
        <v>38</v>
      </c>
      <c r="N83" s="5">
        <v>41.9</v>
      </c>
      <c r="O83" s="5">
        <v>60.5</v>
      </c>
      <c r="P83" s="5">
        <v>58.5</v>
      </c>
      <c r="Q83" s="4">
        <v>58.9</v>
      </c>
      <c r="R83" s="30">
        <f t="shared" si="1"/>
        <v>44.541666666666664</v>
      </c>
      <c r="S83" s="32">
        <v>34.297083333333333</v>
      </c>
    </row>
    <row r="84" spans="1:19" x14ac:dyDescent="0.35">
      <c r="A84" s="26">
        <v>89</v>
      </c>
      <c r="B84" s="27" t="s">
        <v>82</v>
      </c>
      <c r="C84" s="1">
        <v>538730</v>
      </c>
      <c r="D84" s="1">
        <v>178733</v>
      </c>
      <c r="E84" s="12" t="s">
        <v>85</v>
      </c>
      <c r="F84" s="5">
        <v>44.7</v>
      </c>
      <c r="G84" s="5">
        <v>39.700000000000003</v>
      </c>
      <c r="H84" s="4">
        <v>41.3</v>
      </c>
      <c r="I84" s="20">
        <v>35.799999999999997</v>
      </c>
      <c r="J84" s="15">
        <v>33.4</v>
      </c>
      <c r="K84" s="21">
        <v>27.2</v>
      </c>
      <c r="L84" s="5">
        <v>26.7</v>
      </c>
      <c r="M84" s="5">
        <v>32.700000000000003</v>
      </c>
      <c r="N84" s="5">
        <v>35.6</v>
      </c>
      <c r="O84" s="5">
        <v>53.4</v>
      </c>
      <c r="P84" s="5">
        <v>58.7</v>
      </c>
      <c r="Q84" s="4">
        <v>48</v>
      </c>
      <c r="R84" s="30">
        <f t="shared" si="1"/>
        <v>39.766666666666666</v>
      </c>
      <c r="S84" s="32">
        <v>30.620333333333335</v>
      </c>
    </row>
    <row r="85" spans="1:19" x14ac:dyDescent="0.35">
      <c r="A85" s="26">
        <v>90</v>
      </c>
      <c r="B85" s="27" t="s">
        <v>81</v>
      </c>
      <c r="C85" s="1">
        <v>538674</v>
      </c>
      <c r="D85" s="1">
        <v>178887</v>
      </c>
      <c r="E85" s="12" t="s">
        <v>84</v>
      </c>
      <c r="F85" s="5">
        <v>36.299999999999997</v>
      </c>
      <c r="G85" s="4">
        <v>38.6</v>
      </c>
      <c r="H85" s="4">
        <v>38</v>
      </c>
      <c r="I85" s="20">
        <v>30.4</v>
      </c>
      <c r="J85" s="15" t="s">
        <v>61</v>
      </c>
      <c r="K85" s="21">
        <v>22.9</v>
      </c>
      <c r="L85" s="5">
        <v>22</v>
      </c>
      <c r="M85" s="5">
        <v>29.1</v>
      </c>
      <c r="N85" s="5">
        <v>30.9</v>
      </c>
      <c r="O85" s="5">
        <v>46.9</v>
      </c>
      <c r="P85" s="5">
        <v>48.4</v>
      </c>
      <c r="Q85" s="4">
        <v>49.3</v>
      </c>
      <c r="R85" s="30">
        <f t="shared" si="1"/>
        <v>35.709090909090911</v>
      </c>
      <c r="S85" s="32">
        <v>27.496000000000002</v>
      </c>
    </row>
    <row r="89" spans="1:19" x14ac:dyDescent="0.35">
      <c r="L89" s="9"/>
      <c r="M89" s="8"/>
      <c r="N89" s="8"/>
    </row>
    <row r="90" spans="1:19" x14ac:dyDescent="0.35">
      <c r="L90" s="9"/>
      <c r="M90" s="8"/>
      <c r="N90" s="8"/>
    </row>
    <row r="91" spans="1:19" x14ac:dyDescent="0.35">
      <c r="I91" s="9"/>
      <c r="J91" s="9"/>
      <c r="K91" s="9"/>
      <c r="L91" s="9"/>
      <c r="M91" s="8"/>
      <c r="N9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5"/>
  <sheetViews>
    <sheetView zoomScaleNormal="100" workbookViewId="0">
      <selection activeCell="C8" sqref="C8"/>
    </sheetView>
  </sheetViews>
  <sheetFormatPr baseColWidth="10" defaultColWidth="8.7265625" defaultRowHeight="14.5" x14ac:dyDescent="0.35"/>
  <cols>
    <col min="2" max="2" width="31.26953125" customWidth="1"/>
    <col min="3" max="4" width="11.54296875" customWidth="1"/>
    <col min="5" max="5" width="12.453125" customWidth="1"/>
    <col min="6" max="6" width="10.26953125" customWidth="1"/>
    <col min="7" max="7" width="9.81640625" customWidth="1"/>
    <col min="8" max="8" width="9.7265625" customWidth="1"/>
    <col min="9" max="9" width="10.453125" customWidth="1"/>
    <col min="10" max="10" width="10" customWidth="1"/>
    <col min="11" max="11" width="9.81640625" customWidth="1"/>
    <col min="12" max="12" width="10.453125" customWidth="1"/>
    <col min="13" max="13" width="10.7265625" customWidth="1"/>
    <col min="14" max="14" width="10" customWidth="1"/>
    <col min="15" max="15" width="9.7265625" customWidth="1"/>
    <col min="16" max="16" width="10.26953125" customWidth="1"/>
    <col min="17" max="17" width="11.1796875" customWidth="1"/>
    <col min="18" max="18" width="12" style="9" bestFit="1" customWidth="1"/>
    <col min="19" max="19" width="15.453125" bestFit="1" customWidth="1"/>
  </cols>
  <sheetData>
    <row r="2" spans="1:25" ht="15.5" x14ac:dyDescent="0.35">
      <c r="B2" s="24" t="s">
        <v>100</v>
      </c>
    </row>
    <row r="4" spans="1:25" x14ac:dyDescent="0.35">
      <c r="B4" s="83" t="s">
        <v>107</v>
      </c>
      <c r="C4" s="86"/>
      <c r="D4" s="86"/>
      <c r="E4" s="86"/>
      <c r="F4" s="86"/>
      <c r="G4" s="86"/>
      <c r="H4" s="86"/>
      <c r="I4" s="86"/>
    </row>
    <row r="5" spans="1:25" ht="16.5" x14ac:dyDescent="0.35">
      <c r="B5" t="s">
        <v>74</v>
      </c>
    </row>
    <row r="6" spans="1:25" x14ac:dyDescent="0.35">
      <c r="B6" t="s">
        <v>101</v>
      </c>
    </row>
    <row r="8" spans="1:25" x14ac:dyDescent="0.35">
      <c r="C8" s="90"/>
    </row>
    <row r="9" spans="1:25" ht="30" customHeight="1" x14ac:dyDescent="0.35">
      <c r="F9" s="67" t="s">
        <v>144</v>
      </c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</row>
    <row r="10" spans="1:25" s="47" customFormat="1" ht="43.5" x14ac:dyDescent="0.35">
      <c r="A10" s="69" t="s">
        <v>57</v>
      </c>
      <c r="B10" s="69" t="s">
        <v>58</v>
      </c>
      <c r="C10" s="69" t="s">
        <v>145</v>
      </c>
      <c r="D10" s="69" t="s">
        <v>146</v>
      </c>
      <c r="E10" s="69" t="s">
        <v>83</v>
      </c>
      <c r="F10" s="75">
        <v>42736</v>
      </c>
      <c r="G10" s="76">
        <v>42767</v>
      </c>
      <c r="H10" s="76">
        <v>42795</v>
      </c>
      <c r="I10" s="75">
        <v>42826</v>
      </c>
      <c r="J10" s="75">
        <v>42856</v>
      </c>
      <c r="K10" s="75">
        <v>42887</v>
      </c>
      <c r="L10" s="75">
        <v>42917</v>
      </c>
      <c r="M10" s="73" t="s">
        <v>102</v>
      </c>
      <c r="N10" s="73" t="s">
        <v>103</v>
      </c>
      <c r="O10" s="73" t="s">
        <v>104</v>
      </c>
      <c r="P10" s="73" t="s">
        <v>105</v>
      </c>
      <c r="Q10" s="73" t="s">
        <v>106</v>
      </c>
      <c r="R10" s="79" t="s">
        <v>76</v>
      </c>
      <c r="S10" s="78" t="s">
        <v>108</v>
      </c>
    </row>
    <row r="11" spans="1:25" x14ac:dyDescent="0.35">
      <c r="A11" s="26">
        <v>1</v>
      </c>
      <c r="B11" s="27" t="s">
        <v>0</v>
      </c>
      <c r="C11" s="1">
        <v>533883</v>
      </c>
      <c r="D11" s="1">
        <v>182815</v>
      </c>
      <c r="E11" s="12" t="s">
        <v>84</v>
      </c>
      <c r="F11" s="4">
        <v>76.5</v>
      </c>
      <c r="G11" s="4">
        <v>64.2</v>
      </c>
      <c r="H11" s="4">
        <v>50.9</v>
      </c>
      <c r="I11" s="4">
        <v>19.100000000000001</v>
      </c>
      <c r="J11" s="4">
        <v>44.4</v>
      </c>
      <c r="K11" s="5">
        <v>47</v>
      </c>
      <c r="L11" s="5">
        <v>38.9</v>
      </c>
      <c r="M11" s="4">
        <v>43.7</v>
      </c>
      <c r="N11" s="49">
        <v>45.9</v>
      </c>
      <c r="O11" s="19">
        <v>53.6</v>
      </c>
      <c r="P11" s="15">
        <v>60</v>
      </c>
      <c r="Q11" s="15">
        <v>61.7</v>
      </c>
      <c r="R11" s="19">
        <f>AVERAGE(F11:Q11)</f>
        <v>50.491666666666674</v>
      </c>
      <c r="S11" s="16">
        <v>38.373666666666672</v>
      </c>
      <c r="U11" s="42"/>
      <c r="V11" s="35" t="s">
        <v>78</v>
      </c>
      <c r="W11" s="38"/>
      <c r="X11" s="38"/>
      <c r="Y11" s="39"/>
    </row>
    <row r="12" spans="1:25" x14ac:dyDescent="0.35">
      <c r="A12" s="26">
        <v>2</v>
      </c>
      <c r="B12" s="27" t="s">
        <v>1</v>
      </c>
      <c r="C12" s="1">
        <v>533507</v>
      </c>
      <c r="D12" s="1">
        <v>182569</v>
      </c>
      <c r="E12" s="12" t="s">
        <v>84</v>
      </c>
      <c r="F12" s="4">
        <v>70.599999999999994</v>
      </c>
      <c r="G12" s="4">
        <v>53.6</v>
      </c>
      <c r="H12" s="4">
        <v>58.8</v>
      </c>
      <c r="I12" s="4">
        <v>43.2</v>
      </c>
      <c r="J12" s="4">
        <v>47.6</v>
      </c>
      <c r="K12" s="5">
        <v>46.6</v>
      </c>
      <c r="L12" s="5">
        <v>38.5</v>
      </c>
      <c r="M12" s="4">
        <v>49.8</v>
      </c>
      <c r="N12" s="49">
        <v>49.9</v>
      </c>
      <c r="O12" s="19">
        <v>55.5</v>
      </c>
      <c r="P12" s="15">
        <v>56.6</v>
      </c>
      <c r="Q12" s="15" t="s">
        <v>59</v>
      </c>
      <c r="R12" s="19">
        <f t="shared" ref="R12:R75" si="0">AVERAGE(F12:Q12)</f>
        <v>51.881818181818183</v>
      </c>
      <c r="S12" s="16">
        <v>39.430181818181822</v>
      </c>
      <c r="U12" s="43"/>
      <c r="V12" s="37" t="s">
        <v>79</v>
      </c>
      <c r="W12" s="40"/>
      <c r="X12" s="40"/>
      <c r="Y12" s="41"/>
    </row>
    <row r="13" spans="1:25" x14ac:dyDescent="0.35">
      <c r="A13" s="26">
        <v>3</v>
      </c>
      <c r="B13" s="27" t="s">
        <v>2</v>
      </c>
      <c r="C13" s="1">
        <v>533860</v>
      </c>
      <c r="D13" s="1">
        <v>182442</v>
      </c>
      <c r="E13" s="12" t="s">
        <v>84</v>
      </c>
      <c r="F13" s="4">
        <v>77.5</v>
      </c>
      <c r="G13" s="4">
        <v>59</v>
      </c>
      <c r="H13" s="4">
        <v>59.7</v>
      </c>
      <c r="I13" s="4">
        <v>41.6</v>
      </c>
      <c r="J13" s="4" t="s">
        <v>59</v>
      </c>
      <c r="K13" s="5">
        <v>46.6</v>
      </c>
      <c r="L13" s="5">
        <v>44.2</v>
      </c>
      <c r="M13" s="4">
        <v>50.2</v>
      </c>
      <c r="N13" s="49">
        <v>55.4</v>
      </c>
      <c r="O13" s="19">
        <v>62.7</v>
      </c>
      <c r="P13" s="15">
        <v>82</v>
      </c>
      <c r="Q13" s="15">
        <v>62</v>
      </c>
      <c r="R13" s="19">
        <f t="shared" si="0"/>
        <v>58.263636363636351</v>
      </c>
      <c r="S13" s="16">
        <v>44.280363636363624</v>
      </c>
    </row>
    <row r="14" spans="1:25" x14ac:dyDescent="0.35">
      <c r="A14" s="26">
        <v>4</v>
      </c>
      <c r="B14" s="27" t="s">
        <v>3</v>
      </c>
      <c r="C14" s="1">
        <v>533583</v>
      </c>
      <c r="D14" s="1">
        <v>182066</v>
      </c>
      <c r="E14" s="12" t="s">
        <v>84</v>
      </c>
      <c r="F14" s="4">
        <v>99</v>
      </c>
      <c r="G14" s="4">
        <v>77.099999999999994</v>
      </c>
      <c r="H14" s="4">
        <v>84.7</v>
      </c>
      <c r="I14" s="4">
        <v>80.2</v>
      </c>
      <c r="J14" s="4">
        <v>79.099999999999994</v>
      </c>
      <c r="K14" s="5">
        <v>98.9</v>
      </c>
      <c r="L14" s="5">
        <v>59.5</v>
      </c>
      <c r="M14" s="19" t="s">
        <v>59</v>
      </c>
      <c r="N14" s="49">
        <v>77.7</v>
      </c>
      <c r="O14" s="19">
        <v>50.1</v>
      </c>
      <c r="P14" s="15" t="s">
        <v>59</v>
      </c>
      <c r="Q14" s="15" t="s">
        <v>59</v>
      </c>
      <c r="R14" s="19">
        <f t="shared" si="0"/>
        <v>78.477777777777789</v>
      </c>
      <c r="S14" s="16">
        <v>59.643111111111118</v>
      </c>
    </row>
    <row r="15" spans="1:25" x14ac:dyDescent="0.35">
      <c r="A15" s="26">
        <v>5</v>
      </c>
      <c r="B15" s="27" t="s">
        <v>4</v>
      </c>
      <c r="C15" s="1">
        <v>533985</v>
      </c>
      <c r="D15" s="1">
        <v>181426</v>
      </c>
      <c r="E15" s="12" t="s">
        <v>84</v>
      </c>
      <c r="F15" s="4">
        <v>98.9</v>
      </c>
      <c r="G15" s="4">
        <v>95.2</v>
      </c>
      <c r="H15" s="4">
        <v>79.2</v>
      </c>
      <c r="I15" s="4">
        <v>95.1</v>
      </c>
      <c r="J15" s="4">
        <v>49.7</v>
      </c>
      <c r="K15" s="5">
        <v>89.3</v>
      </c>
      <c r="L15" s="5">
        <v>73.8</v>
      </c>
      <c r="M15" s="4">
        <v>78.5</v>
      </c>
      <c r="N15" s="49">
        <v>71.2</v>
      </c>
      <c r="O15" s="19">
        <v>84.4</v>
      </c>
      <c r="P15" s="15">
        <v>85.4</v>
      </c>
      <c r="Q15" s="15">
        <v>70.5</v>
      </c>
      <c r="R15" s="19">
        <f t="shared" si="0"/>
        <v>80.933333333333323</v>
      </c>
      <c r="S15" s="16">
        <v>61.509333333333323</v>
      </c>
    </row>
    <row r="16" spans="1:25" x14ac:dyDescent="0.35">
      <c r="A16" s="26">
        <v>6</v>
      </c>
      <c r="B16" s="27" t="s">
        <v>87</v>
      </c>
      <c r="C16" s="1">
        <v>533801</v>
      </c>
      <c r="D16" s="1">
        <v>180726</v>
      </c>
      <c r="E16" s="12" t="s">
        <v>84</v>
      </c>
      <c r="F16" s="4">
        <v>130.4</v>
      </c>
      <c r="G16" s="4">
        <v>96.3</v>
      </c>
      <c r="H16" s="4">
        <v>106.1</v>
      </c>
      <c r="I16" s="4">
        <v>86.4</v>
      </c>
      <c r="J16" s="19" t="s">
        <v>59</v>
      </c>
      <c r="K16" s="5">
        <v>110.1</v>
      </c>
      <c r="L16" s="5">
        <v>86.4</v>
      </c>
      <c r="M16" s="4">
        <v>96</v>
      </c>
      <c r="N16" s="49">
        <v>92</v>
      </c>
      <c r="O16" s="19">
        <v>97.2</v>
      </c>
      <c r="P16" s="15" t="s">
        <v>59</v>
      </c>
      <c r="Q16" s="15">
        <v>70.099999999999994</v>
      </c>
      <c r="R16" s="19">
        <f t="shared" si="0"/>
        <v>97.1</v>
      </c>
      <c r="S16" s="16">
        <v>73.795999999999992</v>
      </c>
    </row>
    <row r="17" spans="1:19" x14ac:dyDescent="0.35">
      <c r="A17" s="26">
        <v>7</v>
      </c>
      <c r="B17" s="27" t="s">
        <v>5</v>
      </c>
      <c r="C17" s="1">
        <v>533984</v>
      </c>
      <c r="D17" s="1">
        <v>180373</v>
      </c>
      <c r="E17" s="12" t="s">
        <v>85</v>
      </c>
      <c r="F17" s="4">
        <v>57.6</v>
      </c>
      <c r="G17" s="4">
        <v>44</v>
      </c>
      <c r="H17" s="4">
        <v>34.9</v>
      </c>
      <c r="I17" s="4">
        <v>33.6</v>
      </c>
      <c r="J17" s="4">
        <v>33.1</v>
      </c>
      <c r="K17" s="5">
        <v>35.9</v>
      </c>
      <c r="L17" s="5">
        <v>26.6</v>
      </c>
      <c r="M17" s="4">
        <v>33.700000000000003</v>
      </c>
      <c r="N17" s="49">
        <v>36.5</v>
      </c>
      <c r="O17" s="19">
        <v>42</v>
      </c>
      <c r="P17" s="15">
        <v>46.7</v>
      </c>
      <c r="Q17" s="15">
        <v>44.8</v>
      </c>
      <c r="R17" s="19">
        <f t="shared" si="0"/>
        <v>39.116666666666667</v>
      </c>
      <c r="S17" s="16">
        <v>29.728666666666669</v>
      </c>
    </row>
    <row r="18" spans="1:19" x14ac:dyDescent="0.35">
      <c r="A18" s="26">
        <v>8</v>
      </c>
      <c r="B18" s="27" t="s">
        <v>6</v>
      </c>
      <c r="C18" s="1">
        <v>534444</v>
      </c>
      <c r="D18" s="1">
        <v>180122</v>
      </c>
      <c r="E18" s="12" t="s">
        <v>84</v>
      </c>
      <c r="F18" s="4">
        <v>69</v>
      </c>
      <c r="G18" s="4">
        <v>46.7</v>
      </c>
      <c r="H18" s="4">
        <v>40.6</v>
      </c>
      <c r="I18" s="4">
        <v>35.1</v>
      </c>
      <c r="J18" s="4">
        <v>37.9</v>
      </c>
      <c r="K18" s="5">
        <v>35.5</v>
      </c>
      <c r="L18" s="5">
        <v>33.299999999999997</v>
      </c>
      <c r="M18" s="4">
        <v>39.6</v>
      </c>
      <c r="N18" s="49">
        <v>40.799999999999997</v>
      </c>
      <c r="O18" s="19">
        <v>40.799999999999997</v>
      </c>
      <c r="P18" s="15">
        <v>51.7</v>
      </c>
      <c r="Q18" s="15">
        <v>50.9</v>
      </c>
      <c r="R18" s="19">
        <f t="shared" si="0"/>
        <v>43.491666666666674</v>
      </c>
      <c r="S18" s="16">
        <v>33.053666666666672</v>
      </c>
    </row>
    <row r="19" spans="1:19" x14ac:dyDescent="0.35">
      <c r="A19" s="26">
        <v>11</v>
      </c>
      <c r="B19" s="27" t="s">
        <v>7</v>
      </c>
      <c r="C19" s="1">
        <v>533866</v>
      </c>
      <c r="D19" s="1">
        <v>181860</v>
      </c>
      <c r="E19" s="12" t="s">
        <v>84</v>
      </c>
      <c r="F19" s="4">
        <v>72.7</v>
      </c>
      <c r="G19" s="4">
        <v>58.8</v>
      </c>
      <c r="H19" s="4">
        <v>44.4</v>
      </c>
      <c r="I19" s="4">
        <v>41.9</v>
      </c>
      <c r="J19" s="4">
        <v>41.7</v>
      </c>
      <c r="K19" s="5">
        <v>37.9</v>
      </c>
      <c r="L19" s="5">
        <v>35.299999999999997</v>
      </c>
      <c r="M19" s="4">
        <v>47.5</v>
      </c>
      <c r="N19" s="49">
        <v>48.6</v>
      </c>
      <c r="O19" s="19">
        <v>76.3</v>
      </c>
      <c r="P19" s="15">
        <v>60.7</v>
      </c>
      <c r="Q19" s="15">
        <v>55.7</v>
      </c>
      <c r="R19" s="19">
        <f t="shared" si="0"/>
        <v>51.791666666666679</v>
      </c>
      <c r="S19" s="16">
        <v>39.361666666666679</v>
      </c>
    </row>
    <row r="20" spans="1:19" x14ac:dyDescent="0.35">
      <c r="A20" s="26">
        <v>12</v>
      </c>
      <c r="B20" s="27" t="s">
        <v>8</v>
      </c>
      <c r="C20" s="1">
        <v>534259</v>
      </c>
      <c r="D20" s="1">
        <v>182580</v>
      </c>
      <c r="E20" s="12" t="s">
        <v>84</v>
      </c>
      <c r="F20" s="4">
        <v>64.599999999999994</v>
      </c>
      <c r="G20" s="4">
        <v>58.7</v>
      </c>
      <c r="H20" s="4">
        <v>47.6</v>
      </c>
      <c r="I20" s="4">
        <v>40</v>
      </c>
      <c r="J20" s="4">
        <v>45</v>
      </c>
      <c r="K20" s="5">
        <v>46.7</v>
      </c>
      <c r="L20" s="5">
        <v>38.200000000000003</v>
      </c>
      <c r="M20" s="4">
        <v>41</v>
      </c>
      <c r="N20" s="49">
        <v>45.6</v>
      </c>
      <c r="O20" s="19">
        <v>49.9</v>
      </c>
      <c r="P20" s="15">
        <v>63.4</v>
      </c>
      <c r="Q20" s="15">
        <v>60.5</v>
      </c>
      <c r="R20" s="19">
        <f t="shared" si="0"/>
        <v>50.1</v>
      </c>
      <c r="S20" s="16">
        <v>38.076000000000001</v>
      </c>
    </row>
    <row r="21" spans="1:19" x14ac:dyDescent="0.35">
      <c r="A21" s="26">
        <v>14</v>
      </c>
      <c r="B21" s="27" t="s">
        <v>9</v>
      </c>
      <c r="C21" s="1">
        <v>534255</v>
      </c>
      <c r="D21" s="1">
        <v>183130</v>
      </c>
      <c r="E21" s="12" t="s">
        <v>84</v>
      </c>
      <c r="F21" s="6">
        <v>69</v>
      </c>
      <c r="G21" s="6">
        <v>58.8</v>
      </c>
      <c r="H21" s="6">
        <v>52.9</v>
      </c>
      <c r="I21" s="6">
        <v>42.2</v>
      </c>
      <c r="J21" s="4">
        <v>44.8</v>
      </c>
      <c r="K21" s="7">
        <v>52.1</v>
      </c>
      <c r="L21" s="7">
        <v>39.200000000000003</v>
      </c>
      <c r="M21" s="6">
        <v>46.7</v>
      </c>
      <c r="N21" s="49">
        <v>52.9</v>
      </c>
      <c r="O21" s="19">
        <v>57.7</v>
      </c>
      <c r="P21" s="15">
        <v>60.1</v>
      </c>
      <c r="Q21" s="15">
        <v>58.1</v>
      </c>
      <c r="R21" s="19">
        <f t="shared" si="0"/>
        <v>52.875</v>
      </c>
      <c r="S21" s="16">
        <v>40.185000000000002</v>
      </c>
    </row>
    <row r="22" spans="1:19" x14ac:dyDescent="0.35">
      <c r="A22" s="26">
        <v>16</v>
      </c>
      <c r="B22" s="27" t="s">
        <v>10</v>
      </c>
      <c r="C22" s="1">
        <v>534959</v>
      </c>
      <c r="D22" s="1">
        <v>182757</v>
      </c>
      <c r="E22" s="12" t="s">
        <v>84</v>
      </c>
      <c r="F22" s="4">
        <v>73.5</v>
      </c>
      <c r="G22" s="4">
        <v>68.099999999999994</v>
      </c>
      <c r="H22" s="4">
        <v>60.3</v>
      </c>
      <c r="I22" s="4">
        <v>45.9</v>
      </c>
      <c r="J22" s="4">
        <v>54.7</v>
      </c>
      <c r="K22" s="5">
        <v>48.5</v>
      </c>
      <c r="L22" s="5">
        <v>41.1</v>
      </c>
      <c r="M22" s="4">
        <v>41.8</v>
      </c>
      <c r="N22" s="49">
        <v>46.7</v>
      </c>
      <c r="O22" s="19">
        <v>52.1</v>
      </c>
      <c r="P22" s="15">
        <v>61.4</v>
      </c>
      <c r="Q22" s="15">
        <v>55.9</v>
      </c>
      <c r="R22" s="19">
        <f t="shared" si="0"/>
        <v>54.166666666666664</v>
      </c>
      <c r="S22" s="16">
        <v>41.166666666666664</v>
      </c>
    </row>
    <row r="23" spans="1:19" x14ac:dyDescent="0.35">
      <c r="A23" s="26">
        <v>17</v>
      </c>
      <c r="B23" s="27" t="s">
        <v>11</v>
      </c>
      <c r="C23" s="1">
        <v>534783</v>
      </c>
      <c r="D23" s="1">
        <v>182385</v>
      </c>
      <c r="E23" s="12" t="s">
        <v>84</v>
      </c>
      <c r="F23" s="4">
        <v>68.099999999999994</v>
      </c>
      <c r="G23" s="4">
        <v>50.7</v>
      </c>
      <c r="H23" s="4">
        <v>46</v>
      </c>
      <c r="I23" s="4">
        <v>34.799999999999997</v>
      </c>
      <c r="J23" s="4">
        <v>35.700000000000003</v>
      </c>
      <c r="K23" s="5">
        <v>40.799999999999997</v>
      </c>
      <c r="L23" s="5">
        <v>31.5</v>
      </c>
      <c r="M23" s="4">
        <v>38</v>
      </c>
      <c r="N23" s="49">
        <v>40.4</v>
      </c>
      <c r="O23" s="19">
        <v>47</v>
      </c>
      <c r="P23" s="15">
        <v>54.8</v>
      </c>
      <c r="Q23" s="15">
        <v>51.6</v>
      </c>
      <c r="R23" s="19">
        <f t="shared" si="0"/>
        <v>44.949999999999996</v>
      </c>
      <c r="S23" s="16">
        <v>34.161999999999999</v>
      </c>
    </row>
    <row r="24" spans="1:19" x14ac:dyDescent="0.35">
      <c r="A24" s="26">
        <v>18</v>
      </c>
      <c r="B24" s="27" t="s">
        <v>12</v>
      </c>
      <c r="C24" s="1">
        <v>534968</v>
      </c>
      <c r="D24" s="1">
        <v>181878</v>
      </c>
      <c r="E24" s="12" t="s">
        <v>84</v>
      </c>
      <c r="F24" s="4">
        <v>80.900000000000006</v>
      </c>
      <c r="G24" s="4">
        <v>70.900000000000006</v>
      </c>
      <c r="H24" s="19" t="s">
        <v>59</v>
      </c>
      <c r="I24" s="4">
        <v>53.9</v>
      </c>
      <c r="J24" s="4">
        <v>51.6</v>
      </c>
      <c r="K24" s="5">
        <v>56.2</v>
      </c>
      <c r="L24" s="5">
        <v>48.5</v>
      </c>
      <c r="M24" s="4">
        <v>57</v>
      </c>
      <c r="N24" s="49">
        <v>53</v>
      </c>
      <c r="O24" s="19">
        <v>62.5</v>
      </c>
      <c r="P24" s="15" t="s">
        <v>59</v>
      </c>
      <c r="Q24" s="15" t="s">
        <v>59</v>
      </c>
      <c r="R24" s="19">
        <f t="shared" si="0"/>
        <v>59.388888888888886</v>
      </c>
      <c r="S24" s="16">
        <v>45.135555555555555</v>
      </c>
    </row>
    <row r="25" spans="1:19" x14ac:dyDescent="0.35">
      <c r="A25" s="26">
        <v>19</v>
      </c>
      <c r="B25" s="27" t="s">
        <v>72</v>
      </c>
      <c r="C25" s="1">
        <v>534816</v>
      </c>
      <c r="D25" s="1">
        <v>181321</v>
      </c>
      <c r="E25" s="12" t="s">
        <v>84</v>
      </c>
      <c r="F25" s="4">
        <v>80.5</v>
      </c>
      <c r="G25" s="4">
        <v>75.5</v>
      </c>
      <c r="H25" s="4">
        <v>68.099999999999994</v>
      </c>
      <c r="I25" s="4">
        <v>52.9</v>
      </c>
      <c r="J25" s="4">
        <v>57.5</v>
      </c>
      <c r="K25" s="5">
        <v>68.099999999999994</v>
      </c>
      <c r="L25" s="5">
        <v>51.1</v>
      </c>
      <c r="M25" s="4">
        <v>62.3</v>
      </c>
      <c r="N25" s="49">
        <v>59.8</v>
      </c>
      <c r="O25" s="19">
        <v>66</v>
      </c>
      <c r="P25" s="15">
        <v>75.099999999999994</v>
      </c>
      <c r="Q25" s="15">
        <v>73.3</v>
      </c>
      <c r="R25" s="19">
        <f t="shared" si="0"/>
        <v>65.849999999999994</v>
      </c>
      <c r="S25" s="16">
        <v>50.045999999999999</v>
      </c>
    </row>
    <row r="26" spans="1:19" x14ac:dyDescent="0.35">
      <c r="A26" s="26">
        <v>20</v>
      </c>
      <c r="B26" s="27" t="s">
        <v>13</v>
      </c>
      <c r="C26" s="1">
        <v>534951</v>
      </c>
      <c r="D26" s="1">
        <v>180779</v>
      </c>
      <c r="E26" s="12" t="s">
        <v>84</v>
      </c>
      <c r="F26" s="4">
        <v>85.8</v>
      </c>
      <c r="G26" s="4">
        <v>89.2</v>
      </c>
      <c r="H26" s="4">
        <v>83.3</v>
      </c>
      <c r="I26" s="4">
        <v>54.9</v>
      </c>
      <c r="J26" s="4">
        <v>76.099999999999994</v>
      </c>
      <c r="K26" s="5">
        <v>88.4</v>
      </c>
      <c r="L26" s="5">
        <v>63.9</v>
      </c>
      <c r="M26" s="4">
        <v>72.2</v>
      </c>
      <c r="N26" s="49">
        <v>66</v>
      </c>
      <c r="O26" s="19">
        <v>79.8</v>
      </c>
      <c r="P26" s="15">
        <v>71</v>
      </c>
      <c r="Q26" s="15">
        <v>81.7</v>
      </c>
      <c r="R26" s="19">
        <f t="shared" si="0"/>
        <v>76.024999999999991</v>
      </c>
      <c r="S26" s="16">
        <v>57.778999999999996</v>
      </c>
    </row>
    <row r="27" spans="1:19" x14ac:dyDescent="0.35">
      <c r="A27" s="26">
        <v>22</v>
      </c>
      <c r="B27" s="27" t="s">
        <v>14</v>
      </c>
      <c r="C27" s="1">
        <v>535132</v>
      </c>
      <c r="D27" s="1">
        <v>180337</v>
      </c>
      <c r="E27" s="12" t="s">
        <v>84</v>
      </c>
      <c r="F27" s="4">
        <v>66.599999999999994</v>
      </c>
      <c r="G27" s="4">
        <v>46.8</v>
      </c>
      <c r="H27" s="4">
        <v>41.2</v>
      </c>
      <c r="I27" s="4">
        <v>41.4</v>
      </c>
      <c r="J27" s="4">
        <v>38.9</v>
      </c>
      <c r="K27" s="5">
        <v>40.799999999999997</v>
      </c>
      <c r="L27" s="7">
        <v>32.9</v>
      </c>
      <c r="M27" s="4">
        <v>35.6</v>
      </c>
      <c r="N27" s="49">
        <v>40</v>
      </c>
      <c r="O27" s="19">
        <v>50.2</v>
      </c>
      <c r="P27" s="15">
        <v>46.8</v>
      </c>
      <c r="Q27" s="15">
        <v>53.8</v>
      </c>
      <c r="R27" s="19">
        <f t="shared" si="0"/>
        <v>44.583333333333336</v>
      </c>
      <c r="S27" s="16">
        <v>33.883333333333333</v>
      </c>
    </row>
    <row r="28" spans="1:19" x14ac:dyDescent="0.35">
      <c r="A28" s="26">
        <v>23</v>
      </c>
      <c r="B28" s="27" t="s">
        <v>15</v>
      </c>
      <c r="C28" s="1">
        <v>535598</v>
      </c>
      <c r="D28" s="1">
        <v>180816</v>
      </c>
      <c r="E28" s="12" t="s">
        <v>84</v>
      </c>
      <c r="F28" s="4">
        <v>72.8</v>
      </c>
      <c r="G28" s="4">
        <v>63.9</v>
      </c>
      <c r="H28" s="4">
        <v>47.8</v>
      </c>
      <c r="I28" s="4">
        <v>42.9</v>
      </c>
      <c r="J28" s="4">
        <v>60.6</v>
      </c>
      <c r="K28" s="5">
        <v>57.4</v>
      </c>
      <c r="L28" s="5">
        <v>52.1</v>
      </c>
      <c r="M28" s="4">
        <v>60.6</v>
      </c>
      <c r="N28" s="49">
        <v>61.5</v>
      </c>
      <c r="O28" s="19">
        <v>67.3</v>
      </c>
      <c r="P28" s="15">
        <v>63.7</v>
      </c>
      <c r="Q28" s="15">
        <v>63.7</v>
      </c>
      <c r="R28" s="19">
        <f t="shared" si="0"/>
        <v>59.525000000000006</v>
      </c>
      <c r="S28" s="16">
        <v>45.239000000000004</v>
      </c>
    </row>
    <row r="29" spans="1:19" x14ac:dyDescent="0.35">
      <c r="A29" s="26">
        <v>24</v>
      </c>
      <c r="B29" s="27" t="s">
        <v>16</v>
      </c>
      <c r="C29" s="1">
        <v>535150</v>
      </c>
      <c r="D29" s="1">
        <v>181279</v>
      </c>
      <c r="E29" s="12" t="s">
        <v>84</v>
      </c>
      <c r="F29" s="4">
        <v>98.9</v>
      </c>
      <c r="G29" s="4">
        <v>90.1</v>
      </c>
      <c r="H29" s="4">
        <v>75.8</v>
      </c>
      <c r="I29" s="4">
        <v>83.6</v>
      </c>
      <c r="J29" s="4">
        <v>75.7</v>
      </c>
      <c r="K29" s="5">
        <v>85.1</v>
      </c>
      <c r="L29" s="5">
        <v>63.9</v>
      </c>
      <c r="M29" s="4">
        <v>75.900000000000006</v>
      </c>
      <c r="N29" s="49">
        <v>75</v>
      </c>
      <c r="O29" s="19">
        <v>77</v>
      </c>
      <c r="P29" s="15" t="s">
        <v>59</v>
      </c>
      <c r="Q29" s="15" t="s">
        <v>59</v>
      </c>
      <c r="R29" s="19">
        <f t="shared" si="0"/>
        <v>80.099999999999994</v>
      </c>
      <c r="S29" s="16">
        <v>60.875999999999998</v>
      </c>
    </row>
    <row r="30" spans="1:19" x14ac:dyDescent="0.35">
      <c r="A30" s="26">
        <v>25</v>
      </c>
      <c r="B30" s="27" t="s">
        <v>17</v>
      </c>
      <c r="C30" s="1">
        <v>534884</v>
      </c>
      <c r="D30" s="1">
        <v>181667</v>
      </c>
      <c r="E30" s="12" t="s">
        <v>84</v>
      </c>
      <c r="F30" s="4">
        <v>78.400000000000006</v>
      </c>
      <c r="G30" s="4">
        <v>63.9</v>
      </c>
      <c r="H30" s="4">
        <v>53</v>
      </c>
      <c r="I30" s="4">
        <v>44.3</v>
      </c>
      <c r="J30" s="4">
        <v>81.5</v>
      </c>
      <c r="K30" s="5">
        <v>52.8</v>
      </c>
      <c r="L30" s="5">
        <v>41.3</v>
      </c>
      <c r="M30" s="4">
        <v>53.7</v>
      </c>
      <c r="N30" s="49">
        <v>46</v>
      </c>
      <c r="O30" s="19">
        <v>50.6</v>
      </c>
      <c r="P30" s="15">
        <v>73.3</v>
      </c>
      <c r="Q30" s="15">
        <v>69.8</v>
      </c>
      <c r="R30" s="19">
        <f t="shared" si="0"/>
        <v>59.050000000000004</v>
      </c>
      <c r="S30" s="16">
        <v>44.878000000000007</v>
      </c>
    </row>
    <row r="31" spans="1:19" x14ac:dyDescent="0.35">
      <c r="A31" s="26">
        <v>26</v>
      </c>
      <c r="B31" s="27" t="s">
        <v>18</v>
      </c>
      <c r="C31" s="1">
        <v>535392</v>
      </c>
      <c r="D31" s="1">
        <v>182010</v>
      </c>
      <c r="E31" s="12" t="s">
        <v>84</v>
      </c>
      <c r="F31" s="4">
        <v>83.1</v>
      </c>
      <c r="G31" s="4">
        <v>69.3</v>
      </c>
      <c r="H31" s="4">
        <v>69.099999999999994</v>
      </c>
      <c r="I31" s="4">
        <v>55.1</v>
      </c>
      <c r="J31" s="4">
        <v>58.8</v>
      </c>
      <c r="K31" s="5">
        <v>58.9</v>
      </c>
      <c r="L31" s="5">
        <v>53.1</v>
      </c>
      <c r="M31" s="4">
        <v>64.2</v>
      </c>
      <c r="N31" s="49">
        <v>58.8</v>
      </c>
      <c r="O31" s="19">
        <v>61.9</v>
      </c>
      <c r="P31" s="15">
        <v>73.3</v>
      </c>
      <c r="Q31" s="15">
        <v>69.2</v>
      </c>
      <c r="R31" s="19">
        <f t="shared" si="0"/>
        <v>64.566666666666663</v>
      </c>
      <c r="S31" s="16">
        <v>49.070666666666668</v>
      </c>
    </row>
    <row r="32" spans="1:19" x14ac:dyDescent="0.35">
      <c r="A32" s="26">
        <v>28</v>
      </c>
      <c r="B32" s="27" t="s">
        <v>86</v>
      </c>
      <c r="C32" s="1">
        <v>535356</v>
      </c>
      <c r="D32" s="1">
        <v>183223</v>
      </c>
      <c r="E32" s="12" t="s">
        <v>84</v>
      </c>
      <c r="F32" s="4">
        <v>62.9</v>
      </c>
      <c r="G32" s="4">
        <v>53</v>
      </c>
      <c r="H32" s="4">
        <v>51.7</v>
      </c>
      <c r="I32" s="4">
        <v>48.4</v>
      </c>
      <c r="J32" s="19" t="s">
        <v>59</v>
      </c>
      <c r="K32" s="5">
        <v>50.8</v>
      </c>
      <c r="L32" s="7">
        <v>42.4</v>
      </c>
      <c r="M32" s="4">
        <v>46.7</v>
      </c>
      <c r="N32" s="49">
        <v>47.4</v>
      </c>
      <c r="O32" s="19">
        <v>44.7</v>
      </c>
      <c r="P32" s="15">
        <v>59.6</v>
      </c>
      <c r="Q32" s="15">
        <v>58.8</v>
      </c>
      <c r="R32" s="19">
        <f t="shared" si="0"/>
        <v>51.490909090909092</v>
      </c>
      <c r="S32" s="16">
        <v>39.13309090909091</v>
      </c>
    </row>
    <row r="33" spans="1:19" x14ac:dyDescent="0.35">
      <c r="A33" s="26">
        <v>29</v>
      </c>
      <c r="B33" s="27" t="s">
        <v>19</v>
      </c>
      <c r="C33" s="1">
        <v>535930</v>
      </c>
      <c r="D33" s="1">
        <v>183385</v>
      </c>
      <c r="E33" s="12" t="s">
        <v>84</v>
      </c>
      <c r="F33" s="4">
        <v>78.3</v>
      </c>
      <c r="G33" s="4">
        <v>60.4</v>
      </c>
      <c r="H33" s="4">
        <v>63.5</v>
      </c>
      <c r="I33" s="4">
        <v>48.8</v>
      </c>
      <c r="J33" s="4">
        <v>54.7</v>
      </c>
      <c r="K33" s="5">
        <v>52.9</v>
      </c>
      <c r="L33" s="3" t="s">
        <v>59</v>
      </c>
      <c r="M33" s="4">
        <v>55</v>
      </c>
      <c r="N33" s="49">
        <v>57.3</v>
      </c>
      <c r="O33" s="19">
        <v>59.1</v>
      </c>
      <c r="P33" s="15">
        <v>66.099999999999994</v>
      </c>
      <c r="Q33" s="15">
        <v>56.9</v>
      </c>
      <c r="R33" s="19">
        <f t="shared" si="0"/>
        <v>59.363636363636367</v>
      </c>
      <c r="S33" s="16">
        <v>45.116363636363637</v>
      </c>
    </row>
    <row r="34" spans="1:19" x14ac:dyDescent="0.35">
      <c r="A34" s="26">
        <v>30</v>
      </c>
      <c r="B34" s="29" t="s">
        <v>20</v>
      </c>
      <c r="C34" s="2">
        <v>534232</v>
      </c>
      <c r="D34" s="2">
        <v>181584</v>
      </c>
      <c r="E34" s="13" t="s">
        <v>84</v>
      </c>
      <c r="F34" s="4">
        <v>80.8</v>
      </c>
      <c r="G34" s="4">
        <v>59.2</v>
      </c>
      <c r="H34" s="4">
        <v>54.4</v>
      </c>
      <c r="I34" s="4">
        <v>49.2</v>
      </c>
      <c r="J34" s="4">
        <v>54</v>
      </c>
      <c r="K34" s="5">
        <v>60.3</v>
      </c>
      <c r="L34" s="5">
        <v>40.799999999999997</v>
      </c>
      <c r="M34" s="4">
        <v>50.2</v>
      </c>
      <c r="N34" s="49">
        <v>51.1</v>
      </c>
      <c r="O34" s="19">
        <v>55.4</v>
      </c>
      <c r="P34" s="15">
        <v>41.5</v>
      </c>
      <c r="Q34" s="15">
        <v>60.5</v>
      </c>
      <c r="R34" s="19">
        <f t="shared" si="0"/>
        <v>54.783333333333339</v>
      </c>
      <c r="S34" s="16">
        <v>41.635333333333335</v>
      </c>
    </row>
    <row r="35" spans="1:19" x14ac:dyDescent="0.35">
      <c r="A35" s="26">
        <v>31</v>
      </c>
      <c r="B35" s="29" t="s">
        <v>21</v>
      </c>
      <c r="C35" s="2">
        <v>534516</v>
      </c>
      <c r="D35" s="2">
        <v>181744</v>
      </c>
      <c r="E35" s="13" t="s">
        <v>84</v>
      </c>
      <c r="F35" s="4">
        <v>111.1</v>
      </c>
      <c r="G35" s="4">
        <v>101.1</v>
      </c>
      <c r="H35" s="4">
        <v>92.5</v>
      </c>
      <c r="I35" s="4">
        <v>80.099999999999994</v>
      </c>
      <c r="J35" s="4">
        <v>81</v>
      </c>
      <c r="K35" s="5">
        <v>91.5</v>
      </c>
      <c r="L35" s="5">
        <v>77.5</v>
      </c>
      <c r="M35" s="4">
        <v>83.8</v>
      </c>
      <c r="N35" s="49">
        <v>80.5</v>
      </c>
      <c r="O35" s="19">
        <v>91.9</v>
      </c>
      <c r="P35" s="15">
        <v>94.2</v>
      </c>
      <c r="Q35" s="15">
        <v>85.3</v>
      </c>
      <c r="R35" s="19">
        <f t="shared" si="0"/>
        <v>89.208333333333329</v>
      </c>
      <c r="S35" s="16">
        <v>67.798333333333332</v>
      </c>
    </row>
    <row r="36" spans="1:19" x14ac:dyDescent="0.35">
      <c r="A36" s="26">
        <v>32</v>
      </c>
      <c r="B36" s="27" t="s">
        <v>22</v>
      </c>
      <c r="C36" s="1">
        <v>535295</v>
      </c>
      <c r="D36" s="1">
        <v>182820</v>
      </c>
      <c r="E36" s="12" t="s">
        <v>84</v>
      </c>
      <c r="F36" s="4">
        <v>84.4</v>
      </c>
      <c r="G36" s="4">
        <v>66.099999999999994</v>
      </c>
      <c r="H36" s="4">
        <v>73.5</v>
      </c>
      <c r="I36" s="4">
        <v>61.1</v>
      </c>
      <c r="J36" s="4">
        <v>60.9</v>
      </c>
      <c r="K36" s="5">
        <v>72.3</v>
      </c>
      <c r="L36" s="5">
        <v>52</v>
      </c>
      <c r="M36" s="19" t="s">
        <v>59</v>
      </c>
      <c r="N36" s="49">
        <v>63.4</v>
      </c>
      <c r="O36" s="19">
        <v>64.400000000000006</v>
      </c>
      <c r="P36" s="15">
        <v>76.400000000000006</v>
      </c>
      <c r="Q36" s="15">
        <v>64.900000000000006</v>
      </c>
      <c r="R36" s="19">
        <f t="shared" si="0"/>
        <v>67.218181818181819</v>
      </c>
      <c r="S36" s="16">
        <v>51.085818181818183</v>
      </c>
    </row>
    <row r="37" spans="1:19" x14ac:dyDescent="0.35">
      <c r="A37" s="26">
        <v>33</v>
      </c>
      <c r="B37" s="27" t="s">
        <v>23</v>
      </c>
      <c r="C37" s="1">
        <v>535545</v>
      </c>
      <c r="D37" s="1">
        <v>181604</v>
      </c>
      <c r="E37" s="12" t="s">
        <v>85</v>
      </c>
      <c r="F37" s="4">
        <v>70.900000000000006</v>
      </c>
      <c r="G37" s="6">
        <v>44.6</v>
      </c>
      <c r="H37" s="19" t="s">
        <v>59</v>
      </c>
      <c r="I37" s="4">
        <v>31.6</v>
      </c>
      <c r="J37" s="4">
        <v>31.5</v>
      </c>
      <c r="K37" s="5">
        <v>36.5</v>
      </c>
      <c r="L37" s="5">
        <v>27.9</v>
      </c>
      <c r="M37" s="6">
        <v>37.299999999999997</v>
      </c>
      <c r="N37" s="49" t="s">
        <v>59</v>
      </c>
      <c r="O37" s="19">
        <v>43.5</v>
      </c>
      <c r="P37" s="15" t="s">
        <v>59</v>
      </c>
      <c r="Q37" s="15">
        <v>108.8</v>
      </c>
      <c r="R37" s="19">
        <f t="shared" si="0"/>
        <v>48.06666666666667</v>
      </c>
      <c r="S37" s="16">
        <v>36.530666666666669</v>
      </c>
    </row>
    <row r="38" spans="1:19" x14ac:dyDescent="0.35">
      <c r="A38" s="26">
        <v>36</v>
      </c>
      <c r="B38" s="27" t="s">
        <v>24</v>
      </c>
      <c r="C38" s="1">
        <v>536702</v>
      </c>
      <c r="D38" s="1">
        <v>181646</v>
      </c>
      <c r="E38" s="12" t="s">
        <v>84</v>
      </c>
      <c r="F38" s="6">
        <v>74.2</v>
      </c>
      <c r="G38" s="6">
        <v>50.6</v>
      </c>
      <c r="H38" s="6">
        <v>48.8</v>
      </c>
      <c r="I38" s="6">
        <v>38.799999999999997</v>
      </c>
      <c r="J38" s="6">
        <v>41.4</v>
      </c>
      <c r="K38" s="7">
        <v>33.799999999999997</v>
      </c>
      <c r="L38" s="7">
        <v>33.4</v>
      </c>
      <c r="M38" s="6">
        <v>38.6</v>
      </c>
      <c r="N38" s="49">
        <v>41.1</v>
      </c>
      <c r="O38" s="19">
        <v>41.2</v>
      </c>
      <c r="P38" s="15">
        <v>60.9</v>
      </c>
      <c r="Q38" s="15">
        <v>55.7</v>
      </c>
      <c r="R38" s="19">
        <f t="shared" si="0"/>
        <v>46.541666666666664</v>
      </c>
      <c r="S38" s="16">
        <v>35.371666666666663</v>
      </c>
    </row>
    <row r="39" spans="1:19" x14ac:dyDescent="0.35">
      <c r="A39" s="26">
        <v>37</v>
      </c>
      <c r="B39" s="27" t="s">
        <v>25</v>
      </c>
      <c r="C39" s="1">
        <v>536574</v>
      </c>
      <c r="D39" s="1">
        <v>181338</v>
      </c>
      <c r="E39" s="12" t="s">
        <v>84</v>
      </c>
      <c r="F39" s="4">
        <v>69.8</v>
      </c>
      <c r="G39" s="4">
        <v>53.7</v>
      </c>
      <c r="H39" s="6">
        <v>49</v>
      </c>
      <c r="I39" s="6">
        <v>35.700000000000003</v>
      </c>
      <c r="J39" s="19" t="s">
        <v>59</v>
      </c>
      <c r="K39" s="5">
        <v>47</v>
      </c>
      <c r="L39" s="5">
        <v>36.1</v>
      </c>
      <c r="M39" s="4">
        <v>38.9</v>
      </c>
      <c r="N39" s="49">
        <v>41.4</v>
      </c>
      <c r="O39" s="19">
        <v>40.299999999999997</v>
      </c>
      <c r="P39" s="15">
        <v>51.7</v>
      </c>
      <c r="Q39" s="15">
        <v>50.6</v>
      </c>
      <c r="R39" s="19">
        <f t="shared" si="0"/>
        <v>46.745454545454542</v>
      </c>
      <c r="S39" s="16">
        <v>35.526545454545456</v>
      </c>
    </row>
    <row r="40" spans="1:19" x14ac:dyDescent="0.35">
      <c r="A40" s="26">
        <v>38</v>
      </c>
      <c r="B40" s="27" t="s">
        <v>26</v>
      </c>
      <c r="C40" s="1">
        <v>536080</v>
      </c>
      <c r="D40" s="1">
        <v>181721</v>
      </c>
      <c r="E40" s="12" t="s">
        <v>84</v>
      </c>
      <c r="F40" s="4">
        <v>87.7</v>
      </c>
      <c r="G40" s="4">
        <v>67.5</v>
      </c>
      <c r="H40" s="19" t="s">
        <v>59</v>
      </c>
      <c r="I40" s="19" t="s">
        <v>59</v>
      </c>
      <c r="J40" s="25">
        <v>46.1</v>
      </c>
      <c r="K40" s="5">
        <v>48.6</v>
      </c>
      <c r="L40" s="5">
        <v>42.8</v>
      </c>
      <c r="M40" s="4">
        <v>48.8</v>
      </c>
      <c r="N40" s="49">
        <v>47.2</v>
      </c>
      <c r="O40" s="19">
        <v>50.3</v>
      </c>
      <c r="P40" s="15">
        <v>68.400000000000006</v>
      </c>
      <c r="Q40" s="15">
        <v>62.9</v>
      </c>
      <c r="R40" s="19">
        <f t="shared" si="0"/>
        <v>57.029999999999994</v>
      </c>
      <c r="S40" s="16">
        <v>43.342799999999997</v>
      </c>
    </row>
    <row r="41" spans="1:19" x14ac:dyDescent="0.35">
      <c r="A41" s="26">
        <v>39</v>
      </c>
      <c r="B41" s="27" t="s">
        <v>27</v>
      </c>
      <c r="C41" s="1">
        <v>536089</v>
      </c>
      <c r="D41" s="1">
        <v>182258</v>
      </c>
      <c r="E41" s="12" t="s">
        <v>84</v>
      </c>
      <c r="F41" s="4">
        <v>87.9</v>
      </c>
      <c r="G41" s="4">
        <v>44.4</v>
      </c>
      <c r="H41" s="6">
        <v>61.8</v>
      </c>
      <c r="I41" s="6">
        <v>41.9</v>
      </c>
      <c r="J41" s="6">
        <v>52.8</v>
      </c>
      <c r="K41" s="5">
        <v>63.6</v>
      </c>
      <c r="L41" s="5">
        <v>43.3</v>
      </c>
      <c r="M41" s="4">
        <v>41.7</v>
      </c>
      <c r="N41" s="49">
        <v>47.3</v>
      </c>
      <c r="O41" s="19">
        <v>54.5</v>
      </c>
      <c r="P41" s="15">
        <v>53.4</v>
      </c>
      <c r="Q41" s="15">
        <v>49.4</v>
      </c>
      <c r="R41" s="19">
        <f t="shared" si="0"/>
        <v>53.5</v>
      </c>
      <c r="S41" s="16">
        <v>40.660000000000004</v>
      </c>
    </row>
    <row r="42" spans="1:19" x14ac:dyDescent="0.35">
      <c r="A42" s="26">
        <v>41</v>
      </c>
      <c r="B42" s="27" t="s">
        <v>28</v>
      </c>
      <c r="C42" s="1">
        <v>536457</v>
      </c>
      <c r="D42" s="1">
        <v>183301</v>
      </c>
      <c r="E42" s="12" t="s">
        <v>84</v>
      </c>
      <c r="F42" s="4">
        <v>65.900000000000006</v>
      </c>
      <c r="G42" s="4">
        <v>51.2</v>
      </c>
      <c r="H42" s="4">
        <v>57.1</v>
      </c>
      <c r="I42" s="19" t="s">
        <v>59</v>
      </c>
      <c r="J42" s="19" t="s">
        <v>59</v>
      </c>
      <c r="K42" s="5">
        <v>53</v>
      </c>
      <c r="L42" s="5">
        <v>36.9</v>
      </c>
      <c r="M42" s="4">
        <v>43.4</v>
      </c>
      <c r="N42" s="49">
        <v>46.9</v>
      </c>
      <c r="O42" s="19">
        <v>52.4</v>
      </c>
      <c r="P42" s="15">
        <v>56.3</v>
      </c>
      <c r="Q42" s="15">
        <v>55.8</v>
      </c>
      <c r="R42" s="19">
        <f t="shared" si="0"/>
        <v>51.89</v>
      </c>
      <c r="S42" s="16">
        <v>39.436399999999999</v>
      </c>
    </row>
    <row r="43" spans="1:19" x14ac:dyDescent="0.35">
      <c r="A43" s="26">
        <v>42</v>
      </c>
      <c r="B43" s="27" t="s">
        <v>29</v>
      </c>
      <c r="C43" s="1">
        <v>536494</v>
      </c>
      <c r="D43" s="1">
        <v>184170</v>
      </c>
      <c r="E43" s="12" t="s">
        <v>85</v>
      </c>
      <c r="F43" s="4">
        <v>56.7</v>
      </c>
      <c r="G43" s="4">
        <v>36.799999999999997</v>
      </c>
      <c r="H43" s="4">
        <v>29</v>
      </c>
      <c r="I43" s="4">
        <v>21.2</v>
      </c>
      <c r="J43" s="4">
        <v>25.9</v>
      </c>
      <c r="K43" s="5">
        <v>26.3</v>
      </c>
      <c r="L43" s="5">
        <v>19.899999999999999</v>
      </c>
      <c r="M43" s="4">
        <v>27.4</v>
      </c>
      <c r="N43" s="49">
        <v>24.5</v>
      </c>
      <c r="O43" s="19">
        <v>31.8</v>
      </c>
      <c r="P43" s="15">
        <v>37.799999999999997</v>
      </c>
      <c r="Q43" s="15">
        <v>37</v>
      </c>
      <c r="R43" s="19">
        <f t="shared" si="0"/>
        <v>31.191666666666674</v>
      </c>
      <c r="S43" s="16">
        <v>23.705666666666673</v>
      </c>
    </row>
    <row r="44" spans="1:19" x14ac:dyDescent="0.35">
      <c r="A44" s="26">
        <v>43</v>
      </c>
      <c r="B44" s="27" t="s">
        <v>29</v>
      </c>
      <c r="C44" s="1">
        <v>536494</v>
      </c>
      <c r="D44" s="1">
        <v>184170</v>
      </c>
      <c r="E44" s="12" t="s">
        <v>85</v>
      </c>
      <c r="F44" s="4">
        <v>50.6</v>
      </c>
      <c r="G44" s="4">
        <v>38.6</v>
      </c>
      <c r="H44" s="4">
        <v>32.4</v>
      </c>
      <c r="I44" s="4">
        <v>20.399999999999999</v>
      </c>
      <c r="J44" s="4">
        <v>25.3</v>
      </c>
      <c r="K44" s="5">
        <v>23.1</v>
      </c>
      <c r="L44" s="5">
        <v>19.899999999999999</v>
      </c>
      <c r="M44" s="4">
        <v>27.8</v>
      </c>
      <c r="N44" s="49">
        <v>27.5</v>
      </c>
      <c r="O44" s="19">
        <v>25.7</v>
      </c>
      <c r="P44" s="15">
        <v>38.299999999999997</v>
      </c>
      <c r="Q44" s="15">
        <v>35.200000000000003</v>
      </c>
      <c r="R44" s="19">
        <f t="shared" si="0"/>
        <v>30.400000000000002</v>
      </c>
      <c r="S44" s="16">
        <v>23.104000000000003</v>
      </c>
    </row>
    <row r="45" spans="1:19" x14ac:dyDescent="0.35">
      <c r="A45" s="26">
        <v>44</v>
      </c>
      <c r="B45" s="27" t="s">
        <v>30</v>
      </c>
      <c r="C45" s="1">
        <v>536874</v>
      </c>
      <c r="D45" s="1">
        <v>183741</v>
      </c>
      <c r="E45" s="12" t="s">
        <v>84</v>
      </c>
      <c r="F45" s="4">
        <v>80.099999999999994</v>
      </c>
      <c r="G45" s="4">
        <v>54.2</v>
      </c>
      <c r="H45" s="4">
        <v>60.7</v>
      </c>
      <c r="I45" s="4">
        <v>44</v>
      </c>
      <c r="J45" s="4">
        <v>43.9</v>
      </c>
      <c r="K45" s="5">
        <v>48.5</v>
      </c>
      <c r="L45" s="5">
        <v>41.8</v>
      </c>
      <c r="M45" s="4">
        <v>50.4</v>
      </c>
      <c r="N45" s="49">
        <v>51.4</v>
      </c>
      <c r="O45" s="19">
        <v>54.1</v>
      </c>
      <c r="P45" s="15">
        <v>67</v>
      </c>
      <c r="Q45" s="15" t="s">
        <v>59</v>
      </c>
      <c r="R45" s="19">
        <f t="shared" si="0"/>
        <v>54.190909090909081</v>
      </c>
      <c r="S45" s="16">
        <v>41.185090909090903</v>
      </c>
    </row>
    <row r="46" spans="1:19" x14ac:dyDescent="0.35">
      <c r="A46" s="26">
        <v>45</v>
      </c>
      <c r="B46" s="27" t="s">
        <v>31</v>
      </c>
      <c r="C46" s="1">
        <v>536713</v>
      </c>
      <c r="D46" s="1">
        <v>183070</v>
      </c>
      <c r="E46" s="12" t="s">
        <v>84</v>
      </c>
      <c r="F46" s="4">
        <v>75.7</v>
      </c>
      <c r="G46" s="4">
        <v>60.3</v>
      </c>
      <c r="H46" s="4">
        <v>68.3</v>
      </c>
      <c r="I46" s="19" t="s">
        <v>59</v>
      </c>
      <c r="J46" s="4">
        <v>54.1</v>
      </c>
      <c r="K46" s="5">
        <v>54.1</v>
      </c>
      <c r="L46" s="5">
        <v>45.5</v>
      </c>
      <c r="M46" s="4">
        <v>50.8</v>
      </c>
      <c r="N46" s="49">
        <v>47.6</v>
      </c>
      <c r="O46" s="19">
        <v>56.6</v>
      </c>
      <c r="P46" s="15">
        <v>64.8</v>
      </c>
      <c r="Q46" s="15">
        <v>61.2</v>
      </c>
      <c r="R46" s="19">
        <f t="shared" si="0"/>
        <v>58.090909090909101</v>
      </c>
      <c r="S46" s="16">
        <v>44.149090909090916</v>
      </c>
    </row>
    <row r="47" spans="1:19" x14ac:dyDescent="0.35">
      <c r="A47" s="26">
        <v>46</v>
      </c>
      <c r="B47" s="27" t="s">
        <v>32</v>
      </c>
      <c r="C47" s="1">
        <v>536542</v>
      </c>
      <c r="D47" s="1">
        <v>182589</v>
      </c>
      <c r="E47" s="12" t="s">
        <v>84</v>
      </c>
      <c r="F47" s="4">
        <v>79.2</v>
      </c>
      <c r="G47" s="4">
        <v>52</v>
      </c>
      <c r="H47" s="4">
        <v>3.6</v>
      </c>
      <c r="I47" s="4">
        <v>34.700000000000003</v>
      </c>
      <c r="J47" s="4">
        <v>45.2</v>
      </c>
      <c r="K47" s="5">
        <v>45.7</v>
      </c>
      <c r="L47" s="3" t="s">
        <v>59</v>
      </c>
      <c r="M47" s="4">
        <v>47.7</v>
      </c>
      <c r="N47" s="49">
        <v>47</v>
      </c>
      <c r="O47" s="19">
        <v>51.7</v>
      </c>
      <c r="P47" s="15">
        <v>63.4</v>
      </c>
      <c r="Q47" s="15">
        <v>53.6</v>
      </c>
      <c r="R47" s="19">
        <f t="shared" si="0"/>
        <v>47.618181818181817</v>
      </c>
      <c r="S47" s="16">
        <v>36.189818181818183</v>
      </c>
    </row>
    <row r="48" spans="1:19" x14ac:dyDescent="0.35">
      <c r="A48" s="26">
        <v>47</v>
      </c>
      <c r="B48" s="27" t="s">
        <v>33</v>
      </c>
      <c r="C48" s="1">
        <v>536452</v>
      </c>
      <c r="D48" s="1">
        <v>182454</v>
      </c>
      <c r="E48" s="12" t="s">
        <v>84</v>
      </c>
      <c r="F48" s="4">
        <v>76.400000000000006</v>
      </c>
      <c r="G48" s="4">
        <v>65.900000000000006</v>
      </c>
      <c r="H48" s="4">
        <v>71.400000000000006</v>
      </c>
      <c r="I48" s="4">
        <v>52.2</v>
      </c>
      <c r="J48" s="4">
        <v>54.9</v>
      </c>
      <c r="K48" s="5">
        <v>58.9</v>
      </c>
      <c r="L48" s="5">
        <v>46.2</v>
      </c>
      <c r="M48" s="4">
        <v>57.6</v>
      </c>
      <c r="N48" s="49">
        <v>50.9</v>
      </c>
      <c r="O48" s="19">
        <v>51.6</v>
      </c>
      <c r="P48" s="15">
        <v>67.7</v>
      </c>
      <c r="Q48" s="15">
        <v>61.9</v>
      </c>
      <c r="R48" s="19">
        <f t="shared" si="0"/>
        <v>59.633333333333333</v>
      </c>
      <c r="S48" s="16">
        <v>45.321333333333335</v>
      </c>
    </row>
    <row r="49" spans="1:19" x14ac:dyDescent="0.35">
      <c r="A49" s="26">
        <v>48</v>
      </c>
      <c r="B49" s="27" t="s">
        <v>34</v>
      </c>
      <c r="C49" s="1">
        <v>536767</v>
      </c>
      <c r="D49" s="1">
        <v>181771</v>
      </c>
      <c r="E49" s="12" t="s">
        <v>84</v>
      </c>
      <c r="F49" s="4">
        <v>82.5</v>
      </c>
      <c r="G49" s="4">
        <v>62.7</v>
      </c>
      <c r="H49" s="4">
        <v>53.5</v>
      </c>
      <c r="I49" s="4">
        <v>43.5</v>
      </c>
      <c r="J49" s="4">
        <v>48.8</v>
      </c>
      <c r="K49" s="3" t="s">
        <v>59</v>
      </c>
      <c r="L49" s="5">
        <v>51</v>
      </c>
      <c r="M49" s="4">
        <v>55.7</v>
      </c>
      <c r="N49" s="49">
        <v>54.1</v>
      </c>
      <c r="O49" s="19">
        <v>53.9</v>
      </c>
      <c r="P49" s="15">
        <v>67.3</v>
      </c>
      <c r="Q49" s="15">
        <v>62.2</v>
      </c>
      <c r="R49" s="19">
        <f t="shared" si="0"/>
        <v>57.74545454545455</v>
      </c>
      <c r="S49" s="16">
        <v>43.886545454545455</v>
      </c>
    </row>
    <row r="50" spans="1:19" x14ac:dyDescent="0.35">
      <c r="A50" s="26">
        <v>49</v>
      </c>
      <c r="B50" s="27" t="s">
        <v>35</v>
      </c>
      <c r="C50" s="1">
        <v>537026</v>
      </c>
      <c r="D50" s="1">
        <v>181227</v>
      </c>
      <c r="E50" s="12" t="s">
        <v>84</v>
      </c>
      <c r="F50" s="4">
        <v>78.400000000000006</v>
      </c>
      <c r="G50" s="4">
        <v>61.3</v>
      </c>
      <c r="H50" s="4">
        <v>55.5</v>
      </c>
      <c r="I50" s="4">
        <v>32.9</v>
      </c>
      <c r="J50" s="4">
        <v>40.200000000000003</v>
      </c>
      <c r="K50" s="5">
        <v>38</v>
      </c>
      <c r="L50" s="5">
        <v>35</v>
      </c>
      <c r="M50" s="4">
        <v>40.6</v>
      </c>
      <c r="N50" s="49">
        <v>45.7</v>
      </c>
      <c r="O50" s="19">
        <v>43</v>
      </c>
      <c r="P50" s="15">
        <v>58.4</v>
      </c>
      <c r="Q50" s="15">
        <v>58.5</v>
      </c>
      <c r="R50" s="19">
        <f t="shared" si="0"/>
        <v>48.958333333333336</v>
      </c>
      <c r="S50" s="16">
        <v>37.208333333333336</v>
      </c>
    </row>
    <row r="51" spans="1:19" x14ac:dyDescent="0.35">
      <c r="A51" s="26">
        <v>50</v>
      </c>
      <c r="B51" s="27" t="s">
        <v>65</v>
      </c>
      <c r="C51" s="1">
        <v>536937</v>
      </c>
      <c r="D51" s="1">
        <v>180987</v>
      </c>
      <c r="E51" s="12" t="s">
        <v>84</v>
      </c>
      <c r="F51" s="4">
        <v>76.8</v>
      </c>
      <c r="G51" s="4">
        <v>57.5</v>
      </c>
      <c r="H51" s="4">
        <v>54.3</v>
      </c>
      <c r="I51" s="4">
        <v>41.2</v>
      </c>
      <c r="J51" s="4">
        <v>42.9</v>
      </c>
      <c r="K51" s="5">
        <v>56.4</v>
      </c>
      <c r="L51" s="5">
        <v>44.6</v>
      </c>
      <c r="M51" s="4">
        <v>53</v>
      </c>
      <c r="N51" s="49">
        <v>50.5</v>
      </c>
      <c r="O51" s="19">
        <v>53.4</v>
      </c>
      <c r="P51" s="15">
        <v>65.099999999999994</v>
      </c>
      <c r="Q51" s="15" t="s">
        <v>59</v>
      </c>
      <c r="R51" s="19">
        <f t="shared" si="0"/>
        <v>54.154545454545456</v>
      </c>
      <c r="S51" s="16">
        <v>41.157454545454549</v>
      </c>
    </row>
    <row r="52" spans="1:19" x14ac:dyDescent="0.35">
      <c r="A52" s="26">
        <v>51</v>
      </c>
      <c r="B52" s="27" t="s">
        <v>36</v>
      </c>
      <c r="C52" s="1">
        <v>534938</v>
      </c>
      <c r="D52" s="1">
        <v>181257</v>
      </c>
      <c r="E52" s="12" t="s">
        <v>85</v>
      </c>
      <c r="F52" s="19" t="s">
        <v>59</v>
      </c>
      <c r="G52" s="4">
        <v>46.5</v>
      </c>
      <c r="H52" s="4">
        <v>51.5</v>
      </c>
      <c r="I52" s="4">
        <v>43</v>
      </c>
      <c r="J52" s="4">
        <v>38.799999999999997</v>
      </c>
      <c r="K52" s="5">
        <v>45.6</v>
      </c>
      <c r="L52" s="5">
        <v>32.299999999999997</v>
      </c>
      <c r="M52" s="4">
        <v>35.5</v>
      </c>
      <c r="N52" s="49">
        <v>43.6</v>
      </c>
      <c r="O52" s="19">
        <v>60.5</v>
      </c>
      <c r="P52" s="15" t="s">
        <v>59</v>
      </c>
      <c r="Q52" s="15" t="s">
        <v>59</v>
      </c>
      <c r="R52" s="19">
        <f t="shared" si="0"/>
        <v>44.144444444444446</v>
      </c>
      <c r="S52" s="16">
        <v>33.549777777777777</v>
      </c>
    </row>
    <row r="53" spans="1:19" x14ac:dyDescent="0.35">
      <c r="A53" s="26">
        <v>52</v>
      </c>
      <c r="B53" s="27" t="s">
        <v>37</v>
      </c>
      <c r="C53" s="1">
        <v>537304</v>
      </c>
      <c r="D53" s="1">
        <v>183619</v>
      </c>
      <c r="E53" s="12" t="s">
        <v>84</v>
      </c>
      <c r="F53" s="4">
        <v>74.5</v>
      </c>
      <c r="G53" s="4">
        <v>58.6</v>
      </c>
      <c r="H53" s="4">
        <v>58</v>
      </c>
      <c r="I53" s="4">
        <v>44.4</v>
      </c>
      <c r="J53" s="4">
        <v>53</v>
      </c>
      <c r="K53" s="5">
        <v>52.1</v>
      </c>
      <c r="L53" s="5">
        <v>43.9</v>
      </c>
      <c r="M53" s="4">
        <v>51.7</v>
      </c>
      <c r="N53" s="49">
        <v>53.8</v>
      </c>
      <c r="O53" s="19">
        <v>52.6</v>
      </c>
      <c r="P53" s="15">
        <v>60</v>
      </c>
      <c r="Q53" s="15">
        <v>57.9</v>
      </c>
      <c r="R53" s="19">
        <f t="shared" si="0"/>
        <v>55.041666666666664</v>
      </c>
      <c r="S53" s="16">
        <v>41.831666666666663</v>
      </c>
    </row>
    <row r="54" spans="1:19" x14ac:dyDescent="0.35">
      <c r="A54" s="26">
        <v>53</v>
      </c>
      <c r="B54" s="27" t="s">
        <v>38</v>
      </c>
      <c r="C54" s="1">
        <v>537159</v>
      </c>
      <c r="D54" s="1">
        <v>183415</v>
      </c>
      <c r="E54" s="12" t="s">
        <v>84</v>
      </c>
      <c r="F54" s="4">
        <v>89.3</v>
      </c>
      <c r="G54" s="4">
        <v>67.3</v>
      </c>
      <c r="H54" s="4">
        <v>77.7</v>
      </c>
      <c r="I54" s="4">
        <v>60</v>
      </c>
      <c r="J54" s="4">
        <v>61.2</v>
      </c>
      <c r="K54" s="5">
        <v>71.599999999999994</v>
      </c>
      <c r="L54" s="5">
        <v>54.5</v>
      </c>
      <c r="M54" s="4">
        <v>61.9</v>
      </c>
      <c r="N54" s="49">
        <v>52.5</v>
      </c>
      <c r="O54" s="19">
        <v>61</v>
      </c>
      <c r="P54" s="15" t="s">
        <v>59</v>
      </c>
      <c r="Q54" s="15">
        <v>50.5</v>
      </c>
      <c r="R54" s="19">
        <f t="shared" si="0"/>
        <v>64.318181818181813</v>
      </c>
      <c r="S54" s="16">
        <v>48.881818181818176</v>
      </c>
    </row>
    <row r="55" spans="1:19" x14ac:dyDescent="0.35">
      <c r="A55" s="26">
        <v>54</v>
      </c>
      <c r="B55" s="27" t="s">
        <v>60</v>
      </c>
      <c r="C55" s="1">
        <v>537525</v>
      </c>
      <c r="D55" s="1">
        <v>182887</v>
      </c>
      <c r="E55" s="12" t="s">
        <v>84</v>
      </c>
      <c r="F55" s="4">
        <v>88.7</v>
      </c>
      <c r="G55" s="4">
        <v>80.7</v>
      </c>
      <c r="H55" s="4">
        <v>70</v>
      </c>
      <c r="I55" s="4">
        <v>64</v>
      </c>
      <c r="J55" s="6">
        <v>75</v>
      </c>
      <c r="K55" s="5">
        <v>81.3</v>
      </c>
      <c r="L55" s="5">
        <v>66.7</v>
      </c>
      <c r="M55" s="4">
        <v>77.099999999999994</v>
      </c>
      <c r="N55" s="49">
        <v>71.2</v>
      </c>
      <c r="O55" s="19">
        <v>68.2</v>
      </c>
      <c r="P55" s="15" t="s">
        <v>59</v>
      </c>
      <c r="Q55" s="15" t="s">
        <v>59</v>
      </c>
      <c r="R55" s="19">
        <f t="shared" si="0"/>
        <v>74.290000000000006</v>
      </c>
      <c r="S55" s="16">
        <v>56.460400000000007</v>
      </c>
    </row>
    <row r="56" spans="1:19" x14ac:dyDescent="0.35">
      <c r="A56" s="26">
        <v>55</v>
      </c>
      <c r="B56" s="27" t="s">
        <v>70</v>
      </c>
      <c r="C56" s="1">
        <v>536730</v>
      </c>
      <c r="D56" s="1">
        <v>182363</v>
      </c>
      <c r="E56" s="12" t="s">
        <v>85</v>
      </c>
      <c r="F56" s="4">
        <v>46.8</v>
      </c>
      <c r="G56" s="4">
        <v>26.5</v>
      </c>
      <c r="H56" s="4">
        <v>38.799999999999997</v>
      </c>
      <c r="I56" s="4">
        <v>22.2</v>
      </c>
      <c r="J56" s="4">
        <v>28</v>
      </c>
      <c r="K56" s="5">
        <v>30.5</v>
      </c>
      <c r="L56" s="5">
        <v>23.5</v>
      </c>
      <c r="M56" s="6">
        <v>30.6</v>
      </c>
      <c r="N56" s="49">
        <v>28.3</v>
      </c>
      <c r="O56" s="19">
        <v>34.200000000000003</v>
      </c>
      <c r="P56" s="15">
        <v>45.8</v>
      </c>
      <c r="Q56" s="15">
        <v>36</v>
      </c>
      <c r="R56" s="19">
        <f t="shared" si="0"/>
        <v>32.6</v>
      </c>
      <c r="S56" s="16">
        <v>24.776</v>
      </c>
    </row>
    <row r="57" spans="1:19" x14ac:dyDescent="0.35">
      <c r="A57" s="26">
        <v>56</v>
      </c>
      <c r="B57" s="27" t="s">
        <v>39</v>
      </c>
      <c r="C57" s="1">
        <v>537248</v>
      </c>
      <c r="D57" s="1">
        <v>181820</v>
      </c>
      <c r="E57" s="12" t="s">
        <v>84</v>
      </c>
      <c r="F57" s="4">
        <v>75</v>
      </c>
      <c r="G57" s="4">
        <v>58.3</v>
      </c>
      <c r="H57" s="4">
        <v>56.7</v>
      </c>
      <c r="I57" s="4">
        <v>36.299999999999997</v>
      </c>
      <c r="J57" s="4">
        <v>47.4</v>
      </c>
      <c r="K57" s="5">
        <v>41.5</v>
      </c>
      <c r="L57" s="5">
        <v>41.2</v>
      </c>
      <c r="M57" s="19" t="s">
        <v>59</v>
      </c>
      <c r="N57" s="49">
        <v>46.1</v>
      </c>
      <c r="O57" s="19">
        <v>54.7</v>
      </c>
      <c r="P57" s="15">
        <v>60.8</v>
      </c>
      <c r="Q57" s="15">
        <v>51.3</v>
      </c>
      <c r="R57" s="19">
        <f t="shared" si="0"/>
        <v>51.75454545454545</v>
      </c>
      <c r="S57" s="16">
        <v>39.333454545454543</v>
      </c>
    </row>
    <row r="58" spans="1:19" x14ac:dyDescent="0.35">
      <c r="A58" s="26">
        <v>58</v>
      </c>
      <c r="B58" s="27" t="s">
        <v>40</v>
      </c>
      <c r="C58" s="1">
        <v>537539</v>
      </c>
      <c r="D58" s="1">
        <v>180688</v>
      </c>
      <c r="E58" s="12" t="s">
        <v>84</v>
      </c>
      <c r="F58" s="4">
        <v>65.5</v>
      </c>
      <c r="G58" s="4">
        <v>49.5</v>
      </c>
      <c r="H58" s="4">
        <v>48.3</v>
      </c>
      <c r="I58" s="4">
        <v>32.1</v>
      </c>
      <c r="J58" s="4">
        <v>38.6</v>
      </c>
      <c r="K58" s="5">
        <v>32.299999999999997</v>
      </c>
      <c r="L58" s="5">
        <v>33.1</v>
      </c>
      <c r="M58" s="4">
        <v>41.4</v>
      </c>
      <c r="N58" s="49">
        <v>41.8</v>
      </c>
      <c r="O58" s="19">
        <v>23.7</v>
      </c>
      <c r="P58" s="15">
        <v>45.6</v>
      </c>
      <c r="Q58" s="15">
        <v>52.3</v>
      </c>
      <c r="R58" s="19">
        <f t="shared" si="0"/>
        <v>42.016666666666673</v>
      </c>
      <c r="S58" s="16">
        <v>31.932666666666673</v>
      </c>
    </row>
    <row r="59" spans="1:19" x14ac:dyDescent="0.35">
      <c r="A59" s="26">
        <v>59</v>
      </c>
      <c r="B59" s="27" t="s">
        <v>41</v>
      </c>
      <c r="C59" s="1">
        <v>537100</v>
      </c>
      <c r="D59" s="1">
        <v>180791</v>
      </c>
      <c r="E59" s="12" t="s">
        <v>84</v>
      </c>
      <c r="F59" s="6">
        <v>80.7</v>
      </c>
      <c r="G59" s="4">
        <v>54.2</v>
      </c>
      <c r="H59" s="4">
        <v>62</v>
      </c>
      <c r="I59" s="4">
        <v>42.2</v>
      </c>
      <c r="J59" s="4">
        <v>50.7</v>
      </c>
      <c r="K59" s="5">
        <v>42.3</v>
      </c>
      <c r="L59" s="5">
        <v>41.9</v>
      </c>
      <c r="M59" s="4">
        <v>44.9</v>
      </c>
      <c r="N59" s="49">
        <v>46.7</v>
      </c>
      <c r="O59" s="19">
        <v>23.6</v>
      </c>
      <c r="P59" s="15">
        <v>63</v>
      </c>
      <c r="Q59" s="15">
        <v>64.599999999999994</v>
      </c>
      <c r="R59" s="19">
        <f t="shared" si="0"/>
        <v>51.400000000000006</v>
      </c>
      <c r="S59" s="16">
        <v>39.064000000000007</v>
      </c>
    </row>
    <row r="60" spans="1:19" x14ac:dyDescent="0.35">
      <c r="A60" s="26">
        <v>60</v>
      </c>
      <c r="B60" s="27" t="s">
        <v>42</v>
      </c>
      <c r="C60" s="1">
        <v>537115</v>
      </c>
      <c r="D60" s="1">
        <v>180074</v>
      </c>
      <c r="E60" s="12" t="s">
        <v>84</v>
      </c>
      <c r="F60" s="4">
        <v>76.400000000000006</v>
      </c>
      <c r="G60" s="4">
        <v>59.9</v>
      </c>
      <c r="H60" s="4">
        <v>64.099999999999994</v>
      </c>
      <c r="I60" s="4">
        <v>43.4</v>
      </c>
      <c r="J60" s="4">
        <v>48.1</v>
      </c>
      <c r="K60" s="5">
        <v>49.1</v>
      </c>
      <c r="L60" s="5">
        <v>47.4</v>
      </c>
      <c r="M60" s="4">
        <v>62.1</v>
      </c>
      <c r="N60" s="49">
        <v>60.2</v>
      </c>
      <c r="O60" s="19">
        <v>31.9</v>
      </c>
      <c r="P60" s="15">
        <v>37.200000000000003</v>
      </c>
      <c r="Q60" s="15">
        <v>62.2</v>
      </c>
      <c r="R60" s="19">
        <f t="shared" si="0"/>
        <v>53.500000000000007</v>
      </c>
      <c r="S60" s="16">
        <v>40.660000000000004</v>
      </c>
    </row>
    <row r="61" spans="1:19" x14ac:dyDescent="0.35">
      <c r="A61" s="26">
        <v>61</v>
      </c>
      <c r="B61" s="27" t="s">
        <v>43</v>
      </c>
      <c r="C61" s="1">
        <v>537056</v>
      </c>
      <c r="D61" s="1">
        <v>182773</v>
      </c>
      <c r="E61" s="12" t="s">
        <v>84</v>
      </c>
      <c r="F61" s="4">
        <v>81.3</v>
      </c>
      <c r="G61" s="4">
        <v>64.7</v>
      </c>
      <c r="H61" s="4">
        <v>58</v>
      </c>
      <c r="I61" s="4">
        <v>41.5</v>
      </c>
      <c r="J61" s="4">
        <v>44.1</v>
      </c>
      <c r="K61" s="5">
        <v>50.9</v>
      </c>
      <c r="L61" s="5">
        <v>41.4</v>
      </c>
      <c r="M61" s="4">
        <v>49.7</v>
      </c>
      <c r="N61" s="49">
        <v>49.2</v>
      </c>
      <c r="O61" s="19">
        <v>53.9</v>
      </c>
      <c r="P61" s="15" t="s">
        <v>59</v>
      </c>
      <c r="Q61" s="15">
        <v>47.1</v>
      </c>
      <c r="R61" s="19">
        <f t="shared" si="0"/>
        <v>52.890909090909084</v>
      </c>
      <c r="S61" s="16">
        <v>40.197090909090903</v>
      </c>
    </row>
    <row r="62" spans="1:19" x14ac:dyDescent="0.35">
      <c r="A62" s="26">
        <v>62</v>
      </c>
      <c r="B62" s="27" t="s">
        <v>44</v>
      </c>
      <c r="C62" s="1">
        <v>537348</v>
      </c>
      <c r="D62" s="1">
        <v>178690</v>
      </c>
      <c r="E62" s="12" t="s">
        <v>84</v>
      </c>
      <c r="F62" s="4">
        <v>69.900000000000006</v>
      </c>
      <c r="G62" s="4">
        <v>48.5</v>
      </c>
      <c r="H62" s="4">
        <v>48.4</v>
      </c>
      <c r="I62" s="4">
        <v>31.5</v>
      </c>
      <c r="J62" s="4">
        <v>35.299999999999997</v>
      </c>
      <c r="K62" s="5">
        <v>39.700000000000003</v>
      </c>
      <c r="L62" s="5">
        <v>30.3</v>
      </c>
      <c r="M62" s="4">
        <v>39.5</v>
      </c>
      <c r="N62" s="49">
        <v>39.700000000000003</v>
      </c>
      <c r="O62" s="19">
        <v>41.6</v>
      </c>
      <c r="P62" s="15">
        <v>60.6</v>
      </c>
      <c r="Q62" s="15">
        <v>50.9</v>
      </c>
      <c r="R62" s="19">
        <f t="shared" si="0"/>
        <v>44.658333333333339</v>
      </c>
      <c r="S62" s="16">
        <v>33.940333333333335</v>
      </c>
    </row>
    <row r="63" spans="1:19" x14ac:dyDescent="0.35">
      <c r="A63" s="26">
        <v>63</v>
      </c>
      <c r="B63" s="27" t="s">
        <v>63</v>
      </c>
      <c r="C63" s="1">
        <v>538259</v>
      </c>
      <c r="D63" s="1">
        <v>178688</v>
      </c>
      <c r="E63" s="12" t="s">
        <v>85</v>
      </c>
      <c r="F63" s="4">
        <v>59</v>
      </c>
      <c r="G63" s="6">
        <v>40.5</v>
      </c>
      <c r="H63" s="4">
        <v>35.6</v>
      </c>
      <c r="I63" s="4">
        <v>23.5</v>
      </c>
      <c r="J63" s="4">
        <v>27.1</v>
      </c>
      <c r="K63" s="5">
        <v>27.2</v>
      </c>
      <c r="L63" s="5">
        <v>24</v>
      </c>
      <c r="M63" s="4">
        <v>30.2</v>
      </c>
      <c r="N63" s="49">
        <v>33.4</v>
      </c>
      <c r="O63" s="19">
        <v>27</v>
      </c>
      <c r="P63" s="15">
        <v>50.1</v>
      </c>
      <c r="Q63" s="15" t="s">
        <v>59</v>
      </c>
      <c r="R63" s="19">
        <f t="shared" si="0"/>
        <v>34.327272727272721</v>
      </c>
      <c r="S63" s="16">
        <v>26.088727272727269</v>
      </c>
    </row>
    <row r="64" spans="1:19" x14ac:dyDescent="0.35">
      <c r="A64" s="26">
        <v>64</v>
      </c>
      <c r="B64" s="27" t="s">
        <v>64</v>
      </c>
      <c r="C64" s="1">
        <v>537953</v>
      </c>
      <c r="D64" s="1">
        <v>179357</v>
      </c>
      <c r="E64" s="12" t="s">
        <v>84</v>
      </c>
      <c r="F64" s="4">
        <v>77.2</v>
      </c>
      <c r="G64" s="4">
        <v>54.5</v>
      </c>
      <c r="H64" s="4">
        <v>56.9</v>
      </c>
      <c r="I64" s="4">
        <v>45</v>
      </c>
      <c r="J64" s="4">
        <v>42.6</v>
      </c>
      <c r="K64" s="5">
        <v>53.2</v>
      </c>
      <c r="L64" s="5">
        <v>39.5</v>
      </c>
      <c r="M64" s="4">
        <v>52.1</v>
      </c>
      <c r="N64" s="49">
        <v>49.2</v>
      </c>
      <c r="O64" s="19" t="s">
        <v>59</v>
      </c>
      <c r="P64" s="15">
        <v>51.6</v>
      </c>
      <c r="Q64" s="15">
        <v>55.6</v>
      </c>
      <c r="R64" s="19">
        <f t="shared" si="0"/>
        <v>52.490909090909092</v>
      </c>
      <c r="S64" s="16">
        <v>39.893090909090908</v>
      </c>
    </row>
    <row r="65" spans="1:19" x14ac:dyDescent="0.35">
      <c r="A65" s="26">
        <v>65</v>
      </c>
      <c r="B65" s="27" t="s">
        <v>45</v>
      </c>
      <c r="C65" s="1">
        <v>538033</v>
      </c>
      <c r="D65" s="1">
        <v>178360</v>
      </c>
      <c r="E65" s="12" t="s">
        <v>84</v>
      </c>
      <c r="F65" s="4">
        <v>81.2</v>
      </c>
      <c r="G65" s="4">
        <v>47.7</v>
      </c>
      <c r="H65" s="4">
        <v>46.7</v>
      </c>
      <c r="I65" s="4">
        <v>29.4</v>
      </c>
      <c r="J65" s="4">
        <v>32.4</v>
      </c>
      <c r="K65" s="5">
        <v>35.6</v>
      </c>
      <c r="L65" s="5">
        <v>28.7</v>
      </c>
      <c r="M65" s="4">
        <v>36</v>
      </c>
      <c r="N65" s="49">
        <v>31.7</v>
      </c>
      <c r="O65" s="19">
        <v>37.4</v>
      </c>
      <c r="P65" s="15">
        <v>48.1</v>
      </c>
      <c r="Q65" s="15">
        <v>39.5</v>
      </c>
      <c r="R65" s="19">
        <f t="shared" si="0"/>
        <v>41.2</v>
      </c>
      <c r="S65" s="16">
        <v>31.312000000000001</v>
      </c>
    </row>
    <row r="66" spans="1:19" x14ac:dyDescent="0.35">
      <c r="A66" s="26">
        <v>66</v>
      </c>
      <c r="B66" s="27" t="s">
        <v>63</v>
      </c>
      <c r="C66" s="1">
        <v>538247</v>
      </c>
      <c r="D66" s="1">
        <v>178689</v>
      </c>
      <c r="E66" s="12" t="s">
        <v>85</v>
      </c>
      <c r="F66" s="4">
        <v>50.1</v>
      </c>
      <c r="G66" s="4">
        <v>47</v>
      </c>
      <c r="H66" s="4">
        <v>42.2</v>
      </c>
      <c r="I66" s="19" t="s">
        <v>59</v>
      </c>
      <c r="J66" s="48">
        <v>27.6</v>
      </c>
      <c r="K66" s="5">
        <v>28.5</v>
      </c>
      <c r="L66" s="3" t="s">
        <v>59</v>
      </c>
      <c r="M66" s="4">
        <v>28.4</v>
      </c>
      <c r="N66" s="49">
        <v>33.1</v>
      </c>
      <c r="O66" s="19">
        <v>37.700000000000003</v>
      </c>
      <c r="P66" s="15" t="s">
        <v>59</v>
      </c>
      <c r="Q66" s="15">
        <v>40.6</v>
      </c>
      <c r="R66" s="19">
        <f t="shared" si="0"/>
        <v>37.244444444444447</v>
      </c>
      <c r="S66" s="16">
        <v>28.305777777777781</v>
      </c>
    </row>
    <row r="67" spans="1:19" x14ac:dyDescent="0.35">
      <c r="A67" s="26">
        <v>67</v>
      </c>
      <c r="B67" s="27" t="s">
        <v>46</v>
      </c>
      <c r="C67" s="1">
        <v>538545</v>
      </c>
      <c r="D67" s="1">
        <v>178767</v>
      </c>
      <c r="E67" s="12" t="s">
        <v>84</v>
      </c>
      <c r="F67" s="4">
        <v>69.099999999999994</v>
      </c>
      <c r="G67" s="4">
        <v>46.7</v>
      </c>
      <c r="H67" s="4">
        <v>48.8</v>
      </c>
      <c r="I67" s="4">
        <v>35.299999999999997</v>
      </c>
      <c r="J67" s="4">
        <v>38.5</v>
      </c>
      <c r="K67" s="5">
        <v>36.9</v>
      </c>
      <c r="L67" s="5">
        <v>31.6</v>
      </c>
      <c r="M67" s="4">
        <v>35.799999999999997</v>
      </c>
      <c r="N67" s="49">
        <v>41.5</v>
      </c>
      <c r="O67" s="19">
        <v>38.700000000000003</v>
      </c>
      <c r="P67" s="15">
        <v>55.4</v>
      </c>
      <c r="Q67" s="15">
        <v>49</v>
      </c>
      <c r="R67" s="19">
        <f t="shared" si="0"/>
        <v>43.941666666666663</v>
      </c>
      <c r="S67" s="16">
        <v>33.395666666666664</v>
      </c>
    </row>
    <row r="68" spans="1:19" x14ac:dyDescent="0.35">
      <c r="A68" s="26">
        <v>68</v>
      </c>
      <c r="B68" s="27" t="s">
        <v>66</v>
      </c>
      <c r="C68" s="1">
        <v>538432</v>
      </c>
      <c r="D68" s="1">
        <v>179044</v>
      </c>
      <c r="E68" s="12" t="s">
        <v>84</v>
      </c>
      <c r="F68" s="4">
        <v>76.8</v>
      </c>
      <c r="G68" s="4">
        <v>46.3</v>
      </c>
      <c r="H68" s="4">
        <v>51.9</v>
      </c>
      <c r="I68" s="4">
        <v>12.9</v>
      </c>
      <c r="J68" s="4">
        <v>38.299999999999997</v>
      </c>
      <c r="K68" s="5">
        <v>45.2</v>
      </c>
      <c r="L68" s="5">
        <v>31.1</v>
      </c>
      <c r="M68" s="4">
        <v>36.799999999999997</v>
      </c>
      <c r="N68" s="49">
        <v>40.5</v>
      </c>
      <c r="O68" s="19">
        <v>39.1</v>
      </c>
      <c r="P68" s="15">
        <v>50.8</v>
      </c>
      <c r="Q68" s="15">
        <v>46.4</v>
      </c>
      <c r="R68" s="19">
        <f t="shared" si="0"/>
        <v>43.008333333333333</v>
      </c>
      <c r="S68" s="16">
        <v>32.68633333333333</v>
      </c>
    </row>
    <row r="69" spans="1:19" x14ac:dyDescent="0.35">
      <c r="A69" s="26">
        <v>69</v>
      </c>
      <c r="B69" s="27" t="s">
        <v>47</v>
      </c>
      <c r="C69" s="1">
        <v>538191</v>
      </c>
      <c r="D69" s="1">
        <v>179750</v>
      </c>
      <c r="E69" s="12" t="s">
        <v>84</v>
      </c>
      <c r="F69" s="4">
        <v>81.2</v>
      </c>
      <c r="G69" s="4">
        <v>67.8</v>
      </c>
      <c r="H69" s="4">
        <v>55.2</v>
      </c>
      <c r="I69" s="4">
        <v>40.799999999999997</v>
      </c>
      <c r="J69" s="4">
        <v>45.2</v>
      </c>
      <c r="K69" s="5">
        <v>50.4</v>
      </c>
      <c r="L69" s="5">
        <v>37.799999999999997</v>
      </c>
      <c r="M69" s="4">
        <v>43.4</v>
      </c>
      <c r="N69" s="49">
        <v>47.7</v>
      </c>
      <c r="O69" s="19">
        <v>51</v>
      </c>
      <c r="P69" s="15">
        <v>67.8</v>
      </c>
      <c r="Q69" s="15">
        <v>54.7</v>
      </c>
      <c r="R69" s="19">
        <f t="shared" si="0"/>
        <v>53.583333333333336</v>
      </c>
      <c r="S69" s="16">
        <v>40.723333333333336</v>
      </c>
    </row>
    <row r="70" spans="1:19" x14ac:dyDescent="0.35">
      <c r="A70" s="26">
        <v>72</v>
      </c>
      <c r="B70" s="27" t="s">
        <v>67</v>
      </c>
      <c r="C70" s="1">
        <v>538364</v>
      </c>
      <c r="D70" s="1">
        <v>180188</v>
      </c>
      <c r="E70" s="12" t="s">
        <v>84</v>
      </c>
      <c r="F70" s="19">
        <v>74.599999999999994</v>
      </c>
      <c r="G70" s="6">
        <v>57.4</v>
      </c>
      <c r="H70" s="6">
        <v>51.2</v>
      </c>
      <c r="I70" s="6">
        <v>47.5</v>
      </c>
      <c r="J70" s="6">
        <v>49.9</v>
      </c>
      <c r="K70" s="7">
        <v>50.3</v>
      </c>
      <c r="L70" s="7">
        <v>42.6</v>
      </c>
      <c r="M70" s="6">
        <v>45.9</v>
      </c>
      <c r="N70" s="49">
        <v>48.7</v>
      </c>
      <c r="O70" s="19">
        <v>55.5</v>
      </c>
      <c r="P70" s="15">
        <v>48.4</v>
      </c>
      <c r="Q70" s="15">
        <v>52.3</v>
      </c>
      <c r="R70" s="19">
        <f t="shared" si="0"/>
        <v>52.024999999999984</v>
      </c>
      <c r="S70" s="16">
        <v>39.538999999999987</v>
      </c>
    </row>
    <row r="71" spans="1:19" x14ac:dyDescent="0.35">
      <c r="A71" s="26">
        <v>73</v>
      </c>
      <c r="B71" s="27" t="s">
        <v>48</v>
      </c>
      <c r="C71" s="1">
        <v>538742</v>
      </c>
      <c r="D71" s="1">
        <v>180756</v>
      </c>
      <c r="E71" s="12" t="s">
        <v>84</v>
      </c>
      <c r="F71" s="6">
        <v>76.2</v>
      </c>
      <c r="G71" s="6">
        <v>51.2</v>
      </c>
      <c r="H71" s="6">
        <v>55.7</v>
      </c>
      <c r="I71" s="6">
        <v>39.4</v>
      </c>
      <c r="J71" s="6">
        <v>42.2</v>
      </c>
      <c r="K71" s="3" t="s">
        <v>59</v>
      </c>
      <c r="L71" s="7">
        <v>31</v>
      </c>
      <c r="M71" s="6">
        <v>43.3</v>
      </c>
      <c r="N71" s="49">
        <v>42.6</v>
      </c>
      <c r="O71" s="19">
        <v>74.400000000000006</v>
      </c>
      <c r="P71" s="15">
        <v>55.8</v>
      </c>
      <c r="Q71" s="15">
        <v>58.4</v>
      </c>
      <c r="R71" s="19">
        <f t="shared" si="0"/>
        <v>51.83636363636365</v>
      </c>
      <c r="S71" s="16">
        <v>39.395636363636378</v>
      </c>
    </row>
    <row r="72" spans="1:19" x14ac:dyDescent="0.35">
      <c r="A72" s="26">
        <v>75</v>
      </c>
      <c r="B72" s="27" t="s">
        <v>49</v>
      </c>
      <c r="C72" s="1">
        <v>537661</v>
      </c>
      <c r="D72" s="1">
        <v>180768</v>
      </c>
      <c r="E72" s="12" t="s">
        <v>84</v>
      </c>
      <c r="F72" s="4">
        <v>74.099999999999994</v>
      </c>
      <c r="G72" s="19" t="s">
        <v>59</v>
      </c>
      <c r="H72" s="4">
        <v>46.1</v>
      </c>
      <c r="I72" s="4">
        <v>33.5</v>
      </c>
      <c r="J72" s="19" t="s">
        <v>59</v>
      </c>
      <c r="K72" s="5">
        <v>30.4</v>
      </c>
      <c r="L72" s="5">
        <v>32.6</v>
      </c>
      <c r="M72" s="4">
        <v>41.8</v>
      </c>
      <c r="N72" s="49">
        <v>34.4</v>
      </c>
      <c r="O72" s="19">
        <v>44.6</v>
      </c>
      <c r="P72" s="15">
        <v>54.2</v>
      </c>
      <c r="Q72" s="15">
        <v>55.4</v>
      </c>
      <c r="R72" s="19">
        <f t="shared" si="0"/>
        <v>44.709999999999994</v>
      </c>
      <c r="S72" s="16">
        <v>33.979599999999998</v>
      </c>
    </row>
    <row r="73" spans="1:19" x14ac:dyDescent="0.35">
      <c r="A73" s="26">
        <v>76</v>
      </c>
      <c r="B73" s="27" t="s">
        <v>68</v>
      </c>
      <c r="C73" s="1">
        <v>537940</v>
      </c>
      <c r="D73" s="1">
        <v>181021</v>
      </c>
      <c r="E73" s="12" t="s">
        <v>84</v>
      </c>
      <c r="F73" s="4">
        <v>83.8</v>
      </c>
      <c r="G73" s="4">
        <v>65.3</v>
      </c>
      <c r="H73" s="4">
        <v>69.099999999999994</v>
      </c>
      <c r="I73" s="4">
        <v>57.2</v>
      </c>
      <c r="J73" s="4">
        <v>67.7</v>
      </c>
      <c r="K73" s="5">
        <v>54</v>
      </c>
      <c r="L73" s="5">
        <v>56.7</v>
      </c>
      <c r="M73" s="4">
        <v>62.3</v>
      </c>
      <c r="N73" s="49">
        <v>59.6</v>
      </c>
      <c r="O73" s="19" t="s">
        <v>59</v>
      </c>
      <c r="P73" s="15">
        <v>67.2</v>
      </c>
      <c r="Q73" s="15">
        <v>62.6</v>
      </c>
      <c r="R73" s="19">
        <f t="shared" si="0"/>
        <v>64.13636363636364</v>
      </c>
      <c r="S73" s="16">
        <v>48.743636363636369</v>
      </c>
    </row>
    <row r="74" spans="1:19" x14ac:dyDescent="0.35">
      <c r="A74" s="26">
        <v>77</v>
      </c>
      <c r="B74" s="27" t="s">
        <v>50</v>
      </c>
      <c r="C74" s="1">
        <v>537731</v>
      </c>
      <c r="D74" s="1">
        <v>181761</v>
      </c>
      <c r="E74" s="12" t="s">
        <v>84</v>
      </c>
      <c r="F74" s="4">
        <v>81.2</v>
      </c>
      <c r="G74" s="4">
        <v>56</v>
      </c>
      <c r="H74" s="4">
        <v>52.6</v>
      </c>
      <c r="I74" s="4">
        <v>37.6</v>
      </c>
      <c r="J74" s="4">
        <v>45.8</v>
      </c>
      <c r="K74" s="5">
        <v>40.799999999999997</v>
      </c>
      <c r="L74" s="5">
        <v>37</v>
      </c>
      <c r="M74" s="4">
        <v>44.1</v>
      </c>
      <c r="N74" s="49">
        <v>45</v>
      </c>
      <c r="O74" s="19">
        <v>58.5</v>
      </c>
      <c r="P74" s="15">
        <v>69.2</v>
      </c>
      <c r="Q74" s="15">
        <v>48.2</v>
      </c>
      <c r="R74" s="19">
        <f t="shared" si="0"/>
        <v>51.333333333333343</v>
      </c>
      <c r="S74" s="16">
        <v>39.013333333333343</v>
      </c>
    </row>
    <row r="75" spans="1:19" x14ac:dyDescent="0.35">
      <c r="A75" s="26">
        <v>78</v>
      </c>
      <c r="B75" s="27" t="s">
        <v>73</v>
      </c>
      <c r="C75" s="1">
        <v>537577</v>
      </c>
      <c r="D75" s="1">
        <v>182232</v>
      </c>
      <c r="E75" s="12" t="s">
        <v>84</v>
      </c>
      <c r="F75" s="4">
        <v>85.9</v>
      </c>
      <c r="G75" s="4">
        <v>69.7</v>
      </c>
      <c r="H75" s="4">
        <v>68.7</v>
      </c>
      <c r="I75" s="4">
        <v>52.5</v>
      </c>
      <c r="J75" s="4">
        <v>59.2</v>
      </c>
      <c r="K75" s="5">
        <v>52.6</v>
      </c>
      <c r="L75" s="5">
        <v>53.4</v>
      </c>
      <c r="M75" s="4">
        <v>59.2</v>
      </c>
      <c r="N75" s="49">
        <v>57.5</v>
      </c>
      <c r="O75" s="19">
        <v>36</v>
      </c>
      <c r="P75" s="15">
        <v>69.400000000000006</v>
      </c>
      <c r="Q75" s="15">
        <v>65.900000000000006</v>
      </c>
      <c r="R75" s="19">
        <f t="shared" si="0"/>
        <v>60.833333333333336</v>
      </c>
      <c r="S75" s="16">
        <v>46.233333333333334</v>
      </c>
    </row>
    <row r="76" spans="1:19" x14ac:dyDescent="0.35">
      <c r="A76" s="26">
        <v>79</v>
      </c>
      <c r="B76" s="27" t="s">
        <v>51</v>
      </c>
      <c r="C76" s="1">
        <v>537356</v>
      </c>
      <c r="D76" s="1">
        <v>183059</v>
      </c>
      <c r="E76" s="12" t="s">
        <v>84</v>
      </c>
      <c r="F76" s="4">
        <v>69.900000000000006</v>
      </c>
      <c r="G76" s="4">
        <v>50.7</v>
      </c>
      <c r="H76" s="4">
        <v>47.6</v>
      </c>
      <c r="I76" s="4">
        <v>32.200000000000003</v>
      </c>
      <c r="J76" s="4">
        <v>35.299999999999997</v>
      </c>
      <c r="K76" s="5">
        <v>37</v>
      </c>
      <c r="L76" s="5">
        <v>27.1</v>
      </c>
      <c r="M76" s="4">
        <v>35.5</v>
      </c>
      <c r="N76" s="49">
        <v>37</v>
      </c>
      <c r="O76" s="19">
        <v>59.3</v>
      </c>
      <c r="P76" s="15">
        <v>43.6</v>
      </c>
      <c r="Q76" s="15">
        <v>43.6</v>
      </c>
      <c r="R76" s="19">
        <f t="shared" ref="R76:R85" si="1">AVERAGE(F76:Q76)</f>
        <v>43.233333333333341</v>
      </c>
      <c r="S76" s="16">
        <v>32.857333333333337</v>
      </c>
    </row>
    <row r="77" spans="1:19" x14ac:dyDescent="0.35">
      <c r="A77" s="26">
        <v>80</v>
      </c>
      <c r="B77" s="27" t="s">
        <v>52</v>
      </c>
      <c r="C77" s="1">
        <v>537581</v>
      </c>
      <c r="D77" s="1">
        <v>183208</v>
      </c>
      <c r="E77" s="12" t="s">
        <v>84</v>
      </c>
      <c r="F77" s="4">
        <v>77.2</v>
      </c>
      <c r="G77" s="4">
        <v>61.2</v>
      </c>
      <c r="H77" s="4">
        <v>60.6</v>
      </c>
      <c r="I77" s="4">
        <v>51</v>
      </c>
      <c r="J77" s="4">
        <v>45.8</v>
      </c>
      <c r="K77" s="5">
        <v>53.1</v>
      </c>
      <c r="L77" s="5">
        <v>27.5</v>
      </c>
      <c r="M77" s="4">
        <v>45.5</v>
      </c>
      <c r="N77" s="49">
        <v>46.5</v>
      </c>
      <c r="O77" s="19">
        <v>51.3</v>
      </c>
      <c r="P77" s="15">
        <v>57.5</v>
      </c>
      <c r="Q77" s="15">
        <v>52.5</v>
      </c>
      <c r="R77" s="19">
        <f t="shared" si="1"/>
        <v>52.475000000000001</v>
      </c>
      <c r="S77" s="16">
        <v>39.881</v>
      </c>
    </row>
    <row r="78" spans="1:19" x14ac:dyDescent="0.35">
      <c r="A78" s="26">
        <v>81</v>
      </c>
      <c r="B78" s="27" t="s">
        <v>53</v>
      </c>
      <c r="C78" s="1">
        <v>537868</v>
      </c>
      <c r="D78" s="1">
        <v>182912</v>
      </c>
      <c r="E78" s="12" t="s">
        <v>84</v>
      </c>
      <c r="F78" s="4">
        <v>78.599999999999994</v>
      </c>
      <c r="G78" s="4">
        <v>59.8</v>
      </c>
      <c r="H78" s="4">
        <v>58</v>
      </c>
      <c r="I78" s="6">
        <v>41.7</v>
      </c>
      <c r="J78" s="4">
        <v>42.8</v>
      </c>
      <c r="K78" s="5">
        <v>48</v>
      </c>
      <c r="L78" s="5">
        <v>37.299999999999997</v>
      </c>
      <c r="M78" s="6">
        <v>45.2</v>
      </c>
      <c r="N78" s="49">
        <v>42.8</v>
      </c>
      <c r="O78" s="19">
        <v>47.7</v>
      </c>
      <c r="P78" s="15">
        <v>48</v>
      </c>
      <c r="Q78" s="15">
        <v>45.5</v>
      </c>
      <c r="R78" s="19">
        <f t="shared" si="1"/>
        <v>49.616666666666667</v>
      </c>
      <c r="S78" s="16">
        <v>37.708666666666666</v>
      </c>
    </row>
    <row r="79" spans="1:19" x14ac:dyDescent="0.35">
      <c r="A79" s="26">
        <v>82</v>
      </c>
      <c r="B79" s="27" t="s">
        <v>69</v>
      </c>
      <c r="C79" s="1">
        <v>537821</v>
      </c>
      <c r="D79" s="1">
        <v>182332</v>
      </c>
      <c r="E79" s="12" t="s">
        <v>84</v>
      </c>
      <c r="F79" s="4">
        <v>92.7</v>
      </c>
      <c r="G79" s="19" t="s">
        <v>59</v>
      </c>
      <c r="H79" s="4">
        <v>66.900000000000006</v>
      </c>
      <c r="I79" s="4">
        <v>56.4</v>
      </c>
      <c r="J79" s="4">
        <v>58.4</v>
      </c>
      <c r="K79" s="5">
        <v>56.8</v>
      </c>
      <c r="L79" s="5">
        <v>47.6</v>
      </c>
      <c r="M79" s="4">
        <v>58.5</v>
      </c>
      <c r="N79" s="49">
        <v>56.8</v>
      </c>
      <c r="O79" s="19">
        <v>44.9</v>
      </c>
      <c r="P79" s="15">
        <v>76.3</v>
      </c>
      <c r="Q79" s="15">
        <v>67</v>
      </c>
      <c r="R79" s="19">
        <f t="shared" si="1"/>
        <v>62.027272727272731</v>
      </c>
      <c r="S79" s="16">
        <v>47.140727272727275</v>
      </c>
    </row>
    <row r="80" spans="1:19" x14ac:dyDescent="0.35">
      <c r="A80" s="26">
        <v>83</v>
      </c>
      <c r="B80" s="27" t="s">
        <v>71</v>
      </c>
      <c r="C80" s="1">
        <v>538178</v>
      </c>
      <c r="D80" s="1">
        <v>181747</v>
      </c>
      <c r="E80" s="12" t="s">
        <v>84</v>
      </c>
      <c r="F80" s="4">
        <v>123.3</v>
      </c>
      <c r="G80" s="4">
        <v>79.599999999999994</v>
      </c>
      <c r="H80" s="4">
        <v>86.9</v>
      </c>
      <c r="I80" s="4">
        <v>72.5</v>
      </c>
      <c r="J80" s="4">
        <v>82.5</v>
      </c>
      <c r="K80" s="5">
        <v>93.7</v>
      </c>
      <c r="L80" s="5">
        <v>69.5</v>
      </c>
      <c r="M80" s="4">
        <v>79.8</v>
      </c>
      <c r="N80" s="49">
        <v>79.400000000000006</v>
      </c>
      <c r="O80" s="19">
        <v>50.7</v>
      </c>
      <c r="P80" s="15">
        <v>76.900000000000006</v>
      </c>
      <c r="Q80" s="15">
        <v>69.400000000000006</v>
      </c>
      <c r="R80" s="19">
        <f t="shared" si="1"/>
        <v>80.349999999999994</v>
      </c>
      <c r="S80" s="16">
        <v>61.065999999999995</v>
      </c>
    </row>
    <row r="81" spans="1:19" x14ac:dyDescent="0.35">
      <c r="A81" s="26">
        <v>84</v>
      </c>
      <c r="B81" s="27" t="s">
        <v>54</v>
      </c>
      <c r="C81" s="1">
        <v>538366</v>
      </c>
      <c r="D81" s="1">
        <v>181180</v>
      </c>
      <c r="E81" s="12" t="s">
        <v>84</v>
      </c>
      <c r="F81" s="4">
        <v>85.2</v>
      </c>
      <c r="G81" s="4">
        <v>85.6</v>
      </c>
      <c r="H81" s="4">
        <v>77.8</v>
      </c>
      <c r="I81" s="4">
        <v>51.3</v>
      </c>
      <c r="J81" s="4">
        <v>59.1</v>
      </c>
      <c r="K81" s="5">
        <v>60.8</v>
      </c>
      <c r="L81" s="5">
        <v>50.9</v>
      </c>
      <c r="M81" s="4">
        <v>63.8</v>
      </c>
      <c r="N81" s="49">
        <v>65.599999999999994</v>
      </c>
      <c r="O81" s="19">
        <v>76.2</v>
      </c>
      <c r="P81" s="15">
        <v>78</v>
      </c>
      <c r="Q81" s="15">
        <v>62.1</v>
      </c>
      <c r="R81" s="19">
        <f t="shared" si="1"/>
        <v>68.033333333333346</v>
      </c>
      <c r="S81" s="16">
        <v>51.705333333333343</v>
      </c>
    </row>
    <row r="82" spans="1:19" x14ac:dyDescent="0.35">
      <c r="A82" s="26">
        <v>85</v>
      </c>
      <c r="B82" s="27" t="s">
        <v>55</v>
      </c>
      <c r="C82" s="1">
        <v>538895</v>
      </c>
      <c r="D82" s="1">
        <v>181296</v>
      </c>
      <c r="E82" s="12" t="s">
        <v>84</v>
      </c>
      <c r="F82" s="4">
        <v>84.2</v>
      </c>
      <c r="G82" s="4">
        <v>75.2</v>
      </c>
      <c r="H82" s="4">
        <v>72.2</v>
      </c>
      <c r="I82" s="4">
        <v>49.6</v>
      </c>
      <c r="J82" s="4">
        <v>54.5</v>
      </c>
      <c r="K82" s="5">
        <v>60.5</v>
      </c>
      <c r="L82" s="5">
        <v>53.3</v>
      </c>
      <c r="M82" s="4">
        <v>53.9</v>
      </c>
      <c r="N82" s="49">
        <v>50.7</v>
      </c>
      <c r="O82" s="19">
        <v>59.1</v>
      </c>
      <c r="P82" s="15">
        <v>73.599999999999994</v>
      </c>
      <c r="Q82" s="15">
        <v>61</v>
      </c>
      <c r="R82" s="19">
        <f t="shared" si="1"/>
        <v>62.31666666666667</v>
      </c>
      <c r="S82" s="16">
        <v>47.360666666666667</v>
      </c>
    </row>
    <row r="83" spans="1:19" x14ac:dyDescent="0.35">
      <c r="A83" s="26">
        <v>86</v>
      </c>
      <c r="B83" s="27" t="s">
        <v>56</v>
      </c>
      <c r="C83" s="1">
        <v>538955</v>
      </c>
      <c r="D83" s="1">
        <v>180872</v>
      </c>
      <c r="E83" s="12" t="s">
        <v>84</v>
      </c>
      <c r="F83" s="4">
        <v>64.3</v>
      </c>
      <c r="G83" s="4">
        <v>51</v>
      </c>
      <c r="H83" s="4">
        <v>46.4</v>
      </c>
      <c r="I83" s="4">
        <v>31.8</v>
      </c>
      <c r="J83" s="4">
        <v>37.9</v>
      </c>
      <c r="K83" s="5">
        <v>42.4</v>
      </c>
      <c r="L83" s="5">
        <v>31</v>
      </c>
      <c r="M83" s="4">
        <v>38.200000000000003</v>
      </c>
      <c r="N83" s="49">
        <v>39</v>
      </c>
      <c r="O83" s="19">
        <v>40.5</v>
      </c>
      <c r="P83" s="15">
        <v>55.5</v>
      </c>
      <c r="Q83" s="15">
        <v>42.1</v>
      </c>
      <c r="R83" s="19">
        <f t="shared" si="1"/>
        <v>43.341666666666669</v>
      </c>
      <c r="S83" s="16">
        <v>32.939666666666668</v>
      </c>
    </row>
    <row r="84" spans="1:19" x14ac:dyDescent="0.35">
      <c r="A84" s="26">
        <v>89</v>
      </c>
      <c r="B84" s="27" t="s">
        <v>82</v>
      </c>
      <c r="C84" s="1">
        <v>538730</v>
      </c>
      <c r="D84" s="1">
        <v>178733</v>
      </c>
      <c r="E84" s="12" t="s">
        <v>85</v>
      </c>
      <c r="F84" s="4">
        <v>69.3</v>
      </c>
      <c r="G84" s="4">
        <v>41.6</v>
      </c>
      <c r="H84" s="4">
        <v>39.6</v>
      </c>
      <c r="I84" s="4">
        <v>25.3</v>
      </c>
      <c r="J84" s="4">
        <v>29.4</v>
      </c>
      <c r="K84" s="5">
        <v>36.299999999999997</v>
      </c>
      <c r="L84" s="5">
        <v>24.8</v>
      </c>
      <c r="M84" s="4">
        <v>32.200000000000003</v>
      </c>
      <c r="N84" s="49">
        <v>34.1</v>
      </c>
      <c r="O84" s="19">
        <v>34.9</v>
      </c>
      <c r="P84" s="15">
        <v>41.5</v>
      </c>
      <c r="Q84" s="15">
        <v>44.4</v>
      </c>
      <c r="R84" s="19">
        <f t="shared" si="1"/>
        <v>37.783333333333331</v>
      </c>
      <c r="S84" s="53">
        <v>28.715333333333334</v>
      </c>
    </row>
    <row r="85" spans="1:19" x14ac:dyDescent="0.35">
      <c r="A85" s="26">
        <v>90</v>
      </c>
      <c r="B85" s="27" t="s">
        <v>81</v>
      </c>
      <c r="C85" s="1">
        <v>538674</v>
      </c>
      <c r="D85" s="1">
        <v>178887</v>
      </c>
      <c r="E85" s="12" t="s">
        <v>84</v>
      </c>
      <c r="F85" s="4">
        <v>58.6</v>
      </c>
      <c r="G85" s="4">
        <v>37.1</v>
      </c>
      <c r="H85" s="4">
        <v>34.700000000000003</v>
      </c>
      <c r="I85" s="4">
        <v>24.6</v>
      </c>
      <c r="J85" s="4">
        <v>23.9</v>
      </c>
      <c r="K85" s="5">
        <v>26</v>
      </c>
      <c r="L85" s="5">
        <v>20</v>
      </c>
      <c r="M85" s="4">
        <v>30.9</v>
      </c>
      <c r="N85" s="49">
        <v>28.9</v>
      </c>
      <c r="O85" s="19">
        <v>35.299999999999997</v>
      </c>
      <c r="P85" s="15" t="s">
        <v>59</v>
      </c>
      <c r="Q85" s="15">
        <v>81.400000000000006</v>
      </c>
      <c r="R85" s="19">
        <f t="shared" si="1"/>
        <v>36.490909090909092</v>
      </c>
      <c r="S85" s="16">
        <v>27.733090909090912</v>
      </c>
    </row>
  </sheetData>
  <conditionalFormatting sqref="S11:S85">
    <cfRule type="colorScale" priority="1">
      <colorScale>
        <cfvo type="num" val="39.999000000000002"/>
        <cfvo type="num" val="40"/>
        <color theme="6" tint="0.79998168889431442"/>
        <color theme="5" tint="0.79998168889431442"/>
      </colorScale>
    </cfRule>
    <cfRule type="colorScale" priority="2">
      <colorScale>
        <cfvo type="num" val="39.999000000000002"/>
        <cfvo type="num" val="40"/>
        <color theme="6" tint="0.59999389629810485"/>
        <color theme="5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0"/>
  <sheetViews>
    <sheetView zoomScale="90" zoomScaleNormal="90" workbookViewId="0">
      <selection activeCell="O36" sqref="O36"/>
    </sheetView>
  </sheetViews>
  <sheetFormatPr baseColWidth="10" defaultColWidth="8.7265625" defaultRowHeight="14.5" x14ac:dyDescent="0.35"/>
  <cols>
    <col min="2" max="2" width="33.81640625" bestFit="1" customWidth="1"/>
    <col min="3" max="4" width="13.453125" customWidth="1"/>
    <col min="5" max="5" width="17.7265625" bestFit="1" customWidth="1"/>
    <col min="6" max="6" width="12.54296875" customWidth="1"/>
    <col min="7" max="7" width="13.81640625" customWidth="1"/>
    <col min="8" max="8" width="15.54296875" customWidth="1"/>
    <col min="9" max="9" width="12.54296875" customWidth="1"/>
    <col min="10" max="10" width="14.54296875" customWidth="1"/>
    <col min="11" max="11" width="13.54296875" customWidth="1"/>
    <col min="12" max="12" width="13.1796875" customWidth="1"/>
    <col min="13" max="13" width="13.81640625" customWidth="1"/>
    <col min="14" max="14" width="13" customWidth="1"/>
    <col min="15" max="15" width="12.81640625" customWidth="1"/>
    <col min="16" max="16" width="12.453125" customWidth="1"/>
    <col min="17" max="17" width="12.54296875" customWidth="1"/>
    <col min="18" max="18" width="12" bestFit="1" customWidth="1"/>
    <col min="19" max="19" width="15.453125" bestFit="1" customWidth="1"/>
  </cols>
  <sheetData>
    <row r="2" spans="1:29" ht="15.5" x14ac:dyDescent="0.35">
      <c r="C2" s="24" t="s">
        <v>116</v>
      </c>
    </row>
    <row r="4" spans="1:29" x14ac:dyDescent="0.35">
      <c r="C4" s="83" t="s">
        <v>140</v>
      </c>
      <c r="D4" s="88"/>
      <c r="E4" s="88"/>
      <c r="F4" s="88"/>
      <c r="G4" s="88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29" ht="16.5" x14ac:dyDescent="0.35">
      <c r="C5" t="s">
        <v>74</v>
      </c>
    </row>
    <row r="6" spans="1:29" x14ac:dyDescent="0.35">
      <c r="C6" t="s">
        <v>101</v>
      </c>
    </row>
    <row r="9" spans="1:29" ht="30" customHeight="1" x14ac:dyDescent="0.35">
      <c r="F9" s="67" t="s">
        <v>144</v>
      </c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  <c r="R9" s="9"/>
    </row>
    <row r="10" spans="1:29" ht="43.5" x14ac:dyDescent="0.35">
      <c r="A10" s="69" t="s">
        <v>57</v>
      </c>
      <c r="B10" s="69" t="s">
        <v>58</v>
      </c>
      <c r="C10" s="69" t="s">
        <v>142</v>
      </c>
      <c r="D10" s="69" t="s">
        <v>143</v>
      </c>
      <c r="E10" s="69" t="s">
        <v>83</v>
      </c>
      <c r="F10" s="70">
        <v>43101</v>
      </c>
      <c r="G10" s="70">
        <v>43132</v>
      </c>
      <c r="H10" s="70">
        <v>43160</v>
      </c>
      <c r="I10" s="70">
        <v>43191</v>
      </c>
      <c r="J10" s="70">
        <v>43221</v>
      </c>
      <c r="K10" s="70">
        <v>43252</v>
      </c>
      <c r="L10" s="75">
        <v>43282</v>
      </c>
      <c r="M10" s="73" t="s">
        <v>110</v>
      </c>
      <c r="N10" s="72" t="s">
        <v>111</v>
      </c>
      <c r="O10" s="72" t="s">
        <v>112</v>
      </c>
      <c r="P10" s="72" t="s">
        <v>113</v>
      </c>
      <c r="Q10" s="72" t="s">
        <v>114</v>
      </c>
      <c r="R10" s="80" t="s">
        <v>76</v>
      </c>
      <c r="S10" s="78" t="s">
        <v>108</v>
      </c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" customHeight="1" x14ac:dyDescent="0.35">
      <c r="A11" s="50">
        <v>1</v>
      </c>
      <c r="B11" s="51" t="s">
        <v>0</v>
      </c>
      <c r="C11" s="54">
        <v>533883</v>
      </c>
      <c r="D11" s="54">
        <v>182815</v>
      </c>
      <c r="E11" s="54" t="s">
        <v>136</v>
      </c>
      <c r="F11" s="54">
        <v>44.1</v>
      </c>
      <c r="G11" s="54">
        <v>48.3</v>
      </c>
      <c r="H11" s="54">
        <v>50.2</v>
      </c>
      <c r="I11" s="54">
        <v>44</v>
      </c>
      <c r="J11" s="54">
        <v>30.9</v>
      </c>
      <c r="K11" s="54" t="s">
        <v>59</v>
      </c>
      <c r="L11" s="54">
        <v>43.8</v>
      </c>
      <c r="M11" s="54">
        <v>39</v>
      </c>
      <c r="N11" s="54">
        <v>43.5</v>
      </c>
      <c r="O11" s="54">
        <v>51.7</v>
      </c>
      <c r="P11" s="54">
        <v>48.4</v>
      </c>
      <c r="Q11" s="54">
        <v>52.6</v>
      </c>
      <c r="R11" s="54">
        <f>AVERAGE(F11:Q11)</f>
        <v>45.136363636363633</v>
      </c>
      <c r="S11" s="16">
        <f>R11*0.76</f>
        <v>34.303636363636365</v>
      </c>
      <c r="U11" s="42"/>
      <c r="V11" s="35" t="s">
        <v>78</v>
      </c>
      <c r="W11" s="38"/>
      <c r="X11" s="38"/>
      <c r="Y11" s="39"/>
    </row>
    <row r="12" spans="1:29" ht="15" customHeight="1" x14ac:dyDescent="0.35">
      <c r="A12" s="50">
        <v>2</v>
      </c>
      <c r="B12" s="51" t="s">
        <v>1</v>
      </c>
      <c r="C12" s="54">
        <v>533507</v>
      </c>
      <c r="D12" s="54">
        <v>182569</v>
      </c>
      <c r="E12" s="54" t="s">
        <v>136</v>
      </c>
      <c r="F12" s="54">
        <v>49.8</v>
      </c>
      <c r="G12" s="54">
        <v>54.1</v>
      </c>
      <c r="H12" s="54">
        <v>49</v>
      </c>
      <c r="I12" s="54">
        <v>49.7</v>
      </c>
      <c r="J12" s="54">
        <v>44.2</v>
      </c>
      <c r="K12" s="54">
        <v>31</v>
      </c>
      <c r="L12" s="54">
        <v>46</v>
      </c>
      <c r="M12" s="54">
        <v>44.1</v>
      </c>
      <c r="N12" s="54">
        <v>49.1</v>
      </c>
      <c r="O12" s="54">
        <v>53.8</v>
      </c>
      <c r="P12" s="54">
        <v>57</v>
      </c>
      <c r="Q12" s="54">
        <v>58.8</v>
      </c>
      <c r="R12" s="54">
        <f t="shared" ref="R12:R75" si="0">AVERAGE(F12:Q12)</f>
        <v>48.883333333333333</v>
      </c>
      <c r="S12" s="16">
        <f t="shared" ref="S12:S75" si="1">R12*0.76</f>
        <v>37.151333333333334</v>
      </c>
      <c r="U12" s="43"/>
      <c r="V12" s="37" t="s">
        <v>79</v>
      </c>
      <c r="W12" s="40"/>
      <c r="X12" s="40"/>
      <c r="Y12" s="41"/>
    </row>
    <row r="13" spans="1:29" ht="15" customHeight="1" x14ac:dyDescent="0.35">
      <c r="A13" s="50">
        <v>3</v>
      </c>
      <c r="B13" s="51" t="s">
        <v>120</v>
      </c>
      <c r="C13" s="54">
        <v>533860</v>
      </c>
      <c r="D13" s="54">
        <v>182442</v>
      </c>
      <c r="E13" s="54" t="s">
        <v>136</v>
      </c>
      <c r="F13" s="54" t="s">
        <v>59</v>
      </c>
      <c r="G13" s="54">
        <v>51.3</v>
      </c>
      <c r="H13" s="54">
        <v>54</v>
      </c>
      <c r="I13" s="54">
        <v>50</v>
      </c>
      <c r="J13" s="54">
        <v>46</v>
      </c>
      <c r="K13" s="54">
        <v>31.5</v>
      </c>
      <c r="L13" s="54">
        <v>47.4</v>
      </c>
      <c r="M13" s="54">
        <v>43.3</v>
      </c>
      <c r="N13" s="54">
        <v>48.5</v>
      </c>
      <c r="O13" s="54">
        <v>49.9</v>
      </c>
      <c r="P13" s="54">
        <v>38.4</v>
      </c>
      <c r="Q13" s="54">
        <v>55.5</v>
      </c>
      <c r="R13" s="54">
        <f t="shared" si="0"/>
        <v>46.890909090909084</v>
      </c>
      <c r="S13" s="16">
        <f t="shared" si="1"/>
        <v>35.637090909090901</v>
      </c>
    </row>
    <row r="14" spans="1:29" ht="15" customHeight="1" x14ac:dyDescent="0.35">
      <c r="A14" s="50">
        <v>4</v>
      </c>
      <c r="B14" s="51" t="s">
        <v>3</v>
      </c>
      <c r="C14" s="54">
        <v>533611</v>
      </c>
      <c r="D14" s="54">
        <v>182037</v>
      </c>
      <c r="E14" s="54" t="s">
        <v>136</v>
      </c>
      <c r="F14" s="54">
        <v>66.2</v>
      </c>
      <c r="G14" s="54">
        <v>77</v>
      </c>
      <c r="H14" s="54">
        <v>65.099999999999994</v>
      </c>
      <c r="I14" s="54">
        <v>70.400000000000006</v>
      </c>
      <c r="J14" s="54">
        <v>80.599999999999994</v>
      </c>
      <c r="K14" s="54">
        <v>77.900000000000006</v>
      </c>
      <c r="L14" s="54" t="s">
        <v>59</v>
      </c>
      <c r="M14" s="54">
        <v>57.7</v>
      </c>
      <c r="N14" s="54">
        <v>57.9</v>
      </c>
      <c r="O14" s="54">
        <v>70.099999999999994</v>
      </c>
      <c r="P14" s="54">
        <v>76.900000000000006</v>
      </c>
      <c r="Q14" s="54">
        <v>69.099999999999994</v>
      </c>
      <c r="R14" s="54">
        <f t="shared" si="0"/>
        <v>69.899999999999991</v>
      </c>
      <c r="S14" s="16">
        <f t="shared" si="1"/>
        <v>53.123999999999995</v>
      </c>
    </row>
    <row r="15" spans="1:29" ht="15" customHeight="1" x14ac:dyDescent="0.35">
      <c r="A15" s="50">
        <v>5</v>
      </c>
      <c r="B15" s="51" t="s">
        <v>4</v>
      </c>
      <c r="C15" s="54">
        <v>533985</v>
      </c>
      <c r="D15" s="54">
        <v>181426</v>
      </c>
      <c r="E15" s="54" t="s">
        <v>136</v>
      </c>
      <c r="F15" s="54">
        <v>75.400000000000006</v>
      </c>
      <c r="G15" s="54">
        <v>77.8</v>
      </c>
      <c r="H15" s="54" t="s">
        <v>59</v>
      </c>
      <c r="I15" s="54">
        <v>78.2</v>
      </c>
      <c r="J15" s="54">
        <v>88.5</v>
      </c>
      <c r="K15" s="54">
        <v>75</v>
      </c>
      <c r="L15" s="54">
        <v>87.2</v>
      </c>
      <c r="M15" s="54">
        <v>81.8</v>
      </c>
      <c r="N15" s="54">
        <v>86.9</v>
      </c>
      <c r="O15" s="54">
        <v>87.7</v>
      </c>
      <c r="P15" s="54">
        <v>73.5</v>
      </c>
      <c r="Q15" s="54">
        <v>73.2</v>
      </c>
      <c r="R15" s="54">
        <f t="shared" si="0"/>
        <v>80.472727272727283</v>
      </c>
      <c r="S15" s="16">
        <f t="shared" si="1"/>
        <v>61.159272727272736</v>
      </c>
    </row>
    <row r="16" spans="1:29" ht="15" customHeight="1" x14ac:dyDescent="0.35">
      <c r="A16" s="50">
        <v>6</v>
      </c>
      <c r="B16" s="51" t="s">
        <v>87</v>
      </c>
      <c r="C16" s="54">
        <v>533800</v>
      </c>
      <c r="D16" s="54">
        <v>181021</v>
      </c>
      <c r="E16" s="54" t="s">
        <v>136</v>
      </c>
      <c r="F16" s="54">
        <v>63.6</v>
      </c>
      <c r="G16" s="54">
        <v>58.4</v>
      </c>
      <c r="H16" s="54" t="s">
        <v>117</v>
      </c>
      <c r="I16" s="54">
        <v>65.2</v>
      </c>
      <c r="J16" s="54" t="s">
        <v>59</v>
      </c>
      <c r="K16" s="54">
        <v>48.8</v>
      </c>
      <c r="L16" s="54">
        <v>71.2</v>
      </c>
      <c r="M16" s="54">
        <v>63.9</v>
      </c>
      <c r="N16" s="54">
        <v>74</v>
      </c>
      <c r="O16" s="54">
        <v>71.900000000000006</v>
      </c>
      <c r="P16" s="54">
        <v>70.2</v>
      </c>
      <c r="Q16" s="54">
        <v>65.599999999999994</v>
      </c>
      <c r="R16" s="54">
        <f t="shared" si="0"/>
        <v>65.28</v>
      </c>
      <c r="S16" s="16">
        <f t="shared" si="1"/>
        <v>49.6128</v>
      </c>
    </row>
    <row r="17" spans="1:19" x14ac:dyDescent="0.35">
      <c r="A17" s="50">
        <v>7</v>
      </c>
      <c r="B17" s="51" t="s">
        <v>5</v>
      </c>
      <c r="C17" s="54">
        <v>533992</v>
      </c>
      <c r="D17" s="54">
        <v>180376</v>
      </c>
      <c r="E17" s="54" t="s">
        <v>84</v>
      </c>
      <c r="F17" s="54">
        <v>59.6</v>
      </c>
      <c r="G17" s="54" t="s">
        <v>59</v>
      </c>
      <c r="H17" s="54">
        <v>39.299999999999997</v>
      </c>
      <c r="I17" s="54">
        <v>33.799999999999997</v>
      </c>
      <c r="J17" s="54">
        <v>33.9</v>
      </c>
      <c r="K17" s="54">
        <v>21.7</v>
      </c>
      <c r="L17" s="54">
        <v>33.1</v>
      </c>
      <c r="M17" s="54">
        <v>30.4</v>
      </c>
      <c r="N17" s="54">
        <v>37.6</v>
      </c>
      <c r="O17" s="54" t="s">
        <v>59</v>
      </c>
      <c r="P17" s="54">
        <v>41.3</v>
      </c>
      <c r="Q17" s="54" t="s">
        <v>59</v>
      </c>
      <c r="R17" s="54">
        <f t="shared" si="0"/>
        <v>36.74444444444444</v>
      </c>
      <c r="S17" s="16">
        <f t="shared" si="1"/>
        <v>27.925777777777775</v>
      </c>
    </row>
    <row r="18" spans="1:19" ht="15" customHeight="1" x14ac:dyDescent="0.35">
      <c r="A18" s="50">
        <v>8</v>
      </c>
      <c r="B18" s="51" t="s">
        <v>6</v>
      </c>
      <c r="C18" s="54">
        <v>534444</v>
      </c>
      <c r="D18" s="54">
        <v>180122</v>
      </c>
      <c r="E18" s="54" t="s">
        <v>136</v>
      </c>
      <c r="F18" s="54">
        <v>47.3</v>
      </c>
      <c r="G18" s="54">
        <v>42.5</v>
      </c>
      <c r="H18" s="54">
        <v>48.4</v>
      </c>
      <c r="I18" s="54">
        <v>40</v>
      </c>
      <c r="J18" s="54">
        <v>35.4</v>
      </c>
      <c r="K18" s="54">
        <v>26.9</v>
      </c>
      <c r="L18" s="54">
        <v>37.5</v>
      </c>
      <c r="M18" s="54">
        <v>33.5</v>
      </c>
      <c r="N18" s="54">
        <v>39.299999999999997</v>
      </c>
      <c r="O18" s="54">
        <v>48.2</v>
      </c>
      <c r="P18" s="54">
        <v>47.4</v>
      </c>
      <c r="Q18" s="54">
        <v>41.6</v>
      </c>
      <c r="R18" s="54">
        <f t="shared" si="0"/>
        <v>40.666666666666664</v>
      </c>
      <c r="S18" s="16">
        <f t="shared" si="1"/>
        <v>30.906666666666666</v>
      </c>
    </row>
    <row r="19" spans="1:19" ht="15" customHeight="1" x14ac:dyDescent="0.35">
      <c r="A19" s="50">
        <v>9</v>
      </c>
      <c r="B19" s="51" t="s">
        <v>121</v>
      </c>
      <c r="C19" s="54">
        <v>533955</v>
      </c>
      <c r="D19" s="54">
        <v>180805</v>
      </c>
      <c r="E19" s="54" t="s">
        <v>136</v>
      </c>
      <c r="F19" s="54" t="s">
        <v>59</v>
      </c>
      <c r="G19" s="54">
        <v>50.6</v>
      </c>
      <c r="H19" s="54">
        <v>49.7</v>
      </c>
      <c r="I19" s="54">
        <v>40.200000000000003</v>
      </c>
      <c r="J19" s="54">
        <v>42.2</v>
      </c>
      <c r="K19" s="54">
        <v>31.1</v>
      </c>
      <c r="L19" s="54">
        <v>40.6</v>
      </c>
      <c r="M19" s="54">
        <v>39.5</v>
      </c>
      <c r="N19" s="54" t="s">
        <v>59</v>
      </c>
      <c r="O19" s="54">
        <v>48.4</v>
      </c>
      <c r="P19" s="54">
        <v>40.9</v>
      </c>
      <c r="Q19" s="54">
        <v>55.2</v>
      </c>
      <c r="R19" s="54">
        <f t="shared" si="0"/>
        <v>43.839999999999989</v>
      </c>
      <c r="S19" s="16">
        <f t="shared" si="1"/>
        <v>33.31839999999999</v>
      </c>
    </row>
    <row r="20" spans="1:19" x14ac:dyDescent="0.35">
      <c r="A20" s="50">
        <v>10</v>
      </c>
      <c r="B20" s="51" t="s">
        <v>119</v>
      </c>
      <c r="C20" s="54">
        <v>534133</v>
      </c>
      <c r="D20" s="54">
        <v>181509</v>
      </c>
      <c r="E20" s="54" t="s">
        <v>136</v>
      </c>
      <c r="F20" s="54" t="s">
        <v>59</v>
      </c>
      <c r="G20" s="54">
        <v>58.7</v>
      </c>
      <c r="H20" s="54" t="s">
        <v>118</v>
      </c>
      <c r="I20" s="54">
        <v>59.3</v>
      </c>
      <c r="J20" s="54" t="s">
        <v>59</v>
      </c>
      <c r="K20" s="54" t="s">
        <v>59</v>
      </c>
      <c r="L20" s="54">
        <v>64.099999999999994</v>
      </c>
      <c r="M20" s="54">
        <v>52</v>
      </c>
      <c r="N20" s="54">
        <v>59.1</v>
      </c>
      <c r="O20" s="54">
        <v>61.5</v>
      </c>
      <c r="P20" s="54">
        <v>73.8</v>
      </c>
      <c r="Q20" s="54">
        <v>56.4</v>
      </c>
      <c r="R20" s="54">
        <v>59.4</v>
      </c>
      <c r="S20" s="16">
        <f t="shared" si="1"/>
        <v>45.143999999999998</v>
      </c>
    </row>
    <row r="21" spans="1:19" ht="15" customHeight="1" x14ac:dyDescent="0.35">
      <c r="A21" s="50">
        <v>11</v>
      </c>
      <c r="B21" s="51" t="s">
        <v>7</v>
      </c>
      <c r="C21" s="54">
        <v>533866</v>
      </c>
      <c r="D21" s="54">
        <v>181860</v>
      </c>
      <c r="E21" s="54" t="s">
        <v>136</v>
      </c>
      <c r="F21" s="54">
        <v>54.3</v>
      </c>
      <c r="G21" s="54">
        <v>47</v>
      </c>
      <c r="H21" s="54">
        <v>52.6</v>
      </c>
      <c r="I21" s="54">
        <v>48.8</v>
      </c>
      <c r="J21" s="54">
        <v>43.2</v>
      </c>
      <c r="K21" s="54">
        <v>30.8</v>
      </c>
      <c r="L21" s="54">
        <v>42.3</v>
      </c>
      <c r="M21" s="54">
        <v>37.6</v>
      </c>
      <c r="N21" s="54">
        <v>45.5</v>
      </c>
      <c r="O21" s="54">
        <v>50.7</v>
      </c>
      <c r="P21" s="54">
        <v>52.2</v>
      </c>
      <c r="Q21" s="54">
        <v>53</v>
      </c>
      <c r="R21" s="54">
        <f t="shared" si="0"/>
        <v>46.5</v>
      </c>
      <c r="S21" s="16">
        <f t="shared" si="1"/>
        <v>35.340000000000003</v>
      </c>
    </row>
    <row r="22" spans="1:19" ht="15" customHeight="1" x14ac:dyDescent="0.35">
      <c r="A22" s="50">
        <v>12</v>
      </c>
      <c r="B22" s="51" t="s">
        <v>8</v>
      </c>
      <c r="C22" s="54">
        <v>534259</v>
      </c>
      <c r="D22" s="54">
        <v>182580</v>
      </c>
      <c r="E22" s="54" t="s">
        <v>136</v>
      </c>
      <c r="F22" s="54">
        <v>54.9</v>
      </c>
      <c r="G22" s="54">
        <v>53.9</v>
      </c>
      <c r="H22" s="54">
        <v>56</v>
      </c>
      <c r="I22" s="54">
        <v>46.9</v>
      </c>
      <c r="J22" s="54">
        <v>37.9</v>
      </c>
      <c r="K22" s="54">
        <v>36.9</v>
      </c>
      <c r="L22" s="54">
        <v>43.4</v>
      </c>
      <c r="M22" s="54">
        <v>38.200000000000003</v>
      </c>
      <c r="N22" s="54">
        <v>44.8</v>
      </c>
      <c r="O22" s="54">
        <v>48.5</v>
      </c>
      <c r="P22" s="54">
        <v>49.2</v>
      </c>
      <c r="Q22" s="54">
        <v>43</v>
      </c>
      <c r="R22" s="54">
        <f t="shared" si="0"/>
        <v>46.133333333333326</v>
      </c>
      <c r="S22" s="16">
        <f t="shared" si="1"/>
        <v>35.06133333333333</v>
      </c>
    </row>
    <row r="23" spans="1:19" ht="15" customHeight="1" x14ac:dyDescent="0.35">
      <c r="A23" s="50">
        <v>13</v>
      </c>
      <c r="B23" s="52" t="s">
        <v>122</v>
      </c>
      <c r="C23" s="54">
        <v>534313</v>
      </c>
      <c r="D23" s="54">
        <v>182810</v>
      </c>
      <c r="E23" s="54" t="s">
        <v>136</v>
      </c>
      <c r="F23" s="54" t="s">
        <v>59</v>
      </c>
      <c r="G23" s="54">
        <v>48.1</v>
      </c>
      <c r="H23" s="54">
        <v>53</v>
      </c>
      <c r="I23" s="54">
        <v>43.7</v>
      </c>
      <c r="J23" s="54">
        <v>52.5</v>
      </c>
      <c r="K23" s="54">
        <v>43.3</v>
      </c>
      <c r="L23" s="54">
        <v>55.9</v>
      </c>
      <c r="M23" s="54">
        <v>45.1</v>
      </c>
      <c r="N23" s="54">
        <v>50.3</v>
      </c>
      <c r="O23" s="54">
        <v>54</v>
      </c>
      <c r="P23" s="54">
        <v>57.1</v>
      </c>
      <c r="Q23" s="54">
        <v>52.1</v>
      </c>
      <c r="R23" s="54">
        <f t="shared" si="0"/>
        <v>50.463636363636368</v>
      </c>
      <c r="S23" s="16">
        <f t="shared" si="1"/>
        <v>38.352363636363641</v>
      </c>
    </row>
    <row r="24" spans="1:19" ht="15" customHeight="1" x14ac:dyDescent="0.35">
      <c r="A24" s="50">
        <v>14</v>
      </c>
      <c r="B24" s="51" t="s">
        <v>9</v>
      </c>
      <c r="C24" s="54">
        <v>534255</v>
      </c>
      <c r="D24" s="54">
        <v>183130</v>
      </c>
      <c r="E24" s="54" t="s">
        <v>136</v>
      </c>
      <c r="F24" s="54">
        <v>57.9</v>
      </c>
      <c r="G24" s="54">
        <v>53.9</v>
      </c>
      <c r="H24" s="54">
        <v>56.4</v>
      </c>
      <c r="I24" s="54">
        <v>47.6</v>
      </c>
      <c r="J24" s="54">
        <v>47</v>
      </c>
      <c r="K24" s="54">
        <v>35.700000000000003</v>
      </c>
      <c r="L24" s="54">
        <v>46.2</v>
      </c>
      <c r="M24" s="54">
        <v>42.8</v>
      </c>
      <c r="N24" s="54">
        <v>50.8</v>
      </c>
      <c r="O24" s="54">
        <v>47.3</v>
      </c>
      <c r="P24" s="54">
        <v>54.5</v>
      </c>
      <c r="Q24" s="54">
        <v>58.9</v>
      </c>
      <c r="R24" s="54">
        <f t="shared" si="0"/>
        <v>49.916666666666657</v>
      </c>
      <c r="S24" s="16">
        <f t="shared" si="1"/>
        <v>37.93666666666666</v>
      </c>
    </row>
    <row r="25" spans="1:19" ht="15" customHeight="1" x14ac:dyDescent="0.35">
      <c r="A25" s="50">
        <v>15</v>
      </c>
      <c r="B25" s="52" t="s">
        <v>123</v>
      </c>
      <c r="C25" s="54">
        <v>534881</v>
      </c>
      <c r="D25" s="54">
        <v>183240</v>
      </c>
      <c r="E25" s="54" t="s">
        <v>136</v>
      </c>
      <c r="F25" s="54" t="s">
        <v>59</v>
      </c>
      <c r="G25" s="54">
        <v>65</v>
      </c>
      <c r="H25" s="54">
        <v>68.900000000000006</v>
      </c>
      <c r="I25" s="54">
        <v>50.8</v>
      </c>
      <c r="J25" s="54" t="s">
        <v>59</v>
      </c>
      <c r="K25" s="54">
        <v>40.700000000000003</v>
      </c>
      <c r="L25" s="54">
        <v>62.3</v>
      </c>
      <c r="M25" s="54">
        <v>51.9</v>
      </c>
      <c r="N25" s="54">
        <v>56.8</v>
      </c>
      <c r="O25" s="54">
        <v>66.7</v>
      </c>
      <c r="P25" s="54">
        <v>61</v>
      </c>
      <c r="Q25" s="54">
        <v>64.599999999999994</v>
      </c>
      <c r="R25" s="54">
        <f t="shared" si="0"/>
        <v>58.86999999999999</v>
      </c>
      <c r="S25" s="16">
        <f t="shared" si="1"/>
        <v>44.741199999999992</v>
      </c>
    </row>
    <row r="26" spans="1:19" ht="15" customHeight="1" x14ac:dyDescent="0.35">
      <c r="A26" s="50">
        <v>16</v>
      </c>
      <c r="B26" s="51" t="s">
        <v>10</v>
      </c>
      <c r="C26" s="54">
        <v>534959</v>
      </c>
      <c r="D26" s="54">
        <v>182757</v>
      </c>
      <c r="E26" s="54" t="s">
        <v>136</v>
      </c>
      <c r="F26" s="54">
        <v>60.6</v>
      </c>
      <c r="G26" s="54">
        <v>57.7</v>
      </c>
      <c r="H26" s="54">
        <v>62.7</v>
      </c>
      <c r="I26" s="54">
        <v>60.7</v>
      </c>
      <c r="J26" s="54">
        <v>56.7</v>
      </c>
      <c r="K26" s="54">
        <v>43.2</v>
      </c>
      <c r="L26" s="54">
        <v>53.5</v>
      </c>
      <c r="M26" s="54">
        <v>45</v>
      </c>
      <c r="N26" s="54">
        <v>44.1</v>
      </c>
      <c r="O26" s="54">
        <v>49.9</v>
      </c>
      <c r="P26" s="54">
        <v>57.6</v>
      </c>
      <c r="Q26" s="54">
        <v>58.5</v>
      </c>
      <c r="R26" s="54">
        <f t="shared" si="0"/>
        <v>54.183333333333337</v>
      </c>
      <c r="S26" s="16">
        <f t="shared" si="1"/>
        <v>41.179333333333339</v>
      </c>
    </row>
    <row r="27" spans="1:19" ht="15" customHeight="1" x14ac:dyDescent="0.35">
      <c r="A27" s="50">
        <v>17</v>
      </c>
      <c r="B27" s="51" t="s">
        <v>11</v>
      </c>
      <c r="C27" s="54">
        <v>534783</v>
      </c>
      <c r="D27" s="54">
        <v>182385</v>
      </c>
      <c r="E27" s="54" t="s">
        <v>136</v>
      </c>
      <c r="F27" s="54">
        <v>47.7</v>
      </c>
      <c r="G27" s="54">
        <v>42</v>
      </c>
      <c r="H27" s="54">
        <v>49.3</v>
      </c>
      <c r="I27" s="54">
        <v>39.1</v>
      </c>
      <c r="J27" s="54">
        <v>38.5</v>
      </c>
      <c r="K27" s="54">
        <v>25.6</v>
      </c>
      <c r="L27" s="54">
        <v>36.200000000000003</v>
      </c>
      <c r="M27" s="54">
        <v>33.9</v>
      </c>
      <c r="N27" s="54">
        <v>39.5</v>
      </c>
      <c r="O27" s="54">
        <v>44.4</v>
      </c>
      <c r="P27" s="54">
        <v>24.5</v>
      </c>
      <c r="Q27" s="54">
        <v>44.8</v>
      </c>
      <c r="R27" s="54">
        <f t="shared" si="0"/>
        <v>38.791666666666664</v>
      </c>
      <c r="S27" s="16">
        <f t="shared" si="1"/>
        <v>29.481666666666666</v>
      </c>
    </row>
    <row r="28" spans="1:19" ht="15" customHeight="1" x14ac:dyDescent="0.35">
      <c r="A28" s="50">
        <v>18</v>
      </c>
      <c r="B28" s="51" t="s">
        <v>12</v>
      </c>
      <c r="C28" s="54">
        <v>534968</v>
      </c>
      <c r="D28" s="54">
        <v>181878</v>
      </c>
      <c r="E28" s="54" t="s">
        <v>84</v>
      </c>
      <c r="F28" s="54">
        <v>61</v>
      </c>
      <c r="G28" s="54">
        <v>54.6</v>
      </c>
      <c r="H28" s="54">
        <v>58.8</v>
      </c>
      <c r="I28" s="54">
        <v>48.4</v>
      </c>
      <c r="J28" s="54">
        <v>47.4</v>
      </c>
      <c r="K28" s="54">
        <v>41.9</v>
      </c>
      <c r="L28" s="54">
        <v>51.8</v>
      </c>
      <c r="M28" s="54">
        <v>49.1</v>
      </c>
      <c r="N28" s="54">
        <v>53.1</v>
      </c>
      <c r="O28" s="54">
        <v>62.3</v>
      </c>
      <c r="P28" s="54">
        <v>57.8</v>
      </c>
      <c r="Q28" s="54">
        <v>52</v>
      </c>
      <c r="R28" s="54">
        <f t="shared" si="0"/>
        <v>53.18333333333333</v>
      </c>
      <c r="S28" s="16">
        <f t="shared" si="1"/>
        <v>40.419333333333334</v>
      </c>
    </row>
    <row r="29" spans="1:19" x14ac:dyDescent="0.35">
      <c r="A29" s="50">
        <v>19</v>
      </c>
      <c r="B29" s="51" t="s">
        <v>72</v>
      </c>
      <c r="C29" s="54">
        <v>534816</v>
      </c>
      <c r="D29" s="54">
        <v>181321</v>
      </c>
      <c r="E29" s="54" t="s">
        <v>136</v>
      </c>
      <c r="F29" s="54">
        <v>65.900000000000006</v>
      </c>
      <c r="G29" s="54">
        <v>58.7</v>
      </c>
      <c r="H29" s="54">
        <v>60.7</v>
      </c>
      <c r="I29" s="54">
        <v>57.9</v>
      </c>
      <c r="J29" s="54">
        <v>48</v>
      </c>
      <c r="K29" s="54">
        <v>39.700000000000003</v>
      </c>
      <c r="L29" s="54">
        <v>61.4</v>
      </c>
      <c r="M29" s="54">
        <v>52</v>
      </c>
      <c r="N29" s="54">
        <v>57.9</v>
      </c>
      <c r="O29" s="54">
        <v>62.4</v>
      </c>
      <c r="P29" s="54">
        <v>67.599999999999994</v>
      </c>
      <c r="Q29" s="54">
        <v>66.7</v>
      </c>
      <c r="R29" s="54">
        <f t="shared" si="0"/>
        <v>58.241666666666674</v>
      </c>
      <c r="S29" s="16">
        <f t="shared" si="1"/>
        <v>44.263666666666673</v>
      </c>
    </row>
    <row r="30" spans="1:19" x14ac:dyDescent="0.35">
      <c r="A30" s="50">
        <v>20</v>
      </c>
      <c r="B30" s="51" t="s">
        <v>13</v>
      </c>
      <c r="C30" s="54">
        <v>534951</v>
      </c>
      <c r="D30" s="54">
        <v>180779</v>
      </c>
      <c r="E30" s="54" t="s">
        <v>84</v>
      </c>
      <c r="F30" s="54">
        <v>78</v>
      </c>
      <c r="G30" s="54">
        <v>65</v>
      </c>
      <c r="H30" s="54">
        <v>71.599999999999994</v>
      </c>
      <c r="I30" s="54">
        <v>68.2</v>
      </c>
      <c r="J30" s="54">
        <v>66</v>
      </c>
      <c r="K30" s="54">
        <v>55.7</v>
      </c>
      <c r="L30" s="54">
        <v>77.5</v>
      </c>
      <c r="M30" s="54">
        <v>63</v>
      </c>
      <c r="N30" s="54">
        <v>68.3</v>
      </c>
      <c r="O30" s="54">
        <v>66.5</v>
      </c>
      <c r="P30" s="54">
        <v>73.3</v>
      </c>
      <c r="Q30" s="54">
        <v>73</v>
      </c>
      <c r="R30" s="54">
        <f t="shared" si="0"/>
        <v>68.841666666666654</v>
      </c>
      <c r="S30" s="16">
        <f t="shared" si="1"/>
        <v>52.319666666666656</v>
      </c>
    </row>
    <row r="31" spans="1:19" x14ac:dyDescent="0.35">
      <c r="A31" s="50">
        <v>21</v>
      </c>
      <c r="B31" s="51" t="s">
        <v>124</v>
      </c>
      <c r="C31" s="54">
        <v>533985</v>
      </c>
      <c r="D31" s="54">
        <v>183122</v>
      </c>
      <c r="E31" s="54" t="s">
        <v>136</v>
      </c>
      <c r="F31" s="54" t="s">
        <v>59</v>
      </c>
      <c r="G31" s="54" t="s">
        <v>59</v>
      </c>
      <c r="H31" s="54">
        <v>45.3</v>
      </c>
      <c r="I31" s="54">
        <v>47.2</v>
      </c>
      <c r="J31" s="54">
        <v>204.8</v>
      </c>
      <c r="K31" s="54">
        <v>58.2</v>
      </c>
      <c r="L31" s="54">
        <v>136.30000000000001</v>
      </c>
      <c r="M31" s="54">
        <v>37.4</v>
      </c>
      <c r="N31" s="54">
        <v>43.6</v>
      </c>
      <c r="O31" s="54">
        <v>47.9</v>
      </c>
      <c r="P31" s="54">
        <v>50</v>
      </c>
      <c r="Q31" s="54">
        <v>58.9</v>
      </c>
      <c r="R31" s="54">
        <f t="shared" si="0"/>
        <v>72.960000000000008</v>
      </c>
      <c r="S31" s="16">
        <f t="shared" si="1"/>
        <v>55.449600000000004</v>
      </c>
    </row>
    <row r="32" spans="1:19" x14ac:dyDescent="0.35">
      <c r="A32" s="50">
        <v>22</v>
      </c>
      <c r="B32" s="51" t="s">
        <v>14</v>
      </c>
      <c r="C32" s="54">
        <v>535133</v>
      </c>
      <c r="D32" s="54">
        <v>180376</v>
      </c>
      <c r="E32" s="54" t="s">
        <v>136</v>
      </c>
      <c r="F32" s="54">
        <v>45.2</v>
      </c>
      <c r="G32" s="54">
        <v>50.9</v>
      </c>
      <c r="H32" s="54">
        <v>47.6</v>
      </c>
      <c r="I32" s="54">
        <v>41</v>
      </c>
      <c r="J32" s="54">
        <v>39.799999999999997</v>
      </c>
      <c r="K32" s="54">
        <v>34.5</v>
      </c>
      <c r="L32" s="54">
        <v>40.700000000000003</v>
      </c>
      <c r="M32" s="54">
        <v>33.700000000000003</v>
      </c>
      <c r="N32" s="54">
        <v>39.799999999999997</v>
      </c>
      <c r="O32" s="54">
        <v>48.9</v>
      </c>
      <c r="P32" s="54">
        <v>47.2</v>
      </c>
      <c r="Q32" s="54">
        <v>42.8</v>
      </c>
      <c r="R32" s="54">
        <f t="shared" si="0"/>
        <v>42.67499999999999</v>
      </c>
      <c r="S32" s="16">
        <f t="shared" si="1"/>
        <v>32.432999999999993</v>
      </c>
    </row>
    <row r="33" spans="1:19" x14ac:dyDescent="0.35">
      <c r="A33" s="50">
        <v>23</v>
      </c>
      <c r="B33" s="51" t="s">
        <v>15</v>
      </c>
      <c r="C33" s="54">
        <v>535598</v>
      </c>
      <c r="D33" s="54">
        <v>180816</v>
      </c>
      <c r="E33" s="54" t="s">
        <v>136</v>
      </c>
      <c r="F33" s="54">
        <v>62.3</v>
      </c>
      <c r="G33" s="54">
        <v>54.7</v>
      </c>
      <c r="H33" s="54">
        <v>60.5</v>
      </c>
      <c r="I33" s="54">
        <v>52.7</v>
      </c>
      <c r="J33" s="54">
        <v>51.1</v>
      </c>
      <c r="K33" s="54">
        <v>43.4</v>
      </c>
      <c r="L33" s="54">
        <v>65.7</v>
      </c>
      <c r="M33" s="54">
        <v>53.9</v>
      </c>
      <c r="N33" s="54">
        <v>63.3</v>
      </c>
      <c r="O33" s="54">
        <v>54.9</v>
      </c>
      <c r="P33" s="54">
        <v>57.9</v>
      </c>
      <c r="Q33" s="54">
        <v>59</v>
      </c>
      <c r="R33" s="54">
        <f t="shared" si="0"/>
        <v>56.616666666666667</v>
      </c>
      <c r="S33" s="16">
        <f t="shared" si="1"/>
        <v>43.028666666666666</v>
      </c>
    </row>
    <row r="34" spans="1:19" x14ac:dyDescent="0.35">
      <c r="A34" s="50">
        <v>24</v>
      </c>
      <c r="B34" s="51" t="s">
        <v>16</v>
      </c>
      <c r="C34" s="54">
        <v>535174</v>
      </c>
      <c r="D34" s="54">
        <v>181290</v>
      </c>
      <c r="E34" s="54" t="s">
        <v>136</v>
      </c>
      <c r="F34" s="54" t="s">
        <v>59</v>
      </c>
      <c r="G34" s="54">
        <v>73.2</v>
      </c>
      <c r="H34" s="54">
        <v>85.3</v>
      </c>
      <c r="I34" s="54">
        <v>66</v>
      </c>
      <c r="J34" s="54">
        <v>243.8</v>
      </c>
      <c r="K34" s="54">
        <v>21.6</v>
      </c>
      <c r="L34" s="54">
        <v>80.099999999999994</v>
      </c>
      <c r="M34" s="54">
        <v>64.8</v>
      </c>
      <c r="N34" s="54">
        <v>70.3</v>
      </c>
      <c r="O34" s="54">
        <v>77.7</v>
      </c>
      <c r="P34" s="54">
        <v>66.599999999999994</v>
      </c>
      <c r="Q34" s="54">
        <v>73.3</v>
      </c>
      <c r="R34" s="54">
        <f t="shared" si="0"/>
        <v>83.881818181818176</v>
      </c>
      <c r="S34" s="16">
        <f t="shared" si="1"/>
        <v>63.750181818181815</v>
      </c>
    </row>
    <row r="35" spans="1:19" x14ac:dyDescent="0.35">
      <c r="A35" s="50">
        <v>25</v>
      </c>
      <c r="B35" s="51" t="s">
        <v>17</v>
      </c>
      <c r="C35" s="54">
        <v>534884</v>
      </c>
      <c r="D35" s="54">
        <v>181667</v>
      </c>
      <c r="E35" s="54" t="s">
        <v>136</v>
      </c>
      <c r="F35" s="54">
        <v>66.400000000000006</v>
      </c>
      <c r="G35" s="54">
        <v>55.3</v>
      </c>
      <c r="H35" s="54">
        <v>49.5</v>
      </c>
      <c r="I35" s="54">
        <v>46.6</v>
      </c>
      <c r="J35" s="54">
        <v>47.6</v>
      </c>
      <c r="K35" s="54">
        <v>36.299999999999997</v>
      </c>
      <c r="L35" s="54">
        <v>51.7</v>
      </c>
      <c r="M35" s="54">
        <v>50.6</v>
      </c>
      <c r="N35" s="54">
        <v>57.2</v>
      </c>
      <c r="O35" s="54">
        <v>58.3</v>
      </c>
      <c r="P35" s="54">
        <v>57</v>
      </c>
      <c r="Q35" s="54">
        <v>61.1</v>
      </c>
      <c r="R35" s="54">
        <f t="shared" si="0"/>
        <v>53.133333333333333</v>
      </c>
      <c r="S35" s="16">
        <f t="shared" si="1"/>
        <v>40.38133333333333</v>
      </c>
    </row>
    <row r="36" spans="1:19" x14ac:dyDescent="0.35">
      <c r="A36" s="50">
        <v>26</v>
      </c>
      <c r="B36" s="51" t="s">
        <v>18</v>
      </c>
      <c r="C36" s="54">
        <v>535386</v>
      </c>
      <c r="D36" s="54">
        <v>182021</v>
      </c>
      <c r="E36" s="54" t="s">
        <v>136</v>
      </c>
      <c r="F36" s="54">
        <v>66.400000000000006</v>
      </c>
      <c r="G36" s="54">
        <v>59.9</v>
      </c>
      <c r="H36" s="54">
        <v>57.1</v>
      </c>
      <c r="I36" s="54">
        <v>48.1</v>
      </c>
      <c r="J36" s="54">
        <v>52.3</v>
      </c>
      <c r="K36" s="54">
        <v>43.7</v>
      </c>
      <c r="L36" s="54">
        <v>62.4</v>
      </c>
      <c r="M36" s="54">
        <v>56.4</v>
      </c>
      <c r="N36" s="54">
        <v>67.2</v>
      </c>
      <c r="O36" s="54">
        <v>58</v>
      </c>
      <c r="P36" s="54">
        <v>55.4</v>
      </c>
      <c r="Q36" s="54">
        <v>63.3</v>
      </c>
      <c r="R36" s="54">
        <f t="shared" si="0"/>
        <v>57.516666666666659</v>
      </c>
      <c r="S36" s="16">
        <f t="shared" si="1"/>
        <v>43.712666666666664</v>
      </c>
    </row>
    <row r="37" spans="1:19" x14ac:dyDescent="0.35">
      <c r="A37" s="50">
        <v>27</v>
      </c>
      <c r="B37" s="51" t="s">
        <v>125</v>
      </c>
      <c r="C37" s="54">
        <v>535296</v>
      </c>
      <c r="D37" s="54">
        <v>182793</v>
      </c>
      <c r="E37" s="54" t="s">
        <v>136</v>
      </c>
      <c r="F37" s="54" t="s">
        <v>59</v>
      </c>
      <c r="G37" s="54">
        <v>54.1</v>
      </c>
      <c r="H37" s="54">
        <v>58.6</v>
      </c>
      <c r="I37" s="54">
        <v>48.7</v>
      </c>
      <c r="J37" s="54">
        <v>37.700000000000003</v>
      </c>
      <c r="K37" s="54">
        <v>44.8</v>
      </c>
      <c r="L37" s="54">
        <v>44.8</v>
      </c>
      <c r="M37" s="54">
        <v>40.1</v>
      </c>
      <c r="N37" s="54">
        <v>38.700000000000003</v>
      </c>
      <c r="O37" s="54">
        <v>48.9</v>
      </c>
      <c r="P37" s="54">
        <v>55.7</v>
      </c>
      <c r="Q37" s="54">
        <v>52</v>
      </c>
      <c r="R37" s="54">
        <f t="shared" si="0"/>
        <v>47.645454545454548</v>
      </c>
      <c r="S37" s="16">
        <f t="shared" si="1"/>
        <v>36.210545454545453</v>
      </c>
    </row>
    <row r="38" spans="1:19" x14ac:dyDescent="0.35">
      <c r="A38" s="50">
        <v>28</v>
      </c>
      <c r="B38" s="51" t="s">
        <v>86</v>
      </c>
      <c r="C38" s="54">
        <v>535356</v>
      </c>
      <c r="D38" s="54">
        <v>183223</v>
      </c>
      <c r="E38" s="54" t="s">
        <v>136</v>
      </c>
      <c r="F38" s="54">
        <v>53.4</v>
      </c>
      <c r="G38" s="54">
        <v>48.7</v>
      </c>
      <c r="H38" s="54">
        <v>50.6</v>
      </c>
      <c r="I38" s="54">
        <v>44.4</v>
      </c>
      <c r="J38" s="54">
        <v>48.9</v>
      </c>
      <c r="K38" s="54">
        <v>34.6</v>
      </c>
      <c r="L38" s="54">
        <v>47.4</v>
      </c>
      <c r="M38" s="54">
        <v>44.1</v>
      </c>
      <c r="N38" s="54">
        <v>51.2</v>
      </c>
      <c r="O38" s="54">
        <v>53.2</v>
      </c>
      <c r="P38" s="54">
        <v>52</v>
      </c>
      <c r="Q38" s="54">
        <v>60.9</v>
      </c>
      <c r="R38" s="54">
        <f t="shared" si="0"/>
        <v>49.116666666666667</v>
      </c>
      <c r="S38" s="16">
        <f t="shared" si="1"/>
        <v>37.32866666666667</v>
      </c>
    </row>
    <row r="39" spans="1:19" x14ac:dyDescent="0.35">
      <c r="A39" s="50">
        <v>29</v>
      </c>
      <c r="B39" s="51" t="s">
        <v>19</v>
      </c>
      <c r="C39" s="54">
        <v>535930</v>
      </c>
      <c r="D39" s="54">
        <v>183385</v>
      </c>
      <c r="E39" s="54" t="s">
        <v>136</v>
      </c>
      <c r="F39" s="54">
        <v>58.4</v>
      </c>
      <c r="G39" s="54">
        <v>55.2</v>
      </c>
      <c r="H39" s="54">
        <v>66.5</v>
      </c>
      <c r="I39" s="54">
        <v>50.4</v>
      </c>
      <c r="J39" s="54">
        <v>56</v>
      </c>
      <c r="K39" s="54">
        <v>42.1</v>
      </c>
      <c r="L39" s="54">
        <v>58.4</v>
      </c>
      <c r="M39" s="54">
        <v>48.3</v>
      </c>
      <c r="N39" s="54">
        <v>55.5</v>
      </c>
      <c r="O39" s="54">
        <v>60.5</v>
      </c>
      <c r="P39" s="54">
        <v>69</v>
      </c>
      <c r="Q39" s="54">
        <v>51.2</v>
      </c>
      <c r="R39" s="54">
        <f t="shared" si="0"/>
        <v>55.958333333333336</v>
      </c>
      <c r="S39" s="16">
        <f t="shared" si="1"/>
        <v>42.528333333333336</v>
      </c>
    </row>
    <row r="40" spans="1:19" x14ac:dyDescent="0.35">
      <c r="A40" s="50">
        <v>30</v>
      </c>
      <c r="B40" s="51" t="s">
        <v>20</v>
      </c>
      <c r="C40" s="54">
        <v>534239</v>
      </c>
      <c r="D40" s="54">
        <v>181565</v>
      </c>
      <c r="E40" s="54" t="s">
        <v>136</v>
      </c>
      <c r="F40" s="54">
        <v>55.1</v>
      </c>
      <c r="G40" s="54">
        <v>61.1</v>
      </c>
      <c r="H40" s="54">
        <v>71.3</v>
      </c>
      <c r="I40" s="54">
        <v>80.3</v>
      </c>
      <c r="J40" s="54">
        <v>60.9</v>
      </c>
      <c r="K40" s="54">
        <v>59.9</v>
      </c>
      <c r="L40" s="54">
        <v>57.3</v>
      </c>
      <c r="M40" s="54">
        <v>47.6</v>
      </c>
      <c r="N40" s="54">
        <v>48.7</v>
      </c>
      <c r="O40" s="54">
        <v>58.4</v>
      </c>
      <c r="P40" s="54">
        <v>69.599999999999994</v>
      </c>
      <c r="Q40" s="54">
        <v>51.2</v>
      </c>
      <c r="R40" s="54">
        <f t="shared" si="0"/>
        <v>60.116666666666674</v>
      </c>
      <c r="S40" s="16">
        <f t="shared" si="1"/>
        <v>45.68866666666667</v>
      </c>
    </row>
    <row r="41" spans="1:19" x14ac:dyDescent="0.35">
      <c r="A41" s="50">
        <v>31</v>
      </c>
      <c r="B41" s="51" t="s">
        <v>21</v>
      </c>
      <c r="C41" s="54">
        <v>534516</v>
      </c>
      <c r="D41" s="54">
        <v>181744</v>
      </c>
      <c r="E41" s="54" t="s">
        <v>84</v>
      </c>
      <c r="F41" s="54">
        <v>93.4</v>
      </c>
      <c r="G41" s="54">
        <v>68</v>
      </c>
      <c r="H41" s="54">
        <v>84.1</v>
      </c>
      <c r="I41" s="54">
        <v>57.1</v>
      </c>
      <c r="J41" s="54">
        <v>90.5</v>
      </c>
      <c r="K41" s="54">
        <v>70.900000000000006</v>
      </c>
      <c r="L41" s="54">
        <v>101.7</v>
      </c>
      <c r="M41" s="54">
        <v>84.1</v>
      </c>
      <c r="N41" s="54">
        <v>92.8</v>
      </c>
      <c r="O41" s="54">
        <v>77.3</v>
      </c>
      <c r="P41" s="54">
        <v>83.8</v>
      </c>
      <c r="Q41" s="54">
        <v>88.2</v>
      </c>
      <c r="R41" s="54">
        <f t="shared" si="0"/>
        <v>82.658333333333331</v>
      </c>
      <c r="S41" s="16">
        <f t="shared" si="1"/>
        <v>62.82033333333333</v>
      </c>
    </row>
    <row r="42" spans="1:19" x14ac:dyDescent="0.35">
      <c r="A42" s="50">
        <v>32</v>
      </c>
      <c r="B42" s="51" t="s">
        <v>22</v>
      </c>
      <c r="C42" s="54">
        <v>535634</v>
      </c>
      <c r="D42" s="54">
        <v>182148</v>
      </c>
      <c r="E42" s="54" t="s">
        <v>136</v>
      </c>
      <c r="F42" s="54">
        <v>71</v>
      </c>
      <c r="G42" s="54">
        <v>63.9</v>
      </c>
      <c r="H42" s="54">
        <v>49.2</v>
      </c>
      <c r="I42" s="54">
        <v>62.2</v>
      </c>
      <c r="J42" s="54">
        <v>67</v>
      </c>
      <c r="K42" s="54">
        <v>58.2</v>
      </c>
      <c r="L42" s="54">
        <v>71.7</v>
      </c>
      <c r="M42" s="54">
        <v>59.3</v>
      </c>
      <c r="N42" s="54">
        <v>66.7</v>
      </c>
      <c r="O42" s="54">
        <v>66.3</v>
      </c>
      <c r="P42" s="54">
        <v>64.2</v>
      </c>
      <c r="Q42" s="54">
        <v>60.3</v>
      </c>
      <c r="R42" s="54">
        <f t="shared" si="0"/>
        <v>63.333333333333336</v>
      </c>
      <c r="S42" s="16">
        <f t="shared" si="1"/>
        <v>48.133333333333333</v>
      </c>
    </row>
    <row r="43" spans="1:19" x14ac:dyDescent="0.35">
      <c r="A43" s="50">
        <v>33</v>
      </c>
      <c r="B43" s="51" t="s">
        <v>23</v>
      </c>
      <c r="C43" s="54">
        <v>535545</v>
      </c>
      <c r="D43" s="54">
        <v>181604</v>
      </c>
      <c r="E43" s="54" t="s">
        <v>137</v>
      </c>
      <c r="F43" s="54">
        <v>93.3</v>
      </c>
      <c r="G43" s="54">
        <v>40.700000000000003</v>
      </c>
      <c r="H43" s="54">
        <v>41.4</v>
      </c>
      <c r="I43" s="54">
        <v>31.9</v>
      </c>
      <c r="J43" s="54">
        <v>105.2</v>
      </c>
      <c r="K43" s="54" t="s">
        <v>59</v>
      </c>
      <c r="L43" s="54">
        <v>33.4</v>
      </c>
      <c r="M43" s="54">
        <v>30.5</v>
      </c>
      <c r="N43" s="54">
        <v>38.6</v>
      </c>
      <c r="O43" s="54">
        <v>44.5</v>
      </c>
      <c r="P43" s="54">
        <v>51.1</v>
      </c>
      <c r="Q43" s="54">
        <v>52.6</v>
      </c>
      <c r="R43" s="54">
        <f t="shared" si="0"/>
        <v>51.2</v>
      </c>
      <c r="S43" s="16">
        <f t="shared" si="1"/>
        <v>38.912000000000006</v>
      </c>
    </row>
    <row r="44" spans="1:19" x14ac:dyDescent="0.35">
      <c r="A44" s="50">
        <v>34</v>
      </c>
      <c r="B44" s="51" t="s">
        <v>126</v>
      </c>
      <c r="C44" s="54">
        <v>535797</v>
      </c>
      <c r="D44" s="54">
        <v>181164</v>
      </c>
      <c r="E44" s="54" t="s">
        <v>136</v>
      </c>
      <c r="F44" s="54" t="s">
        <v>59</v>
      </c>
      <c r="G44" s="54">
        <v>49.3</v>
      </c>
      <c r="H44" s="54">
        <v>63.2</v>
      </c>
      <c r="I44" s="54">
        <v>36.9</v>
      </c>
      <c r="J44" s="54">
        <v>52.5</v>
      </c>
      <c r="K44" s="54">
        <v>42.5</v>
      </c>
      <c r="L44" s="54">
        <v>50.5</v>
      </c>
      <c r="M44" s="54">
        <v>41.1</v>
      </c>
      <c r="N44" s="54">
        <v>49.2</v>
      </c>
      <c r="O44" s="54">
        <v>50.6</v>
      </c>
      <c r="P44" s="54">
        <v>53.5</v>
      </c>
      <c r="Q44" s="54">
        <v>51.1</v>
      </c>
      <c r="R44" s="54">
        <f t="shared" si="0"/>
        <v>49.127272727272725</v>
      </c>
      <c r="S44" s="16">
        <f t="shared" si="1"/>
        <v>37.336727272727273</v>
      </c>
    </row>
    <row r="45" spans="1:19" x14ac:dyDescent="0.35">
      <c r="A45" s="50">
        <v>35</v>
      </c>
      <c r="B45" s="51" t="s">
        <v>127</v>
      </c>
      <c r="C45" s="54">
        <v>535977</v>
      </c>
      <c r="D45" s="54">
        <v>180879</v>
      </c>
      <c r="E45" s="54" t="s">
        <v>84</v>
      </c>
      <c r="F45" s="54" t="s">
        <v>59</v>
      </c>
      <c r="G45" s="54" t="s">
        <v>59</v>
      </c>
      <c r="H45" s="54">
        <v>129.69999999999999</v>
      </c>
      <c r="I45" s="54">
        <v>134.4</v>
      </c>
      <c r="J45" s="54">
        <v>91.5</v>
      </c>
      <c r="K45" s="54">
        <v>118</v>
      </c>
      <c r="L45" s="54">
        <v>115.8</v>
      </c>
      <c r="M45" s="54">
        <v>102.3</v>
      </c>
      <c r="N45" s="54">
        <v>104.2</v>
      </c>
      <c r="O45" s="54">
        <v>118</v>
      </c>
      <c r="P45" s="54">
        <v>106</v>
      </c>
      <c r="Q45" s="54">
        <v>108.3</v>
      </c>
      <c r="R45" s="54">
        <f t="shared" si="0"/>
        <v>112.82000000000001</v>
      </c>
      <c r="S45" s="16">
        <f t="shared" si="1"/>
        <v>85.743200000000002</v>
      </c>
    </row>
    <row r="46" spans="1:19" x14ac:dyDescent="0.35">
      <c r="A46" s="50">
        <v>36</v>
      </c>
      <c r="B46" s="51" t="s">
        <v>24</v>
      </c>
      <c r="C46" s="54">
        <v>536704</v>
      </c>
      <c r="D46" s="54">
        <v>181647</v>
      </c>
      <c r="E46" s="54" t="s">
        <v>136</v>
      </c>
      <c r="F46" s="54">
        <v>49.2</v>
      </c>
      <c r="G46" s="54">
        <v>52.3</v>
      </c>
      <c r="H46" s="54">
        <v>55</v>
      </c>
      <c r="I46" s="54">
        <v>47.2</v>
      </c>
      <c r="J46" s="54">
        <v>43.6</v>
      </c>
      <c r="K46" s="54">
        <v>40.299999999999997</v>
      </c>
      <c r="L46" s="54">
        <v>40.9</v>
      </c>
      <c r="M46" s="54">
        <v>34.1</v>
      </c>
      <c r="N46" s="54">
        <v>43</v>
      </c>
      <c r="O46" s="54">
        <v>48.5</v>
      </c>
      <c r="P46" s="54">
        <v>50.8</v>
      </c>
      <c r="Q46" s="54">
        <v>51.4</v>
      </c>
      <c r="R46" s="54">
        <f t="shared" si="0"/>
        <v>46.358333333333327</v>
      </c>
      <c r="S46" s="16">
        <f t="shared" si="1"/>
        <v>35.23233333333333</v>
      </c>
    </row>
    <row r="47" spans="1:19" x14ac:dyDescent="0.35">
      <c r="A47" s="50">
        <v>37</v>
      </c>
      <c r="B47" s="51" t="s">
        <v>25</v>
      </c>
      <c r="C47" s="54">
        <v>536577</v>
      </c>
      <c r="D47" s="54">
        <v>181379</v>
      </c>
      <c r="E47" s="54" t="s">
        <v>136</v>
      </c>
      <c r="F47" s="54">
        <v>49.7</v>
      </c>
      <c r="G47" s="54">
        <v>51.3</v>
      </c>
      <c r="H47" s="54">
        <v>53.6</v>
      </c>
      <c r="I47" s="54">
        <v>45.1</v>
      </c>
      <c r="J47" s="54">
        <v>45.3</v>
      </c>
      <c r="K47" s="54">
        <v>37.9</v>
      </c>
      <c r="L47" s="54">
        <v>42.2</v>
      </c>
      <c r="M47" s="54">
        <v>38.299999999999997</v>
      </c>
      <c r="N47" s="54">
        <v>38</v>
      </c>
      <c r="O47" s="54">
        <v>44</v>
      </c>
      <c r="P47" s="54">
        <v>45.3</v>
      </c>
      <c r="Q47" s="54">
        <v>47.3</v>
      </c>
      <c r="R47" s="54">
        <f t="shared" si="0"/>
        <v>44.833333333333336</v>
      </c>
      <c r="S47" s="16">
        <f t="shared" si="1"/>
        <v>34.073333333333338</v>
      </c>
    </row>
    <row r="48" spans="1:19" x14ac:dyDescent="0.35">
      <c r="A48" s="50">
        <v>38</v>
      </c>
      <c r="B48" s="51" t="s">
        <v>26</v>
      </c>
      <c r="C48" s="54">
        <v>536080</v>
      </c>
      <c r="D48" s="54">
        <v>181721</v>
      </c>
      <c r="E48" s="54" t="s">
        <v>136</v>
      </c>
      <c r="F48" s="54">
        <v>50.1</v>
      </c>
      <c r="G48" s="54">
        <v>46.9</v>
      </c>
      <c r="H48" s="54">
        <v>27.3</v>
      </c>
      <c r="I48" s="54">
        <v>48.8</v>
      </c>
      <c r="J48" s="54">
        <v>49.8</v>
      </c>
      <c r="K48" s="54">
        <v>41.2</v>
      </c>
      <c r="L48" s="54">
        <v>45.6</v>
      </c>
      <c r="M48" s="54">
        <v>42.6</v>
      </c>
      <c r="N48" s="54">
        <v>49.7</v>
      </c>
      <c r="O48" s="54">
        <v>50.4</v>
      </c>
      <c r="P48" s="54">
        <v>53.5</v>
      </c>
      <c r="Q48" s="54">
        <v>60.2</v>
      </c>
      <c r="R48" s="54">
        <f t="shared" si="0"/>
        <v>47.175000000000004</v>
      </c>
      <c r="S48" s="16">
        <f t="shared" si="1"/>
        <v>35.853000000000002</v>
      </c>
    </row>
    <row r="49" spans="1:19" x14ac:dyDescent="0.35">
      <c r="A49" s="50">
        <v>39</v>
      </c>
      <c r="B49" s="51" t="s">
        <v>27</v>
      </c>
      <c r="C49" s="54">
        <v>536089</v>
      </c>
      <c r="D49" s="54">
        <v>182258</v>
      </c>
      <c r="E49" s="54" t="s">
        <v>84</v>
      </c>
      <c r="F49" s="54">
        <v>59.8</v>
      </c>
      <c r="G49" s="54">
        <v>56.4</v>
      </c>
      <c r="H49" s="54">
        <v>64.7</v>
      </c>
      <c r="I49" s="54">
        <v>53.4</v>
      </c>
      <c r="J49" s="54">
        <v>58.7</v>
      </c>
      <c r="K49" s="54">
        <v>58.7</v>
      </c>
      <c r="L49" s="54">
        <v>51.1</v>
      </c>
      <c r="M49" s="54">
        <v>42.6</v>
      </c>
      <c r="N49" s="54">
        <v>50.4</v>
      </c>
      <c r="O49" s="54">
        <v>54.1</v>
      </c>
      <c r="P49" s="54">
        <v>49.9</v>
      </c>
      <c r="Q49" s="54">
        <v>57.2</v>
      </c>
      <c r="R49" s="54">
        <f t="shared" si="0"/>
        <v>54.75</v>
      </c>
      <c r="S49" s="16">
        <f t="shared" si="1"/>
        <v>41.61</v>
      </c>
    </row>
    <row r="50" spans="1:19" x14ac:dyDescent="0.35">
      <c r="A50" s="50">
        <v>40</v>
      </c>
      <c r="B50" s="51" t="s">
        <v>128</v>
      </c>
      <c r="C50" s="54">
        <v>536105</v>
      </c>
      <c r="D50" s="54">
        <v>183049</v>
      </c>
      <c r="E50" s="54" t="s">
        <v>136</v>
      </c>
      <c r="F50" s="54" t="s">
        <v>59</v>
      </c>
      <c r="G50" s="54">
        <v>47.7</v>
      </c>
      <c r="H50" s="54">
        <v>54.9</v>
      </c>
      <c r="I50" s="54">
        <v>46.5</v>
      </c>
      <c r="J50" s="54" t="s">
        <v>59</v>
      </c>
      <c r="K50" s="54">
        <v>34.5</v>
      </c>
      <c r="L50" s="54">
        <v>46.8</v>
      </c>
      <c r="M50" s="54">
        <v>40.299999999999997</v>
      </c>
      <c r="N50" s="54">
        <v>49.8</v>
      </c>
      <c r="O50" s="54">
        <v>53</v>
      </c>
      <c r="P50" s="54">
        <v>49.3</v>
      </c>
      <c r="Q50" s="54">
        <v>54.3</v>
      </c>
      <c r="R50" s="54">
        <f t="shared" si="0"/>
        <v>47.71</v>
      </c>
      <c r="S50" s="16">
        <f t="shared" si="1"/>
        <v>36.259599999999999</v>
      </c>
    </row>
    <row r="51" spans="1:19" x14ac:dyDescent="0.35">
      <c r="A51" s="50">
        <v>41</v>
      </c>
      <c r="B51" s="51" t="s">
        <v>28</v>
      </c>
      <c r="C51" s="54">
        <v>536457</v>
      </c>
      <c r="D51" s="54">
        <v>183301</v>
      </c>
      <c r="E51" s="54" t="s">
        <v>84</v>
      </c>
      <c r="F51" s="54">
        <v>55.7</v>
      </c>
      <c r="G51" s="54">
        <v>54.7</v>
      </c>
      <c r="H51" s="54">
        <v>55.5</v>
      </c>
      <c r="I51" s="54">
        <v>35.1</v>
      </c>
      <c r="J51" s="54">
        <v>52.9</v>
      </c>
      <c r="K51" s="54">
        <v>52.1</v>
      </c>
      <c r="L51" s="54">
        <v>51</v>
      </c>
      <c r="M51" s="54">
        <v>41.1</v>
      </c>
      <c r="N51" s="54">
        <v>55.4</v>
      </c>
      <c r="O51" s="54">
        <v>47.2</v>
      </c>
      <c r="P51" s="54">
        <v>50.1</v>
      </c>
      <c r="Q51" s="54">
        <v>48.7</v>
      </c>
      <c r="R51" s="54">
        <f t="shared" si="0"/>
        <v>49.958333333333336</v>
      </c>
      <c r="S51" s="16">
        <f t="shared" si="1"/>
        <v>37.968333333333334</v>
      </c>
    </row>
    <row r="52" spans="1:19" x14ac:dyDescent="0.35">
      <c r="A52" s="50">
        <v>42</v>
      </c>
      <c r="B52" s="51" t="s">
        <v>129</v>
      </c>
      <c r="C52" s="54">
        <v>536494</v>
      </c>
      <c r="D52" s="54">
        <v>184170</v>
      </c>
      <c r="E52" s="54" t="s">
        <v>137</v>
      </c>
      <c r="F52" s="54">
        <v>33.299999999999997</v>
      </c>
      <c r="G52" s="54">
        <v>33.299999999999997</v>
      </c>
      <c r="H52" s="54">
        <v>33.6</v>
      </c>
      <c r="I52" s="54">
        <v>27.9</v>
      </c>
      <c r="J52" s="54">
        <v>23.7</v>
      </c>
      <c r="K52" s="54">
        <v>19.399999999999999</v>
      </c>
      <c r="L52" s="54">
        <v>22.3</v>
      </c>
      <c r="M52" s="54">
        <v>22.4</v>
      </c>
      <c r="N52" s="54">
        <v>27</v>
      </c>
      <c r="O52" s="54">
        <v>30.7</v>
      </c>
      <c r="P52" s="54">
        <v>36.4</v>
      </c>
      <c r="Q52" s="54">
        <v>39.299999999999997</v>
      </c>
      <c r="R52" s="54">
        <f t="shared" si="0"/>
        <v>29.108333333333334</v>
      </c>
      <c r="S52" s="16">
        <f t="shared" si="1"/>
        <v>22.122333333333334</v>
      </c>
    </row>
    <row r="53" spans="1:19" x14ac:dyDescent="0.35">
      <c r="A53" s="50">
        <v>43</v>
      </c>
      <c r="B53" s="51" t="s">
        <v>129</v>
      </c>
      <c r="C53" s="54">
        <v>536494</v>
      </c>
      <c r="D53" s="54">
        <v>184170</v>
      </c>
      <c r="E53" s="54" t="s">
        <v>137</v>
      </c>
      <c r="F53" s="54">
        <v>33.6</v>
      </c>
      <c r="G53" s="54">
        <v>33.6</v>
      </c>
      <c r="H53" s="54">
        <v>33.200000000000003</v>
      </c>
      <c r="I53" s="54">
        <v>28.2</v>
      </c>
      <c r="J53" s="54">
        <v>24.2</v>
      </c>
      <c r="K53" s="54">
        <v>19.8</v>
      </c>
      <c r="L53" s="54">
        <v>23.4</v>
      </c>
      <c r="M53" s="54">
        <v>23.1</v>
      </c>
      <c r="N53" s="54">
        <v>28.7</v>
      </c>
      <c r="O53" s="54">
        <v>26.7</v>
      </c>
      <c r="P53" s="54">
        <v>32.6</v>
      </c>
      <c r="Q53" s="54">
        <v>37.4</v>
      </c>
      <c r="R53" s="54">
        <f t="shared" si="0"/>
        <v>28.708333333333332</v>
      </c>
      <c r="S53" s="16">
        <f t="shared" si="1"/>
        <v>21.818333333333332</v>
      </c>
    </row>
    <row r="54" spans="1:19" x14ac:dyDescent="0.35">
      <c r="A54" s="50">
        <v>44</v>
      </c>
      <c r="B54" s="51" t="s">
        <v>30</v>
      </c>
      <c r="C54" s="54">
        <v>536875</v>
      </c>
      <c r="D54" s="54">
        <v>183740</v>
      </c>
      <c r="E54" s="54" t="s">
        <v>136</v>
      </c>
      <c r="F54" s="54">
        <v>48.5</v>
      </c>
      <c r="G54" s="54">
        <v>58.3</v>
      </c>
      <c r="H54" s="54">
        <v>56.6</v>
      </c>
      <c r="I54" s="54">
        <v>53.1</v>
      </c>
      <c r="J54" s="54">
        <v>48.4</v>
      </c>
      <c r="K54" s="54">
        <v>38.5</v>
      </c>
      <c r="L54" s="54">
        <v>43.3</v>
      </c>
      <c r="M54" s="54" t="s">
        <v>59</v>
      </c>
      <c r="N54" s="54">
        <v>52.5</v>
      </c>
      <c r="O54" s="54">
        <v>54.7</v>
      </c>
      <c r="P54" s="54">
        <v>1.1000000000000001</v>
      </c>
      <c r="Q54" s="54">
        <v>51.7</v>
      </c>
      <c r="R54" s="54">
        <f t="shared" si="0"/>
        <v>46.063636363636363</v>
      </c>
      <c r="S54" s="16">
        <f t="shared" si="1"/>
        <v>35.008363636363633</v>
      </c>
    </row>
    <row r="55" spans="1:19" x14ac:dyDescent="0.35">
      <c r="A55" s="50">
        <v>45</v>
      </c>
      <c r="B55" s="51" t="s">
        <v>31</v>
      </c>
      <c r="C55" s="54">
        <v>536713</v>
      </c>
      <c r="D55" s="54">
        <v>183070</v>
      </c>
      <c r="E55" s="54" t="s">
        <v>136</v>
      </c>
      <c r="F55" s="54">
        <v>62.3</v>
      </c>
      <c r="G55" s="54">
        <v>61.2</v>
      </c>
      <c r="H55" s="54">
        <v>39.299999999999997</v>
      </c>
      <c r="I55" s="54">
        <v>55.3</v>
      </c>
      <c r="J55" s="54">
        <v>49.6</v>
      </c>
      <c r="K55" s="54">
        <v>41.2</v>
      </c>
      <c r="L55" s="54">
        <v>52.5</v>
      </c>
      <c r="M55" s="54">
        <v>280.39999999999998</v>
      </c>
      <c r="N55" s="54">
        <v>51.6</v>
      </c>
      <c r="O55" s="54">
        <v>60.2</v>
      </c>
      <c r="P55" s="54">
        <v>62.5</v>
      </c>
      <c r="Q55" s="54">
        <v>63.2</v>
      </c>
      <c r="R55" s="54">
        <f t="shared" si="0"/>
        <v>73.275000000000006</v>
      </c>
      <c r="S55" s="16">
        <f t="shared" si="1"/>
        <v>55.689000000000007</v>
      </c>
    </row>
    <row r="56" spans="1:19" x14ac:dyDescent="0.35">
      <c r="A56" s="50">
        <v>46</v>
      </c>
      <c r="B56" s="51" t="s">
        <v>32</v>
      </c>
      <c r="C56" s="54">
        <v>536542</v>
      </c>
      <c r="D56" s="54">
        <v>182589</v>
      </c>
      <c r="E56" s="54" t="s">
        <v>136</v>
      </c>
      <c r="F56" s="54" t="s">
        <v>59</v>
      </c>
      <c r="G56" s="54">
        <v>54.6</v>
      </c>
      <c r="H56" s="54">
        <v>140.19999999999999</v>
      </c>
      <c r="I56" s="54">
        <v>80.2</v>
      </c>
      <c r="J56" s="54">
        <v>43.7</v>
      </c>
      <c r="K56" s="54" t="s">
        <v>59</v>
      </c>
      <c r="L56" s="54">
        <v>28.8</v>
      </c>
      <c r="M56" s="54" t="s">
        <v>59</v>
      </c>
      <c r="N56" s="54">
        <v>46.9</v>
      </c>
      <c r="O56" s="54">
        <v>50.4</v>
      </c>
      <c r="P56" s="54" t="s">
        <v>59</v>
      </c>
      <c r="Q56" s="54">
        <v>56.1</v>
      </c>
      <c r="R56" s="54">
        <v>61.4</v>
      </c>
      <c r="S56" s="16">
        <f t="shared" si="1"/>
        <v>46.664000000000001</v>
      </c>
    </row>
    <row r="57" spans="1:19" x14ac:dyDescent="0.35">
      <c r="A57" s="50">
        <v>47</v>
      </c>
      <c r="B57" s="51" t="s">
        <v>33</v>
      </c>
      <c r="C57" s="54">
        <v>536452</v>
      </c>
      <c r="D57" s="54">
        <v>182454</v>
      </c>
      <c r="E57" s="54" t="s">
        <v>136</v>
      </c>
      <c r="F57" s="54">
        <v>63</v>
      </c>
      <c r="G57" s="54">
        <v>67.2</v>
      </c>
      <c r="H57" s="54">
        <v>70.900000000000006</v>
      </c>
      <c r="I57" s="54">
        <v>58.3</v>
      </c>
      <c r="J57" s="54">
        <v>73.8</v>
      </c>
      <c r="K57" s="54">
        <v>51.8</v>
      </c>
      <c r="L57" s="54">
        <v>67.8</v>
      </c>
      <c r="M57" s="54">
        <v>60.3</v>
      </c>
      <c r="N57" s="54">
        <v>53.9</v>
      </c>
      <c r="O57" s="54">
        <v>63.8</v>
      </c>
      <c r="P57" s="54">
        <v>65.400000000000006</v>
      </c>
      <c r="Q57" s="54">
        <v>68.400000000000006</v>
      </c>
      <c r="R57" s="54">
        <f t="shared" si="0"/>
        <v>63.716666666666661</v>
      </c>
      <c r="S57" s="16">
        <f t="shared" si="1"/>
        <v>48.42466666666666</v>
      </c>
    </row>
    <row r="58" spans="1:19" x14ac:dyDescent="0.35">
      <c r="A58" s="50">
        <v>48</v>
      </c>
      <c r="B58" s="51" t="s">
        <v>34</v>
      </c>
      <c r="C58" s="54">
        <v>536768</v>
      </c>
      <c r="D58" s="54">
        <v>181772</v>
      </c>
      <c r="E58" s="54" t="s">
        <v>136</v>
      </c>
      <c r="F58" s="54">
        <v>49.8</v>
      </c>
      <c r="G58" s="54">
        <v>43.2</v>
      </c>
      <c r="H58" s="54">
        <v>56.3</v>
      </c>
      <c r="I58" s="54">
        <v>47.3</v>
      </c>
      <c r="J58" s="54">
        <v>46.2</v>
      </c>
      <c r="K58" s="54">
        <v>38.799999999999997</v>
      </c>
      <c r="L58" s="54">
        <v>50.3</v>
      </c>
      <c r="M58" s="54">
        <v>48.8</v>
      </c>
      <c r="N58" s="54">
        <v>50.8</v>
      </c>
      <c r="O58" s="54">
        <v>51.8</v>
      </c>
      <c r="P58" s="54">
        <v>54.1</v>
      </c>
      <c r="Q58" s="54">
        <v>55.1</v>
      </c>
      <c r="R58" s="54">
        <f t="shared" si="0"/>
        <v>49.375000000000007</v>
      </c>
      <c r="S58" s="16">
        <f t="shared" si="1"/>
        <v>37.525000000000006</v>
      </c>
    </row>
    <row r="59" spans="1:19" x14ac:dyDescent="0.35">
      <c r="A59" s="50">
        <v>49</v>
      </c>
      <c r="B59" s="51" t="s">
        <v>35</v>
      </c>
      <c r="C59" s="54">
        <v>537049</v>
      </c>
      <c r="D59" s="54">
        <v>181292</v>
      </c>
      <c r="E59" s="54" t="s">
        <v>136</v>
      </c>
      <c r="F59" s="54">
        <v>53.5</v>
      </c>
      <c r="G59" s="54">
        <v>51.9</v>
      </c>
      <c r="H59" s="54">
        <v>50.8</v>
      </c>
      <c r="I59" s="54">
        <v>44.6</v>
      </c>
      <c r="J59" s="54">
        <v>35.6</v>
      </c>
      <c r="K59" s="54">
        <v>30</v>
      </c>
      <c r="L59" s="54">
        <v>37.6</v>
      </c>
      <c r="M59" s="54">
        <v>35.299999999999997</v>
      </c>
      <c r="N59" s="54">
        <v>39.700000000000003</v>
      </c>
      <c r="O59" s="54">
        <v>43.6</v>
      </c>
      <c r="P59" s="54">
        <v>44.4</v>
      </c>
      <c r="Q59" s="54">
        <v>48</v>
      </c>
      <c r="R59" s="54">
        <f t="shared" si="0"/>
        <v>42.916666666666664</v>
      </c>
      <c r="S59" s="16">
        <f t="shared" si="1"/>
        <v>32.616666666666667</v>
      </c>
    </row>
    <row r="60" spans="1:19" x14ac:dyDescent="0.35">
      <c r="A60" s="50">
        <v>50</v>
      </c>
      <c r="B60" s="51" t="s">
        <v>65</v>
      </c>
      <c r="C60" s="54">
        <v>536937</v>
      </c>
      <c r="D60" s="54">
        <v>180987</v>
      </c>
      <c r="E60" s="54" t="s">
        <v>84</v>
      </c>
      <c r="F60" s="54">
        <v>110.5</v>
      </c>
      <c r="G60" s="54">
        <v>57.9</v>
      </c>
      <c r="H60" s="54">
        <v>52.6</v>
      </c>
      <c r="I60" s="54">
        <v>47.8</v>
      </c>
      <c r="J60" s="54">
        <v>49.6</v>
      </c>
      <c r="K60" s="54">
        <v>43.8</v>
      </c>
      <c r="L60" s="54">
        <v>48.1</v>
      </c>
      <c r="M60" s="54">
        <v>45.8</v>
      </c>
      <c r="N60" s="54">
        <v>50.9</v>
      </c>
      <c r="O60" s="54">
        <v>51.8</v>
      </c>
      <c r="P60" s="54">
        <v>51.7</v>
      </c>
      <c r="Q60" s="54">
        <v>52.5</v>
      </c>
      <c r="R60" s="54">
        <f t="shared" si="0"/>
        <v>55.250000000000007</v>
      </c>
      <c r="S60" s="16">
        <f t="shared" si="1"/>
        <v>41.990000000000009</v>
      </c>
    </row>
    <row r="61" spans="1:19" x14ac:dyDescent="0.35">
      <c r="A61" s="50">
        <v>51</v>
      </c>
      <c r="B61" s="51" t="s">
        <v>36</v>
      </c>
      <c r="C61" s="54">
        <v>534938</v>
      </c>
      <c r="D61" s="54">
        <v>181257</v>
      </c>
      <c r="E61" s="54" t="s">
        <v>84</v>
      </c>
      <c r="F61" s="54">
        <v>47.6</v>
      </c>
      <c r="G61" s="54">
        <v>47.5</v>
      </c>
      <c r="H61" s="54">
        <v>54.5</v>
      </c>
      <c r="I61" s="54">
        <v>43.3</v>
      </c>
      <c r="J61" s="54">
        <v>40.700000000000003</v>
      </c>
      <c r="K61" s="54">
        <v>35.9</v>
      </c>
      <c r="L61" s="54">
        <v>40.200000000000003</v>
      </c>
      <c r="M61" s="54">
        <v>34.4</v>
      </c>
      <c r="N61" s="54">
        <v>43</v>
      </c>
      <c r="O61" s="54">
        <v>49</v>
      </c>
      <c r="P61" s="54">
        <v>38.700000000000003</v>
      </c>
      <c r="Q61" s="54">
        <v>48.2</v>
      </c>
      <c r="R61" s="54">
        <f t="shared" si="0"/>
        <v>43.583333333333321</v>
      </c>
      <c r="S61" s="16">
        <f t="shared" si="1"/>
        <v>33.123333333333328</v>
      </c>
    </row>
    <row r="62" spans="1:19" x14ac:dyDescent="0.35">
      <c r="A62" s="50">
        <v>52</v>
      </c>
      <c r="B62" s="51" t="s">
        <v>37</v>
      </c>
      <c r="C62" s="54">
        <v>537304</v>
      </c>
      <c r="D62" s="54">
        <v>183619</v>
      </c>
      <c r="E62" s="54" t="s">
        <v>136</v>
      </c>
      <c r="F62" s="54" t="s">
        <v>59</v>
      </c>
      <c r="G62" s="54">
        <v>57.6</v>
      </c>
      <c r="H62" s="54">
        <v>57.9</v>
      </c>
      <c r="I62" s="54">
        <v>57.5</v>
      </c>
      <c r="J62" s="54">
        <v>49.7</v>
      </c>
      <c r="K62" s="54">
        <v>39.700000000000003</v>
      </c>
      <c r="L62" s="54">
        <v>53.9</v>
      </c>
      <c r="M62" s="54">
        <v>47.3</v>
      </c>
      <c r="N62" s="54">
        <v>49.1</v>
      </c>
      <c r="O62" s="54">
        <v>54.6</v>
      </c>
      <c r="P62" s="54">
        <v>58</v>
      </c>
      <c r="Q62" s="54">
        <v>56.4</v>
      </c>
      <c r="R62" s="54">
        <f t="shared" si="0"/>
        <v>52.881818181818176</v>
      </c>
      <c r="S62" s="16">
        <f t="shared" si="1"/>
        <v>40.190181818181813</v>
      </c>
    </row>
    <row r="63" spans="1:19" x14ac:dyDescent="0.35">
      <c r="A63" s="50">
        <v>53</v>
      </c>
      <c r="B63" s="51" t="s">
        <v>38</v>
      </c>
      <c r="C63" s="54">
        <v>537159</v>
      </c>
      <c r="D63" s="54">
        <v>183415</v>
      </c>
      <c r="E63" s="54" t="s">
        <v>136</v>
      </c>
      <c r="F63" s="54">
        <v>64.5</v>
      </c>
      <c r="G63" s="54">
        <v>51.8</v>
      </c>
      <c r="H63" s="54">
        <v>54.8</v>
      </c>
      <c r="I63" s="54">
        <v>50</v>
      </c>
      <c r="J63" s="54">
        <v>46.8</v>
      </c>
      <c r="K63" s="54">
        <v>36.1</v>
      </c>
      <c r="L63" s="54">
        <v>60.4</v>
      </c>
      <c r="M63" s="54">
        <v>55.4</v>
      </c>
      <c r="N63" s="54">
        <v>54.7</v>
      </c>
      <c r="O63" s="54">
        <v>62.2</v>
      </c>
      <c r="P63" s="54">
        <v>64.2</v>
      </c>
      <c r="Q63" s="54">
        <v>65.400000000000006</v>
      </c>
      <c r="R63" s="54">
        <f t="shared" si="0"/>
        <v>55.524999999999999</v>
      </c>
      <c r="S63" s="16">
        <f t="shared" si="1"/>
        <v>42.198999999999998</v>
      </c>
    </row>
    <row r="64" spans="1:19" x14ac:dyDescent="0.35">
      <c r="A64" s="50">
        <v>54</v>
      </c>
      <c r="B64" s="51" t="s">
        <v>60</v>
      </c>
      <c r="C64" s="54">
        <v>537525</v>
      </c>
      <c r="D64" s="54">
        <v>182887</v>
      </c>
      <c r="E64" s="54" t="s">
        <v>136</v>
      </c>
      <c r="F64" s="54" t="s">
        <v>59</v>
      </c>
      <c r="G64" s="54">
        <v>60.9</v>
      </c>
      <c r="H64" s="54">
        <v>62.8</v>
      </c>
      <c r="I64" s="54">
        <v>55</v>
      </c>
      <c r="J64" s="54">
        <v>134.1</v>
      </c>
      <c r="K64" s="54">
        <v>74.900000000000006</v>
      </c>
      <c r="L64" s="54">
        <v>88</v>
      </c>
      <c r="M64" s="54">
        <v>75.5</v>
      </c>
      <c r="N64" s="54">
        <v>79.8</v>
      </c>
      <c r="O64" s="54">
        <v>77.7</v>
      </c>
      <c r="P64" s="54">
        <v>91.1</v>
      </c>
      <c r="Q64" s="54">
        <v>74</v>
      </c>
      <c r="R64" s="54">
        <f t="shared" si="0"/>
        <v>79.436363636363637</v>
      </c>
      <c r="S64" s="16">
        <f t="shared" si="1"/>
        <v>60.371636363636362</v>
      </c>
    </row>
    <row r="65" spans="1:19" x14ac:dyDescent="0.35">
      <c r="A65" s="50">
        <v>55</v>
      </c>
      <c r="B65" s="51" t="s">
        <v>70</v>
      </c>
      <c r="C65" s="54">
        <v>536732</v>
      </c>
      <c r="D65" s="54">
        <v>182361</v>
      </c>
      <c r="E65" s="54" t="s">
        <v>84</v>
      </c>
      <c r="F65" s="54">
        <v>39.799999999999997</v>
      </c>
      <c r="G65" s="54">
        <v>33.4</v>
      </c>
      <c r="H65" s="54">
        <v>28.4</v>
      </c>
      <c r="I65" s="54">
        <v>30.2</v>
      </c>
      <c r="J65" s="54">
        <v>27.7</v>
      </c>
      <c r="K65" s="54">
        <v>21.1</v>
      </c>
      <c r="L65" s="54">
        <v>24.9</v>
      </c>
      <c r="M65" s="54">
        <v>25</v>
      </c>
      <c r="N65" s="54">
        <v>30.9</v>
      </c>
      <c r="O65" s="54">
        <v>30.4</v>
      </c>
      <c r="P65" s="54">
        <v>33.4</v>
      </c>
      <c r="Q65" s="54">
        <v>36.6</v>
      </c>
      <c r="R65" s="54">
        <f t="shared" si="0"/>
        <v>30.149999999999995</v>
      </c>
      <c r="S65" s="16">
        <f t="shared" si="1"/>
        <v>22.913999999999998</v>
      </c>
    </row>
    <row r="66" spans="1:19" x14ac:dyDescent="0.35">
      <c r="A66" s="50">
        <v>56</v>
      </c>
      <c r="B66" s="51" t="s">
        <v>39</v>
      </c>
      <c r="C66" s="54">
        <v>537248</v>
      </c>
      <c r="D66" s="54">
        <v>181820</v>
      </c>
      <c r="E66" s="54" t="s">
        <v>136</v>
      </c>
      <c r="F66" s="54">
        <v>58.7</v>
      </c>
      <c r="G66" s="54">
        <v>49</v>
      </c>
      <c r="H66" s="54">
        <v>53.4</v>
      </c>
      <c r="I66" s="54">
        <v>46</v>
      </c>
      <c r="J66" s="54">
        <v>43.5</v>
      </c>
      <c r="K66" s="54">
        <v>34.6</v>
      </c>
      <c r="L66" s="54">
        <v>51.1</v>
      </c>
      <c r="M66" s="54">
        <v>46.4</v>
      </c>
      <c r="N66" s="54">
        <v>46.9</v>
      </c>
      <c r="O66" s="54">
        <v>47.9</v>
      </c>
      <c r="P66" s="54">
        <v>51.6</v>
      </c>
      <c r="Q66" s="54">
        <v>52.8</v>
      </c>
      <c r="R66" s="54">
        <f t="shared" si="0"/>
        <v>48.491666666666653</v>
      </c>
      <c r="S66" s="16">
        <f t="shared" si="1"/>
        <v>36.853666666666655</v>
      </c>
    </row>
    <row r="67" spans="1:19" x14ac:dyDescent="0.35">
      <c r="A67" s="50">
        <v>57</v>
      </c>
      <c r="B67" s="51" t="s">
        <v>130</v>
      </c>
      <c r="C67" s="54">
        <v>537516</v>
      </c>
      <c r="D67" s="54">
        <v>181392</v>
      </c>
      <c r="E67" s="54" t="s">
        <v>136</v>
      </c>
      <c r="F67" s="54" t="s">
        <v>59</v>
      </c>
      <c r="G67" s="54">
        <v>41.3</v>
      </c>
      <c r="H67" s="54">
        <v>44.5</v>
      </c>
      <c r="I67" s="54">
        <v>38</v>
      </c>
      <c r="J67" s="54">
        <v>31.4</v>
      </c>
      <c r="K67" s="54">
        <v>24.4</v>
      </c>
      <c r="L67" s="54">
        <v>29.5</v>
      </c>
      <c r="M67" s="54">
        <v>29.5</v>
      </c>
      <c r="N67" s="54">
        <v>32</v>
      </c>
      <c r="O67" s="54">
        <v>37.799999999999997</v>
      </c>
      <c r="P67" s="54">
        <v>45.8</v>
      </c>
      <c r="Q67" s="54">
        <v>44.3</v>
      </c>
      <c r="R67" s="54">
        <f t="shared" si="0"/>
        <v>36.227272727272734</v>
      </c>
      <c r="S67" s="16">
        <f t="shared" si="1"/>
        <v>27.532727272727278</v>
      </c>
    </row>
    <row r="68" spans="1:19" x14ac:dyDescent="0.35">
      <c r="A68" s="50">
        <v>58</v>
      </c>
      <c r="B68" s="51" t="s">
        <v>40</v>
      </c>
      <c r="C68" s="54">
        <v>537539</v>
      </c>
      <c r="D68" s="54">
        <v>180688</v>
      </c>
      <c r="E68" s="54" t="s">
        <v>136</v>
      </c>
      <c r="F68" s="54">
        <v>46.3</v>
      </c>
      <c r="G68" s="54">
        <v>45.3</v>
      </c>
      <c r="H68" s="54">
        <v>44.5</v>
      </c>
      <c r="I68" s="54">
        <v>34.4</v>
      </c>
      <c r="J68" s="54">
        <v>31</v>
      </c>
      <c r="K68" s="54">
        <v>25.2</v>
      </c>
      <c r="L68" s="54">
        <v>35.6</v>
      </c>
      <c r="M68" s="54">
        <v>30.8</v>
      </c>
      <c r="N68" s="54">
        <v>38.4</v>
      </c>
      <c r="O68" s="54">
        <v>37.9</v>
      </c>
      <c r="P68" s="54">
        <v>41.9</v>
      </c>
      <c r="Q68" s="54">
        <v>49.3</v>
      </c>
      <c r="R68" s="54">
        <f t="shared" si="0"/>
        <v>38.383333333333333</v>
      </c>
      <c r="S68" s="16">
        <f t="shared" si="1"/>
        <v>29.171333333333333</v>
      </c>
    </row>
    <row r="69" spans="1:19" x14ac:dyDescent="0.35">
      <c r="A69" s="50">
        <v>59</v>
      </c>
      <c r="B69" s="51" t="s">
        <v>41</v>
      </c>
      <c r="C69" s="54">
        <v>537100</v>
      </c>
      <c r="D69" s="54">
        <v>180791</v>
      </c>
      <c r="E69" s="54" t="s">
        <v>136</v>
      </c>
      <c r="F69" s="54">
        <v>53.5</v>
      </c>
      <c r="G69" s="54">
        <v>54</v>
      </c>
      <c r="H69" s="54" t="s">
        <v>59</v>
      </c>
      <c r="I69" s="54">
        <v>47.9</v>
      </c>
      <c r="J69" s="54">
        <v>50.4</v>
      </c>
      <c r="K69" s="54">
        <v>43</v>
      </c>
      <c r="L69" s="54">
        <v>44.8</v>
      </c>
      <c r="M69" s="54">
        <v>40</v>
      </c>
      <c r="N69" s="54">
        <v>43.7</v>
      </c>
      <c r="O69" s="54">
        <v>48.8</v>
      </c>
      <c r="P69" s="54">
        <v>55</v>
      </c>
      <c r="Q69" s="54">
        <v>51.7</v>
      </c>
      <c r="R69" s="54">
        <f t="shared" si="0"/>
        <v>48.436363636363645</v>
      </c>
      <c r="S69" s="16">
        <f t="shared" si="1"/>
        <v>36.811636363636367</v>
      </c>
    </row>
    <row r="70" spans="1:19" x14ac:dyDescent="0.35">
      <c r="A70" s="50">
        <v>60</v>
      </c>
      <c r="B70" s="51" t="s">
        <v>42</v>
      </c>
      <c r="C70" s="54">
        <v>537115</v>
      </c>
      <c r="D70" s="54">
        <v>180074</v>
      </c>
      <c r="E70" s="54" t="s">
        <v>136</v>
      </c>
      <c r="F70" s="54">
        <v>59.8</v>
      </c>
      <c r="G70" s="54">
        <v>50.7</v>
      </c>
      <c r="H70" s="54">
        <v>55.4</v>
      </c>
      <c r="I70" s="54" t="s">
        <v>59</v>
      </c>
      <c r="J70" s="54">
        <v>51.2</v>
      </c>
      <c r="K70" s="54">
        <v>41</v>
      </c>
      <c r="L70" s="54">
        <v>48.5</v>
      </c>
      <c r="M70" s="54">
        <v>46.3</v>
      </c>
      <c r="N70" s="54">
        <v>51.6</v>
      </c>
      <c r="O70" s="54">
        <v>55.3</v>
      </c>
      <c r="P70" s="54">
        <v>61</v>
      </c>
      <c r="Q70" s="54">
        <v>48.2</v>
      </c>
      <c r="R70" s="54">
        <f t="shared" si="0"/>
        <v>51.727272727272741</v>
      </c>
      <c r="S70" s="16">
        <f t="shared" si="1"/>
        <v>39.312727272727287</v>
      </c>
    </row>
    <row r="71" spans="1:19" x14ac:dyDescent="0.35">
      <c r="A71" s="50">
        <v>61</v>
      </c>
      <c r="B71" s="51" t="s">
        <v>43</v>
      </c>
      <c r="C71" s="54">
        <v>537056</v>
      </c>
      <c r="D71" s="54">
        <v>182773</v>
      </c>
      <c r="E71" s="54" t="s">
        <v>136</v>
      </c>
      <c r="F71" s="54" t="s">
        <v>59</v>
      </c>
      <c r="G71" s="54">
        <v>48.3</v>
      </c>
      <c r="H71" s="54">
        <v>52.4</v>
      </c>
      <c r="I71" s="54">
        <v>50.4</v>
      </c>
      <c r="J71" s="54">
        <v>26.2</v>
      </c>
      <c r="K71" s="54">
        <v>32.9</v>
      </c>
      <c r="L71" s="54">
        <v>40.1</v>
      </c>
      <c r="M71" s="54">
        <v>43.7</v>
      </c>
      <c r="N71" s="54">
        <v>49.9</v>
      </c>
      <c r="O71" s="54">
        <v>46.2</v>
      </c>
      <c r="P71" s="54">
        <v>56.4</v>
      </c>
      <c r="Q71" s="54">
        <v>53.2</v>
      </c>
      <c r="R71" s="54">
        <f t="shared" si="0"/>
        <v>45.427272727272722</v>
      </c>
      <c r="S71" s="16">
        <f t="shared" si="1"/>
        <v>34.524727272727269</v>
      </c>
    </row>
    <row r="72" spans="1:19" x14ac:dyDescent="0.35">
      <c r="A72" s="50">
        <v>62</v>
      </c>
      <c r="B72" s="51" t="s">
        <v>44</v>
      </c>
      <c r="C72" s="54">
        <v>537348</v>
      </c>
      <c r="D72" s="54">
        <v>178690</v>
      </c>
      <c r="E72" s="54" t="s">
        <v>136</v>
      </c>
      <c r="F72" s="54">
        <v>36</v>
      </c>
      <c r="G72" s="54">
        <v>42.9</v>
      </c>
      <c r="H72" s="54">
        <v>35.4</v>
      </c>
      <c r="I72" s="54" t="s">
        <v>59</v>
      </c>
      <c r="J72" s="54" t="s">
        <v>59</v>
      </c>
      <c r="K72" s="54">
        <v>27.2</v>
      </c>
      <c r="L72" s="54">
        <v>34.5</v>
      </c>
      <c r="M72" s="54">
        <v>36.1</v>
      </c>
      <c r="N72" s="54">
        <v>37.700000000000003</v>
      </c>
      <c r="O72" s="54">
        <v>43.3</v>
      </c>
      <c r="P72" s="54">
        <v>40.9</v>
      </c>
      <c r="Q72" s="54">
        <v>48.5</v>
      </c>
      <c r="R72" s="54">
        <f t="shared" si="0"/>
        <v>38.25</v>
      </c>
      <c r="S72" s="16">
        <f t="shared" si="1"/>
        <v>29.07</v>
      </c>
    </row>
    <row r="73" spans="1:19" x14ac:dyDescent="0.35">
      <c r="A73" s="50">
        <v>63</v>
      </c>
      <c r="B73" s="51" t="s">
        <v>63</v>
      </c>
      <c r="C73" s="54">
        <v>538246</v>
      </c>
      <c r="D73" s="54">
        <v>178689</v>
      </c>
      <c r="E73" s="54" t="s">
        <v>137</v>
      </c>
      <c r="F73" s="54">
        <v>42.5</v>
      </c>
      <c r="G73" s="54">
        <v>34.200000000000003</v>
      </c>
      <c r="H73" s="54" t="s">
        <v>59</v>
      </c>
      <c r="I73" s="54">
        <v>31.6</v>
      </c>
      <c r="J73" s="54">
        <v>24.1</v>
      </c>
      <c r="K73" s="54">
        <v>21.1</v>
      </c>
      <c r="L73" s="54">
        <v>24.3</v>
      </c>
      <c r="M73" s="54">
        <v>24.8</v>
      </c>
      <c r="N73" s="54">
        <v>23.2</v>
      </c>
      <c r="O73" s="54">
        <v>31.2</v>
      </c>
      <c r="P73" s="54">
        <v>33.9</v>
      </c>
      <c r="Q73" s="54">
        <v>34.299999999999997</v>
      </c>
      <c r="R73" s="54">
        <f t="shared" si="0"/>
        <v>29.563636363636363</v>
      </c>
      <c r="S73" s="16">
        <f t="shared" si="1"/>
        <v>22.468363636363637</v>
      </c>
    </row>
    <row r="74" spans="1:19" x14ac:dyDescent="0.35">
      <c r="A74" s="50">
        <v>64</v>
      </c>
      <c r="B74" s="51" t="s">
        <v>64</v>
      </c>
      <c r="C74" s="54">
        <v>537953</v>
      </c>
      <c r="D74" s="54">
        <v>179357</v>
      </c>
      <c r="E74" s="54" t="s">
        <v>136</v>
      </c>
      <c r="F74" s="54">
        <v>41.1</v>
      </c>
      <c r="G74" s="54">
        <v>55.7</v>
      </c>
      <c r="H74" s="54">
        <v>57.5</v>
      </c>
      <c r="I74" s="54">
        <v>48.2</v>
      </c>
      <c r="J74" s="54">
        <v>48.2</v>
      </c>
      <c r="K74" s="54">
        <v>40.299999999999997</v>
      </c>
      <c r="L74" s="54">
        <v>50.2</v>
      </c>
      <c r="M74" s="54">
        <v>45.1</v>
      </c>
      <c r="N74" s="54">
        <v>46.1</v>
      </c>
      <c r="O74" s="54">
        <v>54.6</v>
      </c>
      <c r="P74" s="54">
        <v>53.1</v>
      </c>
      <c r="Q74" s="54">
        <v>53.3</v>
      </c>
      <c r="R74" s="54">
        <f t="shared" si="0"/>
        <v>49.449999999999996</v>
      </c>
      <c r="S74" s="16">
        <f t="shared" si="1"/>
        <v>37.582000000000001</v>
      </c>
    </row>
    <row r="75" spans="1:19" x14ac:dyDescent="0.35">
      <c r="A75" s="50">
        <v>65</v>
      </c>
      <c r="B75" s="51" t="s">
        <v>45</v>
      </c>
      <c r="C75" s="54">
        <v>538032</v>
      </c>
      <c r="D75" s="54">
        <v>178360</v>
      </c>
      <c r="E75" s="54" t="s">
        <v>136</v>
      </c>
      <c r="F75" s="54">
        <v>35.5</v>
      </c>
      <c r="G75" s="54">
        <v>39.799999999999997</v>
      </c>
      <c r="H75" s="54">
        <v>44.7</v>
      </c>
      <c r="I75" s="54">
        <v>36.6</v>
      </c>
      <c r="J75" s="54">
        <v>35.1</v>
      </c>
      <c r="K75" s="54">
        <v>31</v>
      </c>
      <c r="L75" s="54">
        <v>34.200000000000003</v>
      </c>
      <c r="M75" s="54">
        <v>30.7</v>
      </c>
      <c r="N75" s="54">
        <v>34.6</v>
      </c>
      <c r="O75" s="54">
        <v>39.799999999999997</v>
      </c>
      <c r="P75" s="54">
        <v>42.3</v>
      </c>
      <c r="Q75" s="54">
        <v>41.3</v>
      </c>
      <c r="R75" s="54">
        <f t="shared" si="0"/>
        <v>37.133333333333333</v>
      </c>
      <c r="S75" s="16">
        <f t="shared" si="1"/>
        <v>28.221333333333334</v>
      </c>
    </row>
    <row r="76" spans="1:19" x14ac:dyDescent="0.35">
      <c r="A76" s="50">
        <v>66</v>
      </c>
      <c r="B76" s="51" t="s">
        <v>63</v>
      </c>
      <c r="C76" s="54">
        <v>538258</v>
      </c>
      <c r="D76" s="54">
        <v>178689</v>
      </c>
      <c r="E76" s="54" t="s">
        <v>137</v>
      </c>
      <c r="F76" s="54">
        <v>43.6</v>
      </c>
      <c r="G76" s="54">
        <v>38.200000000000003</v>
      </c>
      <c r="H76" s="54">
        <v>38.6</v>
      </c>
      <c r="I76" s="54">
        <v>28.4</v>
      </c>
      <c r="J76" s="54">
        <v>25.9</v>
      </c>
      <c r="K76" s="54">
        <v>19.3</v>
      </c>
      <c r="L76" s="54" t="s">
        <v>59</v>
      </c>
      <c r="M76" s="54">
        <v>26.9</v>
      </c>
      <c r="N76" s="54">
        <v>33.4</v>
      </c>
      <c r="O76" s="54">
        <v>30.9</v>
      </c>
      <c r="P76" s="54">
        <v>39.799999999999997</v>
      </c>
      <c r="Q76" s="54">
        <v>42.5</v>
      </c>
      <c r="R76" s="54">
        <f t="shared" ref="R76:R100" si="2">AVERAGE(F76:Q76)</f>
        <v>33.409090909090914</v>
      </c>
      <c r="S76" s="16">
        <f t="shared" ref="S76:S100" si="3">R76*0.76</f>
        <v>25.390909090909094</v>
      </c>
    </row>
    <row r="77" spans="1:19" x14ac:dyDescent="0.35">
      <c r="A77" s="50">
        <v>67</v>
      </c>
      <c r="B77" s="51" t="s">
        <v>46</v>
      </c>
      <c r="C77" s="54">
        <v>538544</v>
      </c>
      <c r="D77" s="54">
        <v>178767</v>
      </c>
      <c r="E77" s="54" t="s">
        <v>136</v>
      </c>
      <c r="F77" s="54">
        <v>41.9</v>
      </c>
      <c r="G77" s="54">
        <v>47.4</v>
      </c>
      <c r="H77" s="54">
        <v>46.8</v>
      </c>
      <c r="I77" s="54">
        <v>35</v>
      </c>
      <c r="J77" s="54">
        <v>35.200000000000003</v>
      </c>
      <c r="K77" s="54">
        <v>28.3</v>
      </c>
      <c r="L77" s="54">
        <v>36.1</v>
      </c>
      <c r="M77" s="54">
        <v>33.6</v>
      </c>
      <c r="N77" s="54">
        <v>35.799999999999997</v>
      </c>
      <c r="O77" s="54">
        <v>41</v>
      </c>
      <c r="P77" s="54">
        <v>46.8</v>
      </c>
      <c r="Q77" s="54">
        <v>49.1</v>
      </c>
      <c r="R77" s="54">
        <f t="shared" si="2"/>
        <v>39.750000000000007</v>
      </c>
      <c r="S77" s="16">
        <f t="shared" si="3"/>
        <v>30.210000000000004</v>
      </c>
    </row>
    <row r="78" spans="1:19" x14ac:dyDescent="0.35">
      <c r="A78" s="50">
        <v>68</v>
      </c>
      <c r="B78" s="51" t="s">
        <v>66</v>
      </c>
      <c r="C78" s="54">
        <v>538431</v>
      </c>
      <c r="D78" s="54">
        <v>179044</v>
      </c>
      <c r="E78" s="54" t="s">
        <v>136</v>
      </c>
      <c r="F78" s="54">
        <v>41.8</v>
      </c>
      <c r="G78" s="54">
        <v>47.7</v>
      </c>
      <c r="H78" s="54">
        <v>47.4</v>
      </c>
      <c r="I78" s="54">
        <v>39.9</v>
      </c>
      <c r="J78" s="54">
        <v>41.5</v>
      </c>
      <c r="K78" s="54">
        <v>34.4</v>
      </c>
      <c r="L78" s="54">
        <v>36.299999999999997</v>
      </c>
      <c r="M78" s="54">
        <v>32.200000000000003</v>
      </c>
      <c r="N78" s="54">
        <v>36.6</v>
      </c>
      <c r="O78" s="54">
        <v>45</v>
      </c>
      <c r="P78" s="54">
        <v>46.7</v>
      </c>
      <c r="Q78" s="54">
        <v>47.8</v>
      </c>
      <c r="R78" s="54">
        <f t="shared" si="2"/>
        <v>41.44166666666667</v>
      </c>
      <c r="S78" s="16">
        <f t="shared" si="3"/>
        <v>31.495666666666668</v>
      </c>
    </row>
    <row r="79" spans="1:19" x14ac:dyDescent="0.35">
      <c r="A79" s="50">
        <v>69</v>
      </c>
      <c r="B79" s="51" t="s">
        <v>47</v>
      </c>
      <c r="C79" s="54">
        <v>538190</v>
      </c>
      <c r="D79" s="54">
        <v>179750</v>
      </c>
      <c r="E79" s="54" t="s">
        <v>136</v>
      </c>
      <c r="F79" s="54">
        <v>53.4</v>
      </c>
      <c r="G79" s="54">
        <v>47.4</v>
      </c>
      <c r="H79" s="54">
        <v>60</v>
      </c>
      <c r="I79" s="54">
        <v>42.9</v>
      </c>
      <c r="J79" s="54">
        <v>40.6</v>
      </c>
      <c r="K79" s="54">
        <v>31.1</v>
      </c>
      <c r="L79" s="54">
        <v>43.1</v>
      </c>
      <c r="M79" s="54">
        <v>39.5</v>
      </c>
      <c r="N79" s="54">
        <v>42.3</v>
      </c>
      <c r="O79" s="54">
        <v>45.8</v>
      </c>
      <c r="P79" s="54">
        <v>47.8</v>
      </c>
      <c r="Q79" s="54">
        <v>50.2</v>
      </c>
      <c r="R79" s="54">
        <f t="shared" si="2"/>
        <v>45.341666666666676</v>
      </c>
      <c r="S79" s="16">
        <f t="shared" si="3"/>
        <v>34.459666666666671</v>
      </c>
    </row>
    <row r="80" spans="1:19" x14ac:dyDescent="0.35">
      <c r="A80" s="50">
        <v>70</v>
      </c>
      <c r="B80" s="51" t="s">
        <v>115</v>
      </c>
      <c r="C80" s="54">
        <v>537424</v>
      </c>
      <c r="D80" s="54">
        <v>179910</v>
      </c>
      <c r="E80" s="54" t="s">
        <v>136</v>
      </c>
      <c r="F80" s="54" t="s">
        <v>59</v>
      </c>
      <c r="G80" s="54">
        <v>41.3</v>
      </c>
      <c r="H80" s="54">
        <v>42.9</v>
      </c>
      <c r="I80" s="54">
        <v>37.9</v>
      </c>
      <c r="J80" s="54">
        <v>31.3</v>
      </c>
      <c r="K80" s="54">
        <v>24.5</v>
      </c>
      <c r="L80" s="54">
        <v>28.8</v>
      </c>
      <c r="M80" s="54">
        <v>24.2</v>
      </c>
      <c r="N80" s="54">
        <v>34.4</v>
      </c>
      <c r="O80" s="54">
        <v>40</v>
      </c>
      <c r="P80" s="54">
        <v>45.8</v>
      </c>
      <c r="Q80" s="54">
        <v>46.2</v>
      </c>
      <c r="R80" s="54">
        <f t="shared" si="2"/>
        <v>36.118181818181817</v>
      </c>
      <c r="S80" s="16">
        <f t="shared" si="3"/>
        <v>27.449818181818181</v>
      </c>
    </row>
    <row r="81" spans="1:19" x14ac:dyDescent="0.35">
      <c r="A81" s="50">
        <v>71</v>
      </c>
      <c r="B81" s="51" t="s">
        <v>131</v>
      </c>
      <c r="C81" s="54">
        <v>533689</v>
      </c>
      <c r="D81" s="54">
        <v>181705</v>
      </c>
      <c r="E81" s="54" t="s">
        <v>84</v>
      </c>
      <c r="F81" s="54" t="s">
        <v>59</v>
      </c>
      <c r="G81" s="54">
        <v>69</v>
      </c>
      <c r="H81" s="54">
        <v>67.2</v>
      </c>
      <c r="I81" s="54">
        <v>63.6</v>
      </c>
      <c r="J81" s="54" t="s">
        <v>59</v>
      </c>
      <c r="K81" s="54" t="s">
        <v>59</v>
      </c>
      <c r="L81" s="54">
        <v>75.400000000000006</v>
      </c>
      <c r="M81" s="54">
        <v>63.1</v>
      </c>
      <c r="N81" s="54">
        <v>80.5</v>
      </c>
      <c r="O81" s="54">
        <v>78.400000000000006</v>
      </c>
      <c r="P81" s="54">
        <v>69.5</v>
      </c>
      <c r="Q81" s="54">
        <v>72.3</v>
      </c>
      <c r="R81" s="54">
        <f t="shared" si="2"/>
        <v>71</v>
      </c>
      <c r="S81" s="16">
        <f t="shared" si="3"/>
        <v>53.96</v>
      </c>
    </row>
    <row r="82" spans="1:19" x14ac:dyDescent="0.35">
      <c r="A82" s="50">
        <v>72</v>
      </c>
      <c r="B82" s="51" t="s">
        <v>67</v>
      </c>
      <c r="C82" s="54">
        <v>538364</v>
      </c>
      <c r="D82" s="54">
        <v>180188</v>
      </c>
      <c r="E82" s="54" t="s">
        <v>136</v>
      </c>
      <c r="F82" s="54">
        <v>46.5</v>
      </c>
      <c r="G82" s="54">
        <v>50.5</v>
      </c>
      <c r="H82" s="54">
        <v>63.5</v>
      </c>
      <c r="I82" s="54">
        <v>48.5</v>
      </c>
      <c r="J82" s="54">
        <v>56.5</v>
      </c>
      <c r="K82" s="54">
        <v>40.1</v>
      </c>
      <c r="L82" s="54">
        <v>46.6</v>
      </c>
      <c r="M82" s="54" t="s">
        <v>59</v>
      </c>
      <c r="N82" s="54">
        <v>48.7</v>
      </c>
      <c r="O82" s="54">
        <v>54.1</v>
      </c>
      <c r="P82" s="54">
        <v>44.4</v>
      </c>
      <c r="Q82" s="54">
        <v>58.2</v>
      </c>
      <c r="R82" s="54">
        <f t="shared" si="2"/>
        <v>50.690909090909095</v>
      </c>
      <c r="S82" s="16">
        <f t="shared" si="3"/>
        <v>38.525090909090913</v>
      </c>
    </row>
    <row r="83" spans="1:19" x14ac:dyDescent="0.35">
      <c r="A83" s="50">
        <v>73</v>
      </c>
      <c r="B83" s="51" t="s">
        <v>48</v>
      </c>
      <c r="C83" s="54">
        <v>538742</v>
      </c>
      <c r="D83" s="54">
        <v>180756</v>
      </c>
      <c r="E83" s="54" t="s">
        <v>136</v>
      </c>
      <c r="F83" s="54">
        <v>36.799999999999997</v>
      </c>
      <c r="G83" s="54">
        <v>57.2</v>
      </c>
      <c r="H83" s="54">
        <v>55.2</v>
      </c>
      <c r="I83" s="54">
        <v>32.4</v>
      </c>
      <c r="J83" s="54">
        <v>35.700000000000003</v>
      </c>
      <c r="K83" s="54">
        <v>28.2</v>
      </c>
      <c r="L83" s="54">
        <v>38.4</v>
      </c>
      <c r="M83" s="54">
        <v>38.9</v>
      </c>
      <c r="N83" s="54">
        <v>43.5</v>
      </c>
      <c r="O83" s="54">
        <v>48.8</v>
      </c>
      <c r="P83" s="54">
        <v>42.6</v>
      </c>
      <c r="Q83" s="54">
        <v>45.5</v>
      </c>
      <c r="R83" s="54">
        <f t="shared" si="2"/>
        <v>41.93333333333333</v>
      </c>
      <c r="S83" s="16">
        <f t="shared" si="3"/>
        <v>31.86933333333333</v>
      </c>
    </row>
    <row r="84" spans="1:19" x14ac:dyDescent="0.35">
      <c r="A84" s="50">
        <v>74</v>
      </c>
      <c r="B84" s="51" t="s">
        <v>132</v>
      </c>
      <c r="C84" s="54">
        <v>538244</v>
      </c>
      <c r="D84" s="54">
        <v>180761</v>
      </c>
      <c r="E84" s="54" t="s">
        <v>136</v>
      </c>
      <c r="F84" s="54" t="s">
        <v>59</v>
      </c>
      <c r="G84" s="54">
        <v>78.7</v>
      </c>
      <c r="H84" s="54">
        <v>47.6</v>
      </c>
      <c r="I84" s="54">
        <v>79.8</v>
      </c>
      <c r="J84" s="54" t="s">
        <v>59</v>
      </c>
      <c r="K84" s="54">
        <v>76.8</v>
      </c>
      <c r="L84" s="54">
        <v>101.4</v>
      </c>
      <c r="M84" s="54">
        <v>84.1</v>
      </c>
      <c r="N84" s="54">
        <v>99.7</v>
      </c>
      <c r="O84" s="54">
        <v>81.8</v>
      </c>
      <c r="P84" s="54">
        <v>94.3</v>
      </c>
      <c r="Q84" s="54">
        <v>96.8</v>
      </c>
      <c r="R84" s="54">
        <f t="shared" si="2"/>
        <v>84.1</v>
      </c>
      <c r="S84" s="16">
        <f t="shared" si="3"/>
        <v>63.915999999999997</v>
      </c>
    </row>
    <row r="85" spans="1:19" x14ac:dyDescent="0.35">
      <c r="A85" s="50">
        <v>75</v>
      </c>
      <c r="B85" s="51" t="s">
        <v>49</v>
      </c>
      <c r="C85" s="54">
        <v>537661</v>
      </c>
      <c r="D85" s="54">
        <v>180768</v>
      </c>
      <c r="E85" s="54" t="s">
        <v>136</v>
      </c>
      <c r="F85" s="54">
        <v>50</v>
      </c>
      <c r="G85" s="54">
        <v>31.8</v>
      </c>
      <c r="H85" s="54">
        <v>100.3</v>
      </c>
      <c r="I85" s="54">
        <v>40.4</v>
      </c>
      <c r="J85" s="54">
        <v>33.200000000000003</v>
      </c>
      <c r="K85" s="54">
        <v>29.5</v>
      </c>
      <c r="L85" s="54">
        <v>34.200000000000003</v>
      </c>
      <c r="M85" s="54">
        <v>32.6</v>
      </c>
      <c r="N85" s="54">
        <v>41.1</v>
      </c>
      <c r="O85" s="54">
        <v>43.3</v>
      </c>
      <c r="P85" s="54">
        <v>49.8</v>
      </c>
      <c r="Q85" s="54">
        <v>49.6</v>
      </c>
      <c r="R85" s="54">
        <f t="shared" si="2"/>
        <v>44.650000000000006</v>
      </c>
      <c r="S85" s="16">
        <f t="shared" si="3"/>
        <v>33.934000000000005</v>
      </c>
    </row>
    <row r="86" spans="1:19" x14ac:dyDescent="0.35">
      <c r="A86" s="50">
        <v>76</v>
      </c>
      <c r="B86" s="51" t="s">
        <v>68</v>
      </c>
      <c r="C86" s="54">
        <v>537940</v>
      </c>
      <c r="D86" s="54">
        <v>181021</v>
      </c>
      <c r="E86" s="54" t="s">
        <v>136</v>
      </c>
      <c r="F86" s="54">
        <v>62.7</v>
      </c>
      <c r="G86" s="54">
        <v>60.3</v>
      </c>
      <c r="H86" s="54">
        <v>74.3</v>
      </c>
      <c r="I86" s="54">
        <v>57</v>
      </c>
      <c r="J86" s="54">
        <v>48.5</v>
      </c>
      <c r="K86" s="54">
        <v>58</v>
      </c>
      <c r="L86" s="54">
        <v>56.7</v>
      </c>
      <c r="M86" s="54">
        <v>55</v>
      </c>
      <c r="N86" s="54">
        <v>54.5</v>
      </c>
      <c r="O86" s="54">
        <v>56.9</v>
      </c>
      <c r="P86" s="54">
        <v>61.1</v>
      </c>
      <c r="Q86" s="54">
        <v>63.4</v>
      </c>
      <c r="R86" s="54">
        <f t="shared" si="2"/>
        <v>59.033333333333331</v>
      </c>
      <c r="S86" s="16">
        <f t="shared" si="3"/>
        <v>44.865333333333332</v>
      </c>
    </row>
    <row r="87" spans="1:19" x14ac:dyDescent="0.35">
      <c r="A87" s="50">
        <v>77</v>
      </c>
      <c r="B87" s="51" t="s">
        <v>50</v>
      </c>
      <c r="C87" s="54">
        <v>537731</v>
      </c>
      <c r="D87" s="54">
        <v>181761</v>
      </c>
      <c r="E87" s="54" t="s">
        <v>136</v>
      </c>
      <c r="F87" s="54">
        <v>50.8</v>
      </c>
      <c r="G87" s="54">
        <v>56.9</v>
      </c>
      <c r="H87" s="54">
        <v>53.8</v>
      </c>
      <c r="I87" s="54">
        <v>50.1</v>
      </c>
      <c r="J87" s="54">
        <v>37.700000000000003</v>
      </c>
      <c r="K87" s="54">
        <v>32.5</v>
      </c>
      <c r="L87" s="54">
        <v>39.799999999999997</v>
      </c>
      <c r="M87" s="54">
        <v>38.299999999999997</v>
      </c>
      <c r="N87" s="54">
        <v>45.8</v>
      </c>
      <c r="O87" s="54">
        <v>50.2</v>
      </c>
      <c r="P87" s="54">
        <v>55.4</v>
      </c>
      <c r="Q87" s="54">
        <v>51.6</v>
      </c>
      <c r="R87" s="54">
        <f t="shared" si="2"/>
        <v>46.908333333333331</v>
      </c>
      <c r="S87" s="16">
        <f t="shared" si="3"/>
        <v>35.650333333333329</v>
      </c>
    </row>
    <row r="88" spans="1:19" x14ac:dyDescent="0.35">
      <c r="A88" s="50">
        <v>78</v>
      </c>
      <c r="B88" s="51" t="s">
        <v>73</v>
      </c>
      <c r="C88" s="54">
        <v>537577</v>
      </c>
      <c r="D88" s="54">
        <v>182232</v>
      </c>
      <c r="E88" s="54" t="s">
        <v>136</v>
      </c>
      <c r="F88" s="54">
        <v>61</v>
      </c>
      <c r="G88" s="54">
        <v>65.900000000000006</v>
      </c>
      <c r="H88" s="54">
        <v>54</v>
      </c>
      <c r="I88" s="54">
        <v>56.3</v>
      </c>
      <c r="J88" s="54">
        <v>58.3</v>
      </c>
      <c r="K88" s="54">
        <v>50.7</v>
      </c>
      <c r="L88" s="54">
        <v>55.4</v>
      </c>
      <c r="M88" s="54">
        <v>50.4</v>
      </c>
      <c r="N88" s="54">
        <v>48.9</v>
      </c>
      <c r="O88" s="54">
        <v>58.9</v>
      </c>
      <c r="P88" s="54">
        <v>58.2</v>
      </c>
      <c r="Q88" s="54">
        <v>59.7</v>
      </c>
      <c r="R88" s="54">
        <f t="shared" si="2"/>
        <v>56.475000000000001</v>
      </c>
      <c r="S88" s="16">
        <f t="shared" si="3"/>
        <v>42.920999999999999</v>
      </c>
    </row>
    <row r="89" spans="1:19" x14ac:dyDescent="0.35">
      <c r="A89" s="50">
        <v>79</v>
      </c>
      <c r="B89" s="51" t="s">
        <v>51</v>
      </c>
      <c r="C89" s="54">
        <v>537355</v>
      </c>
      <c r="D89" s="54">
        <v>183059</v>
      </c>
      <c r="E89" s="54" t="s">
        <v>136</v>
      </c>
      <c r="F89" s="54">
        <v>42.4</v>
      </c>
      <c r="G89" s="54">
        <v>49.9</v>
      </c>
      <c r="H89" s="54">
        <v>47</v>
      </c>
      <c r="I89" s="54">
        <v>45.1</v>
      </c>
      <c r="J89" s="54">
        <v>42.1</v>
      </c>
      <c r="K89" s="54">
        <v>34.9</v>
      </c>
      <c r="L89" s="54">
        <v>35</v>
      </c>
      <c r="M89" s="54">
        <v>33.700000000000003</v>
      </c>
      <c r="N89" s="54">
        <v>36</v>
      </c>
      <c r="O89" s="54">
        <v>43.4</v>
      </c>
      <c r="P89" s="54">
        <v>48.4</v>
      </c>
      <c r="Q89" s="54">
        <v>46.6</v>
      </c>
      <c r="R89" s="54">
        <f t="shared" si="2"/>
        <v>42.041666666666664</v>
      </c>
      <c r="S89" s="16">
        <f t="shared" si="3"/>
        <v>31.951666666666664</v>
      </c>
    </row>
    <row r="90" spans="1:19" x14ac:dyDescent="0.35">
      <c r="A90" s="50">
        <v>80</v>
      </c>
      <c r="B90" s="51" t="s">
        <v>52</v>
      </c>
      <c r="C90" s="54">
        <v>537581</v>
      </c>
      <c r="D90" s="54">
        <v>183209</v>
      </c>
      <c r="E90" s="54" t="s">
        <v>136</v>
      </c>
      <c r="F90" s="54">
        <v>48.4</v>
      </c>
      <c r="G90" s="54">
        <v>61.6</v>
      </c>
      <c r="H90" s="54">
        <v>51.7</v>
      </c>
      <c r="I90" s="54">
        <v>53.7</v>
      </c>
      <c r="J90" s="54">
        <v>54.6</v>
      </c>
      <c r="K90" s="54">
        <v>50.5</v>
      </c>
      <c r="L90" s="54">
        <v>43.4</v>
      </c>
      <c r="M90" s="54">
        <v>41.7</v>
      </c>
      <c r="N90" s="54">
        <v>40.9</v>
      </c>
      <c r="O90" s="54">
        <v>53.4</v>
      </c>
      <c r="P90" s="54">
        <v>49.8</v>
      </c>
      <c r="Q90" s="54">
        <v>55.7</v>
      </c>
      <c r="R90" s="54">
        <f t="shared" si="2"/>
        <v>50.449999999999996</v>
      </c>
      <c r="S90" s="16">
        <f t="shared" si="3"/>
        <v>38.341999999999999</v>
      </c>
    </row>
    <row r="91" spans="1:19" x14ac:dyDescent="0.35">
      <c r="A91" s="50">
        <v>81</v>
      </c>
      <c r="B91" s="51" t="s">
        <v>133</v>
      </c>
      <c r="C91" s="54">
        <v>537868</v>
      </c>
      <c r="D91" s="54">
        <v>182912</v>
      </c>
      <c r="E91" s="54" t="s">
        <v>136</v>
      </c>
      <c r="F91" s="54">
        <v>83.9</v>
      </c>
      <c r="G91" s="54">
        <v>54.2</v>
      </c>
      <c r="H91" s="54" t="s">
        <v>59</v>
      </c>
      <c r="I91" s="54">
        <v>45.1</v>
      </c>
      <c r="J91" s="54">
        <v>46.6</v>
      </c>
      <c r="K91" s="54">
        <v>40</v>
      </c>
      <c r="L91" s="54">
        <v>40.299999999999997</v>
      </c>
      <c r="M91" s="54">
        <v>39.1</v>
      </c>
      <c r="N91" s="54">
        <v>45.7</v>
      </c>
      <c r="O91" s="54">
        <v>48.5</v>
      </c>
      <c r="P91" s="54">
        <v>58.3</v>
      </c>
      <c r="Q91" s="54">
        <v>55.3</v>
      </c>
      <c r="R91" s="54">
        <f t="shared" si="2"/>
        <v>50.636363636363633</v>
      </c>
      <c r="S91" s="16">
        <f t="shared" si="3"/>
        <v>38.483636363636364</v>
      </c>
    </row>
    <row r="92" spans="1:19" x14ac:dyDescent="0.35">
      <c r="A92" s="50">
        <v>82</v>
      </c>
      <c r="B92" s="51" t="s">
        <v>69</v>
      </c>
      <c r="C92" s="54">
        <v>537821</v>
      </c>
      <c r="D92" s="54">
        <v>182332</v>
      </c>
      <c r="E92" s="54" t="s">
        <v>136</v>
      </c>
      <c r="F92" s="54">
        <v>68.8</v>
      </c>
      <c r="G92" s="54">
        <v>65.7</v>
      </c>
      <c r="H92" s="54">
        <v>67.599999999999994</v>
      </c>
      <c r="I92" s="54">
        <v>59.2</v>
      </c>
      <c r="J92" s="54">
        <v>70.099999999999994</v>
      </c>
      <c r="K92" s="54">
        <v>56.7</v>
      </c>
      <c r="L92" s="54">
        <v>54.1</v>
      </c>
      <c r="M92" s="54">
        <v>50.5</v>
      </c>
      <c r="N92" s="54">
        <v>51.9</v>
      </c>
      <c r="O92" s="54">
        <v>59.1</v>
      </c>
      <c r="P92" s="54">
        <v>59.2</v>
      </c>
      <c r="Q92" s="54">
        <v>55</v>
      </c>
      <c r="R92" s="54">
        <f t="shared" si="2"/>
        <v>59.82500000000001</v>
      </c>
      <c r="S92" s="16">
        <f t="shared" si="3"/>
        <v>45.467000000000006</v>
      </c>
    </row>
    <row r="93" spans="1:19" x14ac:dyDescent="0.35">
      <c r="A93" s="50">
        <v>83</v>
      </c>
      <c r="B93" s="51" t="s">
        <v>71</v>
      </c>
      <c r="C93" s="54">
        <v>538178</v>
      </c>
      <c r="D93" s="54">
        <v>181747</v>
      </c>
      <c r="E93" s="54" t="s">
        <v>136</v>
      </c>
      <c r="F93" s="54">
        <v>73.8</v>
      </c>
      <c r="G93" s="54">
        <v>81.900000000000006</v>
      </c>
      <c r="H93" s="54">
        <v>85.7</v>
      </c>
      <c r="I93" s="54">
        <v>87.8</v>
      </c>
      <c r="J93" s="54">
        <v>100.4</v>
      </c>
      <c r="K93" s="54">
        <v>91.3</v>
      </c>
      <c r="L93" s="54">
        <v>88.4</v>
      </c>
      <c r="M93" s="54">
        <v>69.900000000000006</v>
      </c>
      <c r="N93" s="54">
        <v>69.599999999999994</v>
      </c>
      <c r="O93" s="54">
        <v>82.6</v>
      </c>
      <c r="P93" s="54">
        <v>84.6</v>
      </c>
      <c r="Q93" s="54">
        <v>73.5</v>
      </c>
      <c r="R93" s="54">
        <f t="shared" si="2"/>
        <v>82.458333333333329</v>
      </c>
      <c r="S93" s="16">
        <f t="shared" si="3"/>
        <v>62.668333333333329</v>
      </c>
    </row>
    <row r="94" spans="1:19" x14ac:dyDescent="0.35">
      <c r="A94" s="50">
        <v>84</v>
      </c>
      <c r="B94" s="51" t="s">
        <v>54</v>
      </c>
      <c r="C94" s="54">
        <v>538365</v>
      </c>
      <c r="D94" s="54">
        <v>181180</v>
      </c>
      <c r="E94" s="54" t="s">
        <v>84</v>
      </c>
      <c r="F94" s="54">
        <v>76.5</v>
      </c>
      <c r="G94" s="54">
        <v>60.6</v>
      </c>
      <c r="H94" s="54">
        <v>68</v>
      </c>
      <c r="I94" s="54">
        <v>56.1</v>
      </c>
      <c r="J94" s="54">
        <v>41.5</v>
      </c>
      <c r="K94" s="54">
        <v>36</v>
      </c>
      <c r="L94" s="54">
        <v>60.6</v>
      </c>
      <c r="M94" s="54">
        <v>52.3</v>
      </c>
      <c r="N94" s="54">
        <v>66.3</v>
      </c>
      <c r="O94" s="54">
        <v>48.2</v>
      </c>
      <c r="P94" s="54">
        <v>69.2</v>
      </c>
      <c r="Q94" s="54" t="s">
        <v>59</v>
      </c>
      <c r="R94" s="54">
        <f t="shared" si="2"/>
        <v>57.754545454545458</v>
      </c>
      <c r="S94" s="16">
        <f t="shared" si="3"/>
        <v>43.893454545454546</v>
      </c>
    </row>
    <row r="95" spans="1:19" x14ac:dyDescent="0.35">
      <c r="A95" s="50">
        <v>85</v>
      </c>
      <c r="B95" s="51" t="s">
        <v>55</v>
      </c>
      <c r="C95" s="54">
        <v>538895</v>
      </c>
      <c r="D95" s="54">
        <v>181296</v>
      </c>
      <c r="E95" s="54" t="s">
        <v>136</v>
      </c>
      <c r="F95" s="54">
        <v>65.099999999999994</v>
      </c>
      <c r="G95" s="54">
        <v>57.3</v>
      </c>
      <c r="H95" s="54">
        <v>72.8</v>
      </c>
      <c r="I95" s="54">
        <v>64.2</v>
      </c>
      <c r="J95" s="54">
        <v>51.5</v>
      </c>
      <c r="K95" s="54">
        <v>50.4</v>
      </c>
      <c r="L95" s="54">
        <v>54.9</v>
      </c>
      <c r="M95" s="54">
        <v>45.1</v>
      </c>
      <c r="N95" s="54">
        <v>55.1</v>
      </c>
      <c r="O95" s="54">
        <v>61.2</v>
      </c>
      <c r="P95" s="54">
        <v>67.400000000000006</v>
      </c>
      <c r="Q95" s="54">
        <v>61.9</v>
      </c>
      <c r="R95" s="54">
        <f t="shared" si="2"/>
        <v>58.908333333333331</v>
      </c>
      <c r="S95" s="16">
        <f t="shared" si="3"/>
        <v>44.770333333333333</v>
      </c>
    </row>
    <row r="96" spans="1:19" x14ac:dyDescent="0.35">
      <c r="A96" s="50">
        <v>86</v>
      </c>
      <c r="B96" s="51" t="s">
        <v>56</v>
      </c>
      <c r="C96" s="54">
        <v>538954</v>
      </c>
      <c r="D96" s="54">
        <v>180872</v>
      </c>
      <c r="E96" s="54" t="s">
        <v>136</v>
      </c>
      <c r="F96" s="54">
        <v>41.5</v>
      </c>
      <c r="G96" s="54">
        <v>49</v>
      </c>
      <c r="H96" s="54">
        <v>37.4</v>
      </c>
      <c r="I96" s="54">
        <v>41</v>
      </c>
      <c r="J96" s="54">
        <v>37.5</v>
      </c>
      <c r="K96" s="54">
        <v>28.8</v>
      </c>
      <c r="L96" s="54">
        <v>34.5</v>
      </c>
      <c r="M96" s="54">
        <v>33.9</v>
      </c>
      <c r="N96" s="54">
        <v>39.200000000000003</v>
      </c>
      <c r="O96" s="54">
        <v>42.4</v>
      </c>
      <c r="P96" s="54">
        <v>38.5</v>
      </c>
      <c r="Q96" s="54">
        <v>44.1</v>
      </c>
      <c r="R96" s="54">
        <f t="shared" si="2"/>
        <v>38.983333333333334</v>
      </c>
      <c r="S96" s="16">
        <f t="shared" si="3"/>
        <v>29.627333333333333</v>
      </c>
    </row>
    <row r="97" spans="1:19" x14ac:dyDescent="0.35">
      <c r="A97" s="50">
        <v>87</v>
      </c>
      <c r="B97" s="52" t="s">
        <v>134</v>
      </c>
      <c r="C97" s="54">
        <v>535929</v>
      </c>
      <c r="D97" s="54">
        <v>182220</v>
      </c>
      <c r="E97" s="54" t="s">
        <v>136</v>
      </c>
      <c r="F97" s="54" t="s">
        <v>59</v>
      </c>
      <c r="G97" s="54">
        <v>63</v>
      </c>
      <c r="H97" s="54">
        <v>59.8</v>
      </c>
      <c r="I97" s="54">
        <v>62.9</v>
      </c>
      <c r="J97" s="54">
        <v>63.4</v>
      </c>
      <c r="K97" s="54">
        <v>69</v>
      </c>
      <c r="L97" s="54">
        <v>64.400000000000006</v>
      </c>
      <c r="M97" s="54">
        <v>61.5</v>
      </c>
      <c r="N97" s="54">
        <v>66.8</v>
      </c>
      <c r="O97" s="54">
        <v>77.900000000000006</v>
      </c>
      <c r="P97" s="54">
        <v>61.9</v>
      </c>
      <c r="Q97" s="54">
        <v>61</v>
      </c>
      <c r="R97" s="54">
        <f t="shared" si="2"/>
        <v>64.690909090909088</v>
      </c>
      <c r="S97" s="16">
        <f t="shared" si="3"/>
        <v>49.165090909090907</v>
      </c>
    </row>
    <row r="98" spans="1:19" x14ac:dyDescent="0.35">
      <c r="A98" s="50">
        <v>88</v>
      </c>
      <c r="B98" s="52" t="s">
        <v>135</v>
      </c>
      <c r="C98" s="54">
        <v>537555</v>
      </c>
      <c r="D98" s="54">
        <v>180892</v>
      </c>
      <c r="E98" s="54" t="s">
        <v>136</v>
      </c>
      <c r="F98" s="54" t="s">
        <v>59</v>
      </c>
      <c r="G98" s="54">
        <v>43.3</v>
      </c>
      <c r="H98" s="54">
        <v>44.3</v>
      </c>
      <c r="I98" s="54">
        <v>35.200000000000003</v>
      </c>
      <c r="J98" s="54">
        <v>34.4</v>
      </c>
      <c r="K98" s="54">
        <v>28.5</v>
      </c>
      <c r="L98" s="54">
        <v>29.1</v>
      </c>
      <c r="M98" s="54">
        <v>30.1</v>
      </c>
      <c r="N98" s="54">
        <v>34.6</v>
      </c>
      <c r="O98" s="54">
        <v>39</v>
      </c>
      <c r="P98" s="54">
        <v>41.2</v>
      </c>
      <c r="Q98" s="54">
        <v>40.299999999999997</v>
      </c>
      <c r="R98" s="54">
        <f t="shared" si="2"/>
        <v>36.363636363636367</v>
      </c>
      <c r="S98" s="16">
        <f t="shared" si="3"/>
        <v>27.63636363636364</v>
      </c>
    </row>
    <row r="99" spans="1:19" x14ac:dyDescent="0.35">
      <c r="A99" s="50">
        <v>89</v>
      </c>
      <c r="B99" s="51" t="s">
        <v>82</v>
      </c>
      <c r="C99" s="54">
        <v>538730</v>
      </c>
      <c r="D99" s="54">
        <v>178733</v>
      </c>
      <c r="E99" s="54" t="s">
        <v>84</v>
      </c>
      <c r="F99" s="54">
        <v>43.6</v>
      </c>
      <c r="G99" s="54">
        <v>42.3</v>
      </c>
      <c r="H99" s="54">
        <v>45.3</v>
      </c>
      <c r="I99" s="54">
        <v>33.700000000000003</v>
      </c>
      <c r="J99" s="54">
        <v>27.8</v>
      </c>
      <c r="K99" s="54">
        <v>25.6</v>
      </c>
      <c r="L99" s="54">
        <v>29.3</v>
      </c>
      <c r="M99" s="54">
        <v>27.2</v>
      </c>
      <c r="N99" s="54">
        <v>31.5</v>
      </c>
      <c r="O99" s="54" t="s">
        <v>59</v>
      </c>
      <c r="P99" s="54" t="s">
        <v>59</v>
      </c>
      <c r="Q99" s="54">
        <v>41</v>
      </c>
      <c r="R99" s="54">
        <f t="shared" si="2"/>
        <v>34.730000000000004</v>
      </c>
      <c r="S99" s="16">
        <f t="shared" si="3"/>
        <v>26.394800000000004</v>
      </c>
    </row>
    <row r="100" spans="1:19" x14ac:dyDescent="0.35">
      <c r="A100" s="50">
        <v>90</v>
      </c>
      <c r="B100" s="51" t="s">
        <v>81</v>
      </c>
      <c r="C100" s="54">
        <v>538674</v>
      </c>
      <c r="D100" s="54">
        <v>178888</v>
      </c>
      <c r="E100" s="54" t="s">
        <v>136</v>
      </c>
      <c r="F100" s="54">
        <v>39.700000000000003</v>
      </c>
      <c r="G100" s="54">
        <v>35.299999999999997</v>
      </c>
      <c r="H100" s="54">
        <v>42</v>
      </c>
      <c r="I100" s="54">
        <v>36.6</v>
      </c>
      <c r="J100" s="54">
        <v>28.1</v>
      </c>
      <c r="K100" s="54">
        <v>26.4</v>
      </c>
      <c r="L100" s="54">
        <v>25.4</v>
      </c>
      <c r="M100" s="54">
        <v>24.6</v>
      </c>
      <c r="N100" s="54">
        <v>29</v>
      </c>
      <c r="O100" s="54">
        <v>28.5</v>
      </c>
      <c r="P100" s="54">
        <v>37.6</v>
      </c>
      <c r="Q100" s="54">
        <v>34.200000000000003</v>
      </c>
      <c r="R100" s="54">
        <f t="shared" si="2"/>
        <v>32.283333333333339</v>
      </c>
      <c r="S100" s="16">
        <f t="shared" si="3"/>
        <v>24.535333333333337</v>
      </c>
    </row>
  </sheetData>
  <conditionalFormatting sqref="S11:S100">
    <cfRule type="colorScale" priority="1">
      <colorScale>
        <cfvo type="num" val="39.999000000000002"/>
        <cfvo type="num" val="40"/>
        <color theme="6" tint="0.79998168889431442"/>
        <color theme="5" tint="0.79998168889431442"/>
      </colorScale>
    </cfRule>
    <cfRule type="colorScale" priority="2">
      <colorScale>
        <cfvo type="num" val="39.999000000000002"/>
        <cfvo type="num" val="40"/>
        <color theme="6" tint="0.59999389629810485"/>
        <color theme="5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1"/>
  <sheetViews>
    <sheetView zoomScale="90" zoomScaleNormal="90" workbookViewId="0">
      <selection activeCell="S12" sqref="S12"/>
    </sheetView>
  </sheetViews>
  <sheetFormatPr baseColWidth="10" defaultColWidth="8.7265625" defaultRowHeight="14.5" x14ac:dyDescent="0.35"/>
  <cols>
    <col min="1" max="1" width="13.26953125" customWidth="1"/>
    <col min="2" max="2" width="33.81640625" bestFit="1" customWidth="1"/>
    <col min="3" max="3" width="12.26953125" customWidth="1"/>
    <col min="4" max="4" width="12.1796875" customWidth="1"/>
    <col min="5" max="5" width="17.7265625" bestFit="1" customWidth="1"/>
    <col min="6" max="6" width="10.81640625" customWidth="1"/>
    <col min="7" max="8" width="10.453125" customWidth="1"/>
    <col min="9" max="10" width="9.54296875" customWidth="1"/>
    <col min="11" max="11" width="10.453125" customWidth="1"/>
    <col min="12" max="12" width="10.1796875" customWidth="1"/>
    <col min="13" max="13" width="10.7265625" customWidth="1"/>
    <col min="14" max="14" width="10.26953125" customWidth="1"/>
    <col min="15" max="15" width="9.81640625" customWidth="1"/>
    <col min="16" max="16" width="10" customWidth="1"/>
    <col min="17" max="17" width="10.453125" customWidth="1"/>
    <col min="18" max="18" width="12" bestFit="1" customWidth="1"/>
  </cols>
  <sheetData>
    <row r="2" spans="1:27" ht="15.5" x14ac:dyDescent="0.35">
      <c r="A2" s="24" t="s">
        <v>139</v>
      </c>
    </row>
    <row r="3" spans="1:27" ht="15.5" x14ac:dyDescent="0.35">
      <c r="A3" s="24"/>
    </row>
    <row r="4" spans="1:27" ht="15.5" x14ac:dyDescent="0.35">
      <c r="A4" s="89" t="s">
        <v>140</v>
      </c>
      <c r="B4" s="82"/>
      <c r="C4" s="82"/>
      <c r="D4" s="82"/>
      <c r="E4" s="62"/>
    </row>
    <row r="5" spans="1:27" ht="16.5" x14ac:dyDescent="0.35">
      <c r="A5" t="s">
        <v>74</v>
      </c>
    </row>
    <row r="6" spans="1:27" x14ac:dyDescent="0.35">
      <c r="A6" t="s">
        <v>101</v>
      </c>
    </row>
    <row r="9" spans="1:27" ht="30" customHeight="1" x14ac:dyDescent="0.35">
      <c r="F9" s="67" t="s">
        <v>144</v>
      </c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  <c r="R9" s="9"/>
    </row>
    <row r="10" spans="1:27" ht="72.5" x14ac:dyDescent="0.35">
      <c r="A10" s="69" t="s">
        <v>57</v>
      </c>
      <c r="B10" s="69" t="s">
        <v>58</v>
      </c>
      <c r="C10" s="81" t="s">
        <v>147</v>
      </c>
      <c r="D10" s="69" t="s">
        <v>146</v>
      </c>
      <c r="E10" s="69" t="s">
        <v>83</v>
      </c>
      <c r="F10" s="70">
        <v>43466</v>
      </c>
      <c r="G10" s="70">
        <v>43497</v>
      </c>
      <c r="H10" s="70">
        <v>43525</v>
      </c>
      <c r="I10" s="70">
        <v>43556</v>
      </c>
      <c r="J10" s="75">
        <v>43586</v>
      </c>
      <c r="K10" s="70">
        <v>43617</v>
      </c>
      <c r="L10" s="70">
        <v>43647</v>
      </c>
      <c r="M10" s="70">
        <v>43678</v>
      </c>
      <c r="N10" s="75">
        <v>43709</v>
      </c>
      <c r="O10" s="75">
        <v>43739</v>
      </c>
      <c r="P10" s="75">
        <v>43770</v>
      </c>
      <c r="Q10" s="75">
        <v>43800</v>
      </c>
      <c r="R10" s="80" t="s">
        <v>76</v>
      </c>
      <c r="S10" s="78" t="s">
        <v>108</v>
      </c>
    </row>
    <row r="11" spans="1:27" ht="15" customHeight="1" x14ac:dyDescent="0.35">
      <c r="A11" s="50">
        <v>1</v>
      </c>
      <c r="B11" s="51" t="s">
        <v>0</v>
      </c>
      <c r="C11" s="54">
        <v>533883</v>
      </c>
      <c r="D11" s="54">
        <v>182815</v>
      </c>
      <c r="E11" s="54" t="s">
        <v>136</v>
      </c>
      <c r="F11" s="54">
        <v>54.9</v>
      </c>
      <c r="G11" s="54">
        <v>55.6</v>
      </c>
      <c r="H11" s="54">
        <v>46.7</v>
      </c>
      <c r="I11" s="58">
        <v>38.200000000000003</v>
      </c>
      <c r="J11" s="59">
        <v>36.9</v>
      </c>
      <c r="K11" s="58">
        <v>31.6</v>
      </c>
      <c r="L11" s="59">
        <v>33.200000000000003</v>
      </c>
      <c r="M11" s="58">
        <v>36.9</v>
      </c>
      <c r="N11" s="54">
        <v>40.799999999999997</v>
      </c>
      <c r="O11" s="59">
        <v>40.1</v>
      </c>
      <c r="P11" s="59">
        <v>56.8</v>
      </c>
      <c r="Q11" s="54">
        <v>52.1</v>
      </c>
      <c r="R11" s="54">
        <f>AVERAGE(F11:Q11)</f>
        <v>43.65</v>
      </c>
      <c r="S11" s="16">
        <f>R11*0.75</f>
        <v>32.737499999999997</v>
      </c>
    </row>
    <row r="12" spans="1:27" ht="15" customHeight="1" x14ac:dyDescent="0.35">
      <c r="A12" s="50">
        <v>2</v>
      </c>
      <c r="B12" s="51" t="s">
        <v>1</v>
      </c>
      <c r="C12" s="54">
        <v>533507</v>
      </c>
      <c r="D12" s="54">
        <v>182569</v>
      </c>
      <c r="E12" s="54" t="s">
        <v>136</v>
      </c>
      <c r="F12" s="54" t="s">
        <v>59</v>
      </c>
      <c r="G12" s="54">
        <v>59.2</v>
      </c>
      <c r="H12" s="54">
        <v>48.5</v>
      </c>
      <c r="I12" s="58">
        <v>40.5</v>
      </c>
      <c r="J12" s="59">
        <v>35.799999999999997</v>
      </c>
      <c r="K12" s="58">
        <v>37.1</v>
      </c>
      <c r="L12" s="59">
        <v>39.799999999999997</v>
      </c>
      <c r="M12" s="58">
        <v>44.4</v>
      </c>
      <c r="N12" s="54">
        <v>42.8</v>
      </c>
      <c r="O12" s="59">
        <v>47.6</v>
      </c>
      <c r="P12" s="59">
        <v>53.9</v>
      </c>
      <c r="Q12" s="54">
        <v>58.7</v>
      </c>
      <c r="R12" s="54">
        <f t="shared" ref="R12:R75" si="0">AVERAGE(F12:Q12)</f>
        <v>46.209090909090904</v>
      </c>
      <c r="S12" s="16">
        <f t="shared" ref="S12:S75" si="1">R12*0.75</f>
        <v>34.656818181818181</v>
      </c>
      <c r="W12" s="42"/>
      <c r="X12" s="35" t="s">
        <v>78</v>
      </c>
      <c r="Y12" s="38"/>
      <c r="Z12" s="38"/>
      <c r="AA12" s="39"/>
    </row>
    <row r="13" spans="1:27" ht="15" customHeight="1" x14ac:dyDescent="0.35">
      <c r="A13" s="50">
        <v>3</v>
      </c>
      <c r="B13" s="51" t="s">
        <v>120</v>
      </c>
      <c r="C13" s="54">
        <v>533860</v>
      </c>
      <c r="D13" s="54">
        <v>182442</v>
      </c>
      <c r="E13" s="54" t="s">
        <v>136</v>
      </c>
      <c r="F13" s="54">
        <v>52.4</v>
      </c>
      <c r="G13" s="54">
        <v>65.7</v>
      </c>
      <c r="H13" s="54">
        <v>52.7</v>
      </c>
      <c r="I13" s="58">
        <v>40.5</v>
      </c>
      <c r="J13" s="59">
        <v>47.5</v>
      </c>
      <c r="K13" s="58">
        <v>34.9</v>
      </c>
      <c r="L13" s="59">
        <v>38.6</v>
      </c>
      <c r="M13" s="58">
        <v>46.3</v>
      </c>
      <c r="N13" s="54">
        <v>43.3</v>
      </c>
      <c r="O13" s="59">
        <v>48.1</v>
      </c>
      <c r="P13" s="59">
        <v>55.8</v>
      </c>
      <c r="Q13" s="54">
        <v>59.5</v>
      </c>
      <c r="R13" s="54">
        <f t="shared" si="0"/>
        <v>48.775000000000006</v>
      </c>
      <c r="S13" s="16">
        <f t="shared" si="1"/>
        <v>36.581250000000004</v>
      </c>
      <c r="W13" s="43"/>
      <c r="X13" s="37" t="s">
        <v>79</v>
      </c>
      <c r="Y13" s="40"/>
      <c r="Z13" s="40"/>
      <c r="AA13" s="41"/>
    </row>
    <row r="14" spans="1:27" ht="15" customHeight="1" x14ac:dyDescent="0.35">
      <c r="A14" s="50">
        <v>4</v>
      </c>
      <c r="B14" s="51" t="s">
        <v>3</v>
      </c>
      <c r="C14" s="54">
        <v>533611</v>
      </c>
      <c r="D14" s="54">
        <v>182037</v>
      </c>
      <c r="E14" s="54" t="s">
        <v>136</v>
      </c>
      <c r="F14" s="54">
        <v>72</v>
      </c>
      <c r="G14" s="54">
        <v>71.8</v>
      </c>
      <c r="H14" s="54">
        <v>65.8</v>
      </c>
      <c r="I14" s="58">
        <v>71</v>
      </c>
      <c r="J14" s="59">
        <v>68.900000000000006</v>
      </c>
      <c r="K14" s="58">
        <v>53</v>
      </c>
      <c r="L14" s="59">
        <v>52.8</v>
      </c>
      <c r="M14" s="58">
        <v>52.2</v>
      </c>
      <c r="N14" s="54">
        <v>56</v>
      </c>
      <c r="O14" s="59">
        <v>61.2</v>
      </c>
      <c r="P14" s="59">
        <v>75.900000000000006</v>
      </c>
      <c r="Q14" s="54">
        <v>66.900000000000006</v>
      </c>
      <c r="R14" s="54">
        <f t="shared" si="0"/>
        <v>63.958333333333336</v>
      </c>
      <c r="S14" s="16">
        <f t="shared" si="1"/>
        <v>47.96875</v>
      </c>
    </row>
    <row r="15" spans="1:27" ht="15" customHeight="1" x14ac:dyDescent="0.35">
      <c r="A15" s="50">
        <v>5</v>
      </c>
      <c r="B15" s="51" t="s">
        <v>4</v>
      </c>
      <c r="C15" s="54">
        <v>533985</v>
      </c>
      <c r="D15" s="54">
        <v>181426</v>
      </c>
      <c r="E15" s="54" t="s">
        <v>136</v>
      </c>
      <c r="F15" s="54">
        <v>57.3</v>
      </c>
      <c r="G15" s="54">
        <v>80.900000000000006</v>
      </c>
      <c r="H15" s="54">
        <v>77.8</v>
      </c>
      <c r="I15" s="58">
        <v>60.5</v>
      </c>
      <c r="J15" s="59">
        <v>59.1</v>
      </c>
      <c r="K15" s="58">
        <v>55.4</v>
      </c>
      <c r="L15" s="59">
        <v>53.8</v>
      </c>
      <c r="M15" s="58">
        <v>58.3</v>
      </c>
      <c r="N15" s="54">
        <v>61.3</v>
      </c>
      <c r="O15" s="59">
        <v>61.3</v>
      </c>
      <c r="P15" s="59">
        <v>71.3</v>
      </c>
      <c r="Q15" s="54">
        <v>68.5</v>
      </c>
      <c r="R15" s="54">
        <f t="shared" si="0"/>
        <v>63.791666666666657</v>
      </c>
      <c r="S15" s="16">
        <f t="shared" si="1"/>
        <v>47.843749999999993</v>
      </c>
    </row>
    <row r="16" spans="1:27" ht="15" customHeight="1" x14ac:dyDescent="0.35">
      <c r="A16" s="50">
        <v>6</v>
      </c>
      <c r="B16" s="51" t="s">
        <v>87</v>
      </c>
      <c r="C16" s="54">
        <v>533800</v>
      </c>
      <c r="D16" s="54">
        <v>181021</v>
      </c>
      <c r="E16" s="54" t="s">
        <v>136</v>
      </c>
      <c r="F16" s="54">
        <v>59.5</v>
      </c>
      <c r="G16" s="54">
        <v>73.8</v>
      </c>
      <c r="H16" s="54">
        <v>67.7</v>
      </c>
      <c r="I16" s="58">
        <v>54.2</v>
      </c>
      <c r="J16" s="59">
        <v>53</v>
      </c>
      <c r="K16" s="58">
        <v>47.7</v>
      </c>
      <c r="L16" s="59">
        <v>51.3</v>
      </c>
      <c r="M16" s="58">
        <v>57.1</v>
      </c>
      <c r="N16" s="54">
        <v>60.2</v>
      </c>
      <c r="O16" s="59">
        <v>62.5</v>
      </c>
      <c r="P16" s="59">
        <v>68.5</v>
      </c>
      <c r="Q16" s="63">
        <v>69.7</v>
      </c>
      <c r="R16" s="54">
        <f t="shared" si="0"/>
        <v>60.433333333333337</v>
      </c>
      <c r="S16" s="16">
        <f t="shared" si="1"/>
        <v>45.325000000000003</v>
      </c>
    </row>
    <row r="17" spans="1:19" x14ac:dyDescent="0.35">
      <c r="A17" s="50">
        <v>7</v>
      </c>
      <c r="B17" s="51" t="s">
        <v>5</v>
      </c>
      <c r="C17" s="54">
        <v>533992</v>
      </c>
      <c r="D17" s="54">
        <v>180376</v>
      </c>
      <c r="E17" s="54" t="s">
        <v>84</v>
      </c>
      <c r="F17" s="54">
        <v>47.1</v>
      </c>
      <c r="G17" s="54">
        <v>46.2</v>
      </c>
      <c r="H17" s="54">
        <v>38.6</v>
      </c>
      <c r="I17" s="58">
        <v>37</v>
      </c>
      <c r="J17" s="59">
        <v>28.2</v>
      </c>
      <c r="K17" s="58">
        <v>26.8</v>
      </c>
      <c r="L17" s="59">
        <v>26.1</v>
      </c>
      <c r="M17" s="58">
        <v>31.4</v>
      </c>
      <c r="N17" s="54">
        <v>33.200000000000003</v>
      </c>
      <c r="O17" s="59">
        <v>38.299999999999997</v>
      </c>
      <c r="P17" s="59">
        <v>51.8</v>
      </c>
      <c r="Q17" s="54">
        <v>47</v>
      </c>
      <c r="R17" s="54">
        <f t="shared" si="0"/>
        <v>37.641666666666666</v>
      </c>
      <c r="S17" s="16">
        <f t="shared" si="1"/>
        <v>28.231249999999999</v>
      </c>
    </row>
    <row r="18" spans="1:19" ht="15" customHeight="1" x14ac:dyDescent="0.35">
      <c r="A18" s="50">
        <v>8</v>
      </c>
      <c r="B18" s="51" t="s">
        <v>6</v>
      </c>
      <c r="C18" s="54">
        <v>534444</v>
      </c>
      <c r="D18" s="54">
        <v>180122</v>
      </c>
      <c r="E18" s="54" t="s">
        <v>136</v>
      </c>
      <c r="F18" s="54">
        <v>48.5</v>
      </c>
      <c r="G18" s="54">
        <v>49.7</v>
      </c>
      <c r="H18" s="54">
        <v>40</v>
      </c>
      <c r="I18" s="58">
        <v>38.5</v>
      </c>
      <c r="J18" s="59">
        <v>29.2</v>
      </c>
      <c r="K18" s="58">
        <v>27.6</v>
      </c>
      <c r="L18" s="59">
        <v>30.5</v>
      </c>
      <c r="M18" s="58">
        <v>34.799999999999997</v>
      </c>
      <c r="N18" s="54">
        <v>34.799999999999997</v>
      </c>
      <c r="O18" s="59">
        <v>39.799999999999997</v>
      </c>
      <c r="P18" s="59">
        <v>54</v>
      </c>
      <c r="Q18" s="54">
        <v>49.6</v>
      </c>
      <c r="R18" s="54">
        <f t="shared" si="0"/>
        <v>39.750000000000007</v>
      </c>
      <c r="S18" s="16">
        <f t="shared" si="1"/>
        <v>29.812500000000007</v>
      </c>
    </row>
    <row r="19" spans="1:19" ht="15" customHeight="1" x14ac:dyDescent="0.35">
      <c r="A19" s="50">
        <v>9</v>
      </c>
      <c r="B19" s="51" t="s">
        <v>121</v>
      </c>
      <c r="C19" s="54">
        <v>533955</v>
      </c>
      <c r="D19" s="54">
        <v>180805</v>
      </c>
      <c r="E19" s="54" t="s">
        <v>136</v>
      </c>
      <c r="F19" s="54">
        <v>59.7</v>
      </c>
      <c r="G19" s="54">
        <v>53.4</v>
      </c>
      <c r="H19" s="54">
        <v>51.2</v>
      </c>
      <c r="I19" s="58">
        <v>41.1</v>
      </c>
      <c r="J19" s="59">
        <v>44</v>
      </c>
      <c r="K19" s="58">
        <v>31.1</v>
      </c>
      <c r="L19" s="59">
        <v>31.9</v>
      </c>
      <c r="M19" s="58">
        <v>39.200000000000003</v>
      </c>
      <c r="N19" s="54">
        <v>37.700000000000003</v>
      </c>
      <c r="O19" s="59">
        <v>40.299999999999997</v>
      </c>
      <c r="P19" s="59">
        <v>54.6</v>
      </c>
      <c r="Q19" s="54">
        <v>55.5</v>
      </c>
      <c r="R19" s="54">
        <f t="shared" si="0"/>
        <v>44.975000000000001</v>
      </c>
      <c r="S19" s="16">
        <f t="shared" si="1"/>
        <v>33.731250000000003</v>
      </c>
    </row>
    <row r="20" spans="1:19" x14ac:dyDescent="0.35">
      <c r="A20" s="50">
        <v>10</v>
      </c>
      <c r="B20" s="51" t="s">
        <v>119</v>
      </c>
      <c r="C20" s="54">
        <v>534133</v>
      </c>
      <c r="D20" s="54">
        <v>181509</v>
      </c>
      <c r="E20" s="54" t="s">
        <v>136</v>
      </c>
      <c r="F20" s="54">
        <v>59.6</v>
      </c>
      <c r="G20" s="54">
        <v>70.400000000000006</v>
      </c>
      <c r="H20" s="54">
        <v>54.6</v>
      </c>
      <c r="I20" s="58">
        <v>53.9</v>
      </c>
      <c r="J20" s="59">
        <v>57.4</v>
      </c>
      <c r="K20" s="58" t="s">
        <v>59</v>
      </c>
      <c r="L20" s="59">
        <v>39.9</v>
      </c>
      <c r="M20" s="58">
        <v>43.3</v>
      </c>
      <c r="N20" s="54">
        <v>51.3</v>
      </c>
      <c r="O20" s="59">
        <v>46.7</v>
      </c>
      <c r="P20" s="59">
        <v>54.3</v>
      </c>
      <c r="Q20" s="54">
        <v>60.1</v>
      </c>
      <c r="R20" s="54">
        <f t="shared" si="0"/>
        <v>53.772727272727273</v>
      </c>
      <c r="S20" s="16">
        <f t="shared" si="1"/>
        <v>40.329545454545453</v>
      </c>
    </row>
    <row r="21" spans="1:19" ht="15" customHeight="1" x14ac:dyDescent="0.35">
      <c r="A21" s="50">
        <v>11</v>
      </c>
      <c r="B21" s="51" t="s">
        <v>7</v>
      </c>
      <c r="C21" s="54">
        <v>533866</v>
      </c>
      <c r="D21" s="54">
        <v>181860</v>
      </c>
      <c r="E21" s="54" t="s">
        <v>136</v>
      </c>
      <c r="F21" s="54" t="s">
        <v>59</v>
      </c>
      <c r="G21" s="54">
        <v>57.7</v>
      </c>
      <c r="H21" s="54" t="s">
        <v>59</v>
      </c>
      <c r="I21" s="58">
        <v>41.2</v>
      </c>
      <c r="J21" s="59">
        <v>35</v>
      </c>
      <c r="K21" s="58">
        <v>32.200000000000003</v>
      </c>
      <c r="L21" s="59">
        <v>31</v>
      </c>
      <c r="M21" s="58">
        <v>33.799999999999997</v>
      </c>
      <c r="N21" s="54">
        <v>37.299999999999997</v>
      </c>
      <c r="O21" s="59">
        <v>45</v>
      </c>
      <c r="P21" s="59">
        <v>61.3</v>
      </c>
      <c r="Q21" s="54">
        <v>54.4</v>
      </c>
      <c r="R21" s="54">
        <f t="shared" si="0"/>
        <v>42.89</v>
      </c>
      <c r="S21" s="16">
        <f t="shared" si="1"/>
        <v>32.167500000000004</v>
      </c>
    </row>
    <row r="22" spans="1:19" ht="15" customHeight="1" x14ac:dyDescent="0.35">
      <c r="A22" s="50">
        <v>12</v>
      </c>
      <c r="B22" s="51" t="s">
        <v>8</v>
      </c>
      <c r="C22" s="54">
        <v>534259</v>
      </c>
      <c r="D22" s="54">
        <v>182580</v>
      </c>
      <c r="E22" s="54" t="s">
        <v>136</v>
      </c>
      <c r="F22" s="54">
        <v>52.6</v>
      </c>
      <c r="G22" s="54">
        <v>51.5</v>
      </c>
      <c r="H22" s="54">
        <v>47.8</v>
      </c>
      <c r="I22" s="58">
        <v>38.4</v>
      </c>
      <c r="J22" s="59">
        <v>37.299999999999997</v>
      </c>
      <c r="K22" s="58">
        <v>31.4</v>
      </c>
      <c r="L22" s="59">
        <v>33.9</v>
      </c>
      <c r="M22" s="58">
        <v>37.299999999999997</v>
      </c>
      <c r="N22" s="54">
        <v>38</v>
      </c>
      <c r="O22" s="59">
        <v>42</v>
      </c>
      <c r="P22" s="59">
        <v>58</v>
      </c>
      <c r="Q22" s="54">
        <v>51.4</v>
      </c>
      <c r="R22" s="54">
        <f t="shared" si="0"/>
        <v>43.29999999999999</v>
      </c>
      <c r="S22" s="16">
        <f t="shared" si="1"/>
        <v>32.474999999999994</v>
      </c>
    </row>
    <row r="23" spans="1:19" ht="15" customHeight="1" x14ac:dyDescent="0.35">
      <c r="A23" s="50">
        <v>13</v>
      </c>
      <c r="B23" s="52" t="s">
        <v>122</v>
      </c>
      <c r="C23" s="54">
        <v>534313</v>
      </c>
      <c r="D23" s="54">
        <v>182810</v>
      </c>
      <c r="E23" s="54" t="s">
        <v>136</v>
      </c>
      <c r="F23" s="54">
        <v>55.8</v>
      </c>
      <c r="G23" s="54">
        <v>57.7</v>
      </c>
      <c r="H23" s="54">
        <v>47.7</v>
      </c>
      <c r="I23" s="58">
        <v>52</v>
      </c>
      <c r="J23" s="59">
        <v>42.3</v>
      </c>
      <c r="K23" s="58">
        <v>40.4</v>
      </c>
      <c r="L23" s="59">
        <v>41.3</v>
      </c>
      <c r="M23" s="58" t="s">
        <v>59</v>
      </c>
      <c r="N23" s="54">
        <v>44.9</v>
      </c>
      <c r="O23" s="59">
        <v>49</v>
      </c>
      <c r="P23" s="59">
        <v>62.6</v>
      </c>
      <c r="Q23" s="54">
        <v>57.1</v>
      </c>
      <c r="R23" s="54">
        <f t="shared" si="0"/>
        <v>50.072727272727271</v>
      </c>
      <c r="S23" s="16">
        <f t="shared" si="1"/>
        <v>37.554545454545455</v>
      </c>
    </row>
    <row r="24" spans="1:19" ht="15" customHeight="1" x14ac:dyDescent="0.35">
      <c r="A24" s="50">
        <v>14</v>
      </c>
      <c r="B24" s="51" t="s">
        <v>9</v>
      </c>
      <c r="C24" s="54">
        <v>534255</v>
      </c>
      <c r="D24" s="54">
        <v>183130</v>
      </c>
      <c r="E24" s="54" t="s">
        <v>136</v>
      </c>
      <c r="F24" s="54">
        <v>45.6</v>
      </c>
      <c r="G24" s="54">
        <v>58.5</v>
      </c>
      <c r="H24" s="54">
        <v>50.6</v>
      </c>
      <c r="I24" s="58">
        <v>40.299999999999997</v>
      </c>
      <c r="J24" s="59">
        <v>35.200000000000003</v>
      </c>
      <c r="K24" s="58">
        <v>36.200000000000003</v>
      </c>
      <c r="L24" s="59">
        <v>37.5</v>
      </c>
      <c r="M24" s="58">
        <v>43.7</v>
      </c>
      <c r="N24" s="54">
        <v>45</v>
      </c>
      <c r="O24" s="59">
        <v>47.8</v>
      </c>
      <c r="P24" s="59">
        <v>61.3</v>
      </c>
      <c r="Q24" s="54">
        <v>65.400000000000006</v>
      </c>
      <c r="R24" s="54">
        <f t="shared" si="0"/>
        <v>47.258333333333333</v>
      </c>
      <c r="S24" s="16">
        <f t="shared" si="1"/>
        <v>35.443750000000001</v>
      </c>
    </row>
    <row r="25" spans="1:19" ht="15" customHeight="1" x14ac:dyDescent="0.35">
      <c r="A25" s="50">
        <v>15</v>
      </c>
      <c r="B25" s="52" t="s">
        <v>123</v>
      </c>
      <c r="C25" s="54">
        <v>534881</v>
      </c>
      <c r="D25" s="54">
        <v>183240</v>
      </c>
      <c r="E25" s="54" t="s">
        <v>136</v>
      </c>
      <c r="F25" s="54">
        <v>70.7</v>
      </c>
      <c r="G25" s="54">
        <v>65.2</v>
      </c>
      <c r="H25" s="54">
        <v>53.6</v>
      </c>
      <c r="I25" s="58">
        <v>54.2</v>
      </c>
      <c r="J25" s="59">
        <v>50.3</v>
      </c>
      <c r="K25" s="58">
        <v>40.1</v>
      </c>
      <c r="L25" s="59">
        <v>42.6</v>
      </c>
      <c r="M25" s="58">
        <v>45.1</v>
      </c>
      <c r="N25" s="54">
        <v>48</v>
      </c>
      <c r="O25" s="59">
        <v>54.4</v>
      </c>
      <c r="P25" s="59">
        <v>73.400000000000006</v>
      </c>
      <c r="Q25" s="54">
        <v>56.3</v>
      </c>
      <c r="R25" s="54">
        <f t="shared" si="0"/>
        <v>54.491666666666667</v>
      </c>
      <c r="S25" s="16">
        <f t="shared" si="1"/>
        <v>40.868749999999999</v>
      </c>
    </row>
    <row r="26" spans="1:19" ht="15" customHeight="1" x14ac:dyDescent="0.35">
      <c r="A26" s="50">
        <v>16</v>
      </c>
      <c r="B26" s="51" t="s">
        <v>10</v>
      </c>
      <c r="C26" s="54">
        <v>534959</v>
      </c>
      <c r="D26" s="54">
        <v>182757</v>
      </c>
      <c r="E26" s="54" t="s">
        <v>136</v>
      </c>
      <c r="F26" s="54">
        <v>51.5</v>
      </c>
      <c r="G26" s="54">
        <v>61</v>
      </c>
      <c r="H26" s="54">
        <v>51.5</v>
      </c>
      <c r="I26" s="58">
        <v>47.9</v>
      </c>
      <c r="J26" s="59">
        <v>41.3</v>
      </c>
      <c r="K26" s="58">
        <v>39.799999999999997</v>
      </c>
      <c r="L26" s="59">
        <v>37.700000000000003</v>
      </c>
      <c r="M26" s="58">
        <v>42.9</v>
      </c>
      <c r="N26" s="54">
        <v>42.4</v>
      </c>
      <c r="O26" s="59">
        <v>47.5</v>
      </c>
      <c r="P26" s="59">
        <v>55.5</v>
      </c>
      <c r="Q26" s="54">
        <v>57.2</v>
      </c>
      <c r="R26" s="54">
        <f t="shared" si="0"/>
        <v>48.016666666666673</v>
      </c>
      <c r="S26" s="16">
        <f t="shared" si="1"/>
        <v>36.012500000000003</v>
      </c>
    </row>
    <row r="27" spans="1:19" ht="15" customHeight="1" x14ac:dyDescent="0.35">
      <c r="A27" s="50">
        <v>17</v>
      </c>
      <c r="B27" s="51" t="s">
        <v>11</v>
      </c>
      <c r="C27" s="54">
        <v>534783</v>
      </c>
      <c r="D27" s="54">
        <v>182385</v>
      </c>
      <c r="E27" s="54" t="s">
        <v>136</v>
      </c>
      <c r="F27" s="54">
        <v>47.6</v>
      </c>
      <c r="G27" s="54">
        <v>51.9</v>
      </c>
      <c r="H27" s="54" t="s">
        <v>59</v>
      </c>
      <c r="I27" s="58" t="s">
        <v>59</v>
      </c>
      <c r="J27" s="58" t="s">
        <v>59</v>
      </c>
      <c r="K27" s="58">
        <v>29.7</v>
      </c>
      <c r="L27" s="59">
        <v>30.6</v>
      </c>
      <c r="M27" s="58">
        <v>32.200000000000003</v>
      </c>
      <c r="N27" s="54">
        <v>35.299999999999997</v>
      </c>
      <c r="O27" s="59">
        <v>40.4</v>
      </c>
      <c r="P27" s="59">
        <v>55.7</v>
      </c>
      <c r="Q27" s="54">
        <v>44.4</v>
      </c>
      <c r="R27" s="54">
        <f t="shared" si="0"/>
        <v>40.86666666666666</v>
      </c>
      <c r="S27" s="16">
        <f t="shared" si="1"/>
        <v>30.649999999999995</v>
      </c>
    </row>
    <row r="28" spans="1:19" ht="15" customHeight="1" x14ac:dyDescent="0.35">
      <c r="A28" s="50">
        <v>18</v>
      </c>
      <c r="B28" s="51" t="s">
        <v>12</v>
      </c>
      <c r="C28" s="54">
        <v>534968</v>
      </c>
      <c r="D28" s="54">
        <v>181878</v>
      </c>
      <c r="E28" s="54" t="s">
        <v>84</v>
      </c>
      <c r="F28" s="54">
        <v>63.2</v>
      </c>
      <c r="G28" s="54">
        <v>43.7</v>
      </c>
      <c r="H28" s="54">
        <v>56.8</v>
      </c>
      <c r="I28" s="58">
        <v>45.2</v>
      </c>
      <c r="J28" s="59">
        <v>44</v>
      </c>
      <c r="K28" s="58">
        <v>38.200000000000003</v>
      </c>
      <c r="L28" s="59">
        <v>40.700000000000003</v>
      </c>
      <c r="M28" s="58">
        <v>40</v>
      </c>
      <c r="N28" s="54">
        <v>36.9</v>
      </c>
      <c r="O28" s="59">
        <v>50.9</v>
      </c>
      <c r="P28" s="59">
        <v>68</v>
      </c>
      <c r="Q28" s="54">
        <v>56.5</v>
      </c>
      <c r="R28" s="54">
        <f t="shared" si="0"/>
        <v>48.67499999999999</v>
      </c>
      <c r="S28" s="16">
        <f t="shared" si="1"/>
        <v>36.506249999999994</v>
      </c>
    </row>
    <row r="29" spans="1:19" x14ac:dyDescent="0.35">
      <c r="A29" s="50">
        <v>19</v>
      </c>
      <c r="B29" s="51" t="s">
        <v>72</v>
      </c>
      <c r="C29" s="54">
        <v>534816</v>
      </c>
      <c r="D29" s="54">
        <v>181321</v>
      </c>
      <c r="E29" s="54" t="s">
        <v>136</v>
      </c>
      <c r="F29" s="54">
        <v>65.3</v>
      </c>
      <c r="G29" s="54">
        <v>61</v>
      </c>
      <c r="H29" s="54">
        <v>53.8</v>
      </c>
      <c r="I29" s="58">
        <v>51.8</v>
      </c>
      <c r="J29" s="59">
        <v>43.4</v>
      </c>
      <c r="K29" s="58">
        <v>38.5</v>
      </c>
      <c r="L29" s="59">
        <v>48.7</v>
      </c>
      <c r="M29" s="58">
        <v>52.3</v>
      </c>
      <c r="N29" s="54">
        <v>51.8</v>
      </c>
      <c r="O29" s="59">
        <v>56.1</v>
      </c>
      <c r="P29" s="59">
        <v>74.8</v>
      </c>
      <c r="Q29" s="54">
        <v>63.9</v>
      </c>
      <c r="R29" s="54">
        <f t="shared" si="0"/>
        <v>55.116666666666653</v>
      </c>
      <c r="S29" s="16">
        <f t="shared" si="1"/>
        <v>41.337499999999991</v>
      </c>
    </row>
    <row r="30" spans="1:19" x14ac:dyDescent="0.35">
      <c r="A30" s="50">
        <v>20</v>
      </c>
      <c r="B30" s="51" t="s">
        <v>13</v>
      </c>
      <c r="C30" s="54">
        <v>534951</v>
      </c>
      <c r="D30" s="54">
        <v>180779</v>
      </c>
      <c r="E30" s="54" t="s">
        <v>84</v>
      </c>
      <c r="F30" s="54">
        <v>70.099999999999994</v>
      </c>
      <c r="G30" s="54">
        <v>86.9</v>
      </c>
      <c r="H30" s="54">
        <v>75.7</v>
      </c>
      <c r="I30" s="58">
        <v>57.6</v>
      </c>
      <c r="J30" s="59">
        <v>54.6</v>
      </c>
      <c r="K30" s="58">
        <v>58.9</v>
      </c>
      <c r="L30" s="59">
        <v>58.6</v>
      </c>
      <c r="M30" s="58">
        <v>65.099999999999994</v>
      </c>
      <c r="N30" s="54">
        <v>59.2</v>
      </c>
      <c r="O30" s="59">
        <v>65.2</v>
      </c>
      <c r="P30" s="59">
        <v>74</v>
      </c>
      <c r="Q30" s="54">
        <v>65.3</v>
      </c>
      <c r="R30" s="54">
        <f t="shared" si="0"/>
        <v>65.933333333333337</v>
      </c>
      <c r="S30" s="16">
        <f t="shared" si="1"/>
        <v>49.45</v>
      </c>
    </row>
    <row r="31" spans="1:19" x14ac:dyDescent="0.35">
      <c r="A31" s="50">
        <v>21</v>
      </c>
      <c r="B31" s="51" t="s">
        <v>124</v>
      </c>
      <c r="C31" s="54">
        <v>533985</v>
      </c>
      <c r="D31" s="54">
        <v>183122</v>
      </c>
      <c r="E31" s="54" t="s">
        <v>136</v>
      </c>
      <c r="F31" s="54">
        <v>59.3</v>
      </c>
      <c r="G31" s="54">
        <v>56.7</v>
      </c>
      <c r="H31" s="54">
        <v>50.7</v>
      </c>
      <c r="I31" s="58">
        <v>46.8</v>
      </c>
      <c r="J31" s="59">
        <v>36.6</v>
      </c>
      <c r="K31" s="58">
        <v>34.6</v>
      </c>
      <c r="L31" s="59">
        <v>37.1</v>
      </c>
      <c r="M31" s="58">
        <v>41.5</v>
      </c>
      <c r="N31" s="54">
        <v>41.8</v>
      </c>
      <c r="O31" s="59">
        <v>45.2</v>
      </c>
      <c r="P31" s="59">
        <v>59.3</v>
      </c>
      <c r="Q31" s="54">
        <v>54.6</v>
      </c>
      <c r="R31" s="54">
        <f t="shared" si="0"/>
        <v>47.016666666666673</v>
      </c>
      <c r="S31" s="16">
        <f t="shared" si="1"/>
        <v>35.262500000000003</v>
      </c>
    </row>
    <row r="32" spans="1:19" x14ac:dyDescent="0.35">
      <c r="A32" s="50">
        <v>22</v>
      </c>
      <c r="B32" s="51" t="s">
        <v>14</v>
      </c>
      <c r="C32" s="54">
        <v>535133</v>
      </c>
      <c r="D32" s="54">
        <v>180376</v>
      </c>
      <c r="E32" s="54" t="s">
        <v>136</v>
      </c>
      <c r="F32" s="54">
        <v>51.3</v>
      </c>
      <c r="G32" s="54">
        <v>46.9</v>
      </c>
      <c r="H32" s="54">
        <v>43.1</v>
      </c>
      <c r="I32" s="58">
        <v>44.2</v>
      </c>
      <c r="J32" s="59">
        <v>31.3</v>
      </c>
      <c r="K32" s="58">
        <v>29</v>
      </c>
      <c r="L32" s="59">
        <v>29.2</v>
      </c>
      <c r="M32" s="58">
        <v>31.5</v>
      </c>
      <c r="N32" s="54">
        <v>37.4</v>
      </c>
      <c r="O32" s="59">
        <v>41.1</v>
      </c>
      <c r="P32" s="59">
        <v>57.6</v>
      </c>
      <c r="Q32" s="54">
        <v>42.6</v>
      </c>
      <c r="R32" s="54">
        <f t="shared" si="0"/>
        <v>40.433333333333337</v>
      </c>
      <c r="S32" s="16">
        <f t="shared" si="1"/>
        <v>30.325000000000003</v>
      </c>
    </row>
    <row r="33" spans="1:19" x14ac:dyDescent="0.35">
      <c r="A33" s="50">
        <v>23</v>
      </c>
      <c r="B33" s="51" t="s">
        <v>15</v>
      </c>
      <c r="C33" s="54">
        <v>535598</v>
      </c>
      <c r="D33" s="54">
        <v>180816</v>
      </c>
      <c r="E33" s="54" t="s">
        <v>136</v>
      </c>
      <c r="F33" s="54">
        <v>66.2</v>
      </c>
      <c r="G33" s="54">
        <v>66</v>
      </c>
      <c r="H33" s="54">
        <v>56.8</v>
      </c>
      <c r="I33" s="58">
        <v>45.8</v>
      </c>
      <c r="J33" s="59">
        <v>47.3</v>
      </c>
      <c r="K33" s="58">
        <v>44.6</v>
      </c>
      <c r="L33" s="59">
        <v>49.3</v>
      </c>
      <c r="M33" s="58">
        <v>54.4</v>
      </c>
      <c r="N33" s="54">
        <v>48.2</v>
      </c>
      <c r="O33" s="59">
        <v>47.9</v>
      </c>
      <c r="P33" s="59">
        <v>62.8</v>
      </c>
      <c r="Q33" s="54">
        <v>54.4</v>
      </c>
      <c r="R33" s="54">
        <f t="shared" si="0"/>
        <v>53.641666666666659</v>
      </c>
      <c r="S33" s="16">
        <f t="shared" si="1"/>
        <v>40.231249999999996</v>
      </c>
    </row>
    <row r="34" spans="1:19" x14ac:dyDescent="0.35">
      <c r="A34" s="50">
        <v>24</v>
      </c>
      <c r="B34" s="51" t="s">
        <v>16</v>
      </c>
      <c r="C34" s="54">
        <v>535174</v>
      </c>
      <c r="D34" s="54">
        <v>181290</v>
      </c>
      <c r="E34" s="54" t="s">
        <v>136</v>
      </c>
      <c r="F34" s="54">
        <v>64.099999999999994</v>
      </c>
      <c r="G34" s="54">
        <v>53.9</v>
      </c>
      <c r="H34" s="54">
        <v>66.900000000000006</v>
      </c>
      <c r="I34" s="58">
        <v>72.3</v>
      </c>
      <c r="J34" s="59">
        <v>63.5</v>
      </c>
      <c r="K34" s="58">
        <v>59.1</v>
      </c>
      <c r="L34" s="59">
        <v>61.8</v>
      </c>
      <c r="M34" s="58">
        <v>57.5</v>
      </c>
      <c r="N34" s="54">
        <v>61.7</v>
      </c>
      <c r="O34" s="59">
        <v>65.099999999999994</v>
      </c>
      <c r="P34" s="59" t="s">
        <v>61</v>
      </c>
      <c r="Q34" s="54" t="s">
        <v>61</v>
      </c>
      <c r="R34" s="54">
        <f t="shared" si="0"/>
        <v>62.590000000000011</v>
      </c>
      <c r="S34" s="16">
        <f t="shared" si="1"/>
        <v>46.94250000000001</v>
      </c>
    </row>
    <row r="35" spans="1:19" x14ac:dyDescent="0.35">
      <c r="A35" s="50">
        <v>25</v>
      </c>
      <c r="B35" s="51" t="s">
        <v>17</v>
      </c>
      <c r="C35" s="54">
        <v>534884</v>
      </c>
      <c r="D35" s="54">
        <v>181667</v>
      </c>
      <c r="E35" s="54" t="s">
        <v>136</v>
      </c>
      <c r="F35" s="54">
        <v>52</v>
      </c>
      <c r="G35" s="54">
        <v>61.5</v>
      </c>
      <c r="H35" s="54">
        <v>52.1</v>
      </c>
      <c r="I35" s="58">
        <v>45.7</v>
      </c>
      <c r="J35" s="59">
        <v>40.700000000000003</v>
      </c>
      <c r="K35" s="58">
        <v>40.299999999999997</v>
      </c>
      <c r="L35" s="59">
        <v>38.200000000000003</v>
      </c>
      <c r="M35" s="58">
        <v>48.1</v>
      </c>
      <c r="N35" s="54">
        <v>46.3</v>
      </c>
      <c r="O35" s="59">
        <v>54</v>
      </c>
      <c r="P35" s="59">
        <v>64.400000000000006</v>
      </c>
      <c r="Q35" s="54">
        <v>64.5</v>
      </c>
      <c r="R35" s="54">
        <f t="shared" si="0"/>
        <v>50.650000000000006</v>
      </c>
      <c r="S35" s="16">
        <f t="shared" si="1"/>
        <v>37.987500000000004</v>
      </c>
    </row>
    <row r="36" spans="1:19" x14ac:dyDescent="0.35">
      <c r="A36" s="50">
        <v>26</v>
      </c>
      <c r="B36" s="51" t="s">
        <v>18</v>
      </c>
      <c r="C36" s="54">
        <v>535386</v>
      </c>
      <c r="D36" s="54">
        <v>182021</v>
      </c>
      <c r="E36" s="54" t="s">
        <v>136</v>
      </c>
      <c r="F36" s="54">
        <v>69.599999999999994</v>
      </c>
      <c r="G36" s="54">
        <v>65.2</v>
      </c>
      <c r="H36" s="54">
        <v>61.3</v>
      </c>
      <c r="I36" s="58">
        <v>41.6</v>
      </c>
      <c r="J36" s="59">
        <v>68.3</v>
      </c>
      <c r="K36" s="58">
        <v>42.3</v>
      </c>
      <c r="L36" s="59">
        <v>45.5</v>
      </c>
      <c r="M36" s="58">
        <v>51</v>
      </c>
      <c r="N36" s="54">
        <v>51</v>
      </c>
      <c r="O36" s="59">
        <v>52.8</v>
      </c>
      <c r="P36" s="59">
        <v>58.8</v>
      </c>
      <c r="Q36" s="54">
        <v>60.1</v>
      </c>
      <c r="R36" s="54">
        <f t="shared" si="0"/>
        <v>55.625</v>
      </c>
      <c r="S36" s="16">
        <f t="shared" si="1"/>
        <v>41.71875</v>
      </c>
    </row>
    <row r="37" spans="1:19" x14ac:dyDescent="0.35">
      <c r="A37" s="50">
        <v>27</v>
      </c>
      <c r="B37" s="51" t="s">
        <v>125</v>
      </c>
      <c r="C37" s="54">
        <v>535296</v>
      </c>
      <c r="D37" s="54">
        <v>182793</v>
      </c>
      <c r="E37" s="54" t="s">
        <v>136</v>
      </c>
      <c r="F37" s="54">
        <v>52.9</v>
      </c>
      <c r="G37" s="54">
        <v>56.2</v>
      </c>
      <c r="H37" s="54">
        <v>43.9</v>
      </c>
      <c r="I37" s="58">
        <v>48.5</v>
      </c>
      <c r="J37" s="59">
        <v>42.3</v>
      </c>
      <c r="K37" s="58">
        <v>34.1</v>
      </c>
      <c r="L37" s="59">
        <v>32.700000000000003</v>
      </c>
      <c r="M37" s="58">
        <v>37.700000000000003</v>
      </c>
      <c r="N37" s="54">
        <v>43.2</v>
      </c>
      <c r="O37" s="59">
        <v>46</v>
      </c>
      <c r="P37" s="59">
        <v>63</v>
      </c>
      <c r="Q37" s="54">
        <v>45.6</v>
      </c>
      <c r="R37" s="54">
        <f t="shared" si="0"/>
        <v>45.508333333333333</v>
      </c>
      <c r="S37" s="16">
        <f t="shared" si="1"/>
        <v>34.131250000000001</v>
      </c>
    </row>
    <row r="38" spans="1:19" x14ac:dyDescent="0.35">
      <c r="A38" s="50">
        <v>28</v>
      </c>
      <c r="B38" s="51" t="s">
        <v>86</v>
      </c>
      <c r="C38" s="54">
        <v>535356</v>
      </c>
      <c r="D38" s="54">
        <v>183223</v>
      </c>
      <c r="E38" s="54" t="s">
        <v>136</v>
      </c>
      <c r="F38" s="54">
        <v>56.2</v>
      </c>
      <c r="G38" s="54">
        <v>55</v>
      </c>
      <c r="H38" s="54">
        <v>46.3</v>
      </c>
      <c r="I38" s="58">
        <v>43.5</v>
      </c>
      <c r="J38" s="59">
        <v>41.2</v>
      </c>
      <c r="K38" s="58">
        <v>39.9</v>
      </c>
      <c r="L38" s="59">
        <v>42</v>
      </c>
      <c r="M38" s="58">
        <v>40.700000000000003</v>
      </c>
      <c r="N38" s="54">
        <v>44</v>
      </c>
      <c r="O38" s="59">
        <v>44.4</v>
      </c>
      <c r="P38" s="59">
        <v>62.4</v>
      </c>
      <c r="Q38" s="54">
        <v>47.4</v>
      </c>
      <c r="R38" s="54">
        <f t="shared" si="0"/>
        <v>46.916666666666657</v>
      </c>
      <c r="S38" s="16">
        <f t="shared" si="1"/>
        <v>35.187499999999993</v>
      </c>
    </row>
    <row r="39" spans="1:19" x14ac:dyDescent="0.35">
      <c r="A39" s="50">
        <v>29</v>
      </c>
      <c r="B39" s="51" t="s">
        <v>19</v>
      </c>
      <c r="C39" s="54">
        <v>535930</v>
      </c>
      <c r="D39" s="54">
        <v>183385</v>
      </c>
      <c r="E39" s="54" t="s">
        <v>136</v>
      </c>
      <c r="F39" s="54">
        <v>55.6</v>
      </c>
      <c r="G39" s="54">
        <v>68.2</v>
      </c>
      <c r="H39" s="54">
        <v>53.5</v>
      </c>
      <c r="I39" s="58">
        <v>49.2</v>
      </c>
      <c r="J39" s="59">
        <v>48</v>
      </c>
      <c r="K39" s="58">
        <v>45.4</v>
      </c>
      <c r="L39" s="59">
        <v>50.1</v>
      </c>
      <c r="M39" s="58">
        <v>45.7</v>
      </c>
      <c r="N39" s="54">
        <v>52.4</v>
      </c>
      <c r="O39" s="59" t="s">
        <v>61</v>
      </c>
      <c r="P39" s="59">
        <v>68.400000000000006</v>
      </c>
      <c r="Q39" s="54">
        <v>57.3</v>
      </c>
      <c r="R39" s="54">
        <f t="shared" si="0"/>
        <v>53.981818181818177</v>
      </c>
      <c r="S39" s="16">
        <f t="shared" si="1"/>
        <v>40.486363636363635</v>
      </c>
    </row>
    <row r="40" spans="1:19" x14ac:dyDescent="0.35">
      <c r="A40" s="50">
        <v>30</v>
      </c>
      <c r="B40" s="51" t="s">
        <v>20</v>
      </c>
      <c r="C40" s="54">
        <v>534239</v>
      </c>
      <c r="D40" s="54">
        <v>181565</v>
      </c>
      <c r="E40" s="54" t="s">
        <v>136</v>
      </c>
      <c r="F40" s="54">
        <v>58.5</v>
      </c>
      <c r="G40" s="54">
        <v>51.3</v>
      </c>
      <c r="H40" s="54">
        <v>50.9</v>
      </c>
      <c r="I40" s="58">
        <v>66.2</v>
      </c>
      <c r="J40" s="59">
        <v>42.4</v>
      </c>
      <c r="K40" s="58">
        <v>42.8</v>
      </c>
      <c r="L40" s="59">
        <v>38.4</v>
      </c>
      <c r="M40" s="58">
        <v>41.1</v>
      </c>
      <c r="N40" s="54">
        <v>45.8</v>
      </c>
      <c r="O40" s="59">
        <v>50</v>
      </c>
      <c r="P40" s="59">
        <v>62.8</v>
      </c>
      <c r="Q40" s="54">
        <v>52.2</v>
      </c>
      <c r="R40" s="54">
        <f t="shared" si="0"/>
        <v>50.199999999999996</v>
      </c>
      <c r="S40" s="16">
        <f t="shared" si="1"/>
        <v>37.65</v>
      </c>
    </row>
    <row r="41" spans="1:19" x14ac:dyDescent="0.35">
      <c r="A41" s="50">
        <v>31</v>
      </c>
      <c r="B41" s="51" t="s">
        <v>21</v>
      </c>
      <c r="C41" s="54">
        <v>534516</v>
      </c>
      <c r="D41" s="54">
        <v>181744</v>
      </c>
      <c r="E41" s="54" t="s">
        <v>84</v>
      </c>
      <c r="F41" s="54" t="s">
        <v>59</v>
      </c>
      <c r="G41" s="54">
        <v>86.7</v>
      </c>
      <c r="H41" s="54">
        <v>84</v>
      </c>
      <c r="I41" s="58">
        <v>66.5</v>
      </c>
      <c r="J41" s="59">
        <v>67.2</v>
      </c>
      <c r="K41" s="58">
        <v>63.6</v>
      </c>
      <c r="L41" s="59">
        <v>62.6</v>
      </c>
      <c r="M41" s="58">
        <v>63.5</v>
      </c>
      <c r="N41" s="54">
        <v>69</v>
      </c>
      <c r="O41" s="59">
        <v>69.8</v>
      </c>
      <c r="P41" s="59">
        <v>80.5</v>
      </c>
      <c r="Q41" s="54" t="s">
        <v>61</v>
      </c>
      <c r="R41" s="54">
        <f t="shared" si="0"/>
        <v>71.34</v>
      </c>
      <c r="S41" s="16">
        <f>R41*0.75</f>
        <v>53.505000000000003</v>
      </c>
    </row>
    <row r="42" spans="1:19" x14ac:dyDescent="0.35">
      <c r="A42" s="50">
        <v>32</v>
      </c>
      <c r="B42" s="51" t="s">
        <v>22</v>
      </c>
      <c r="C42" s="54">
        <v>535634</v>
      </c>
      <c r="D42" s="54">
        <v>182148</v>
      </c>
      <c r="E42" s="54" t="s">
        <v>136</v>
      </c>
      <c r="F42" s="54">
        <v>63.6</v>
      </c>
      <c r="G42" s="54">
        <v>68.400000000000006</v>
      </c>
      <c r="H42" s="54">
        <v>58.3</v>
      </c>
      <c r="I42" s="58">
        <v>58.2</v>
      </c>
      <c r="J42" s="59">
        <v>54.3</v>
      </c>
      <c r="K42" s="58">
        <v>50.6</v>
      </c>
      <c r="L42" s="59">
        <v>50.3</v>
      </c>
      <c r="M42" s="58">
        <v>48</v>
      </c>
      <c r="N42" s="54">
        <v>52.7</v>
      </c>
      <c r="O42" s="59">
        <v>54.2</v>
      </c>
      <c r="P42" s="59">
        <v>64.7</v>
      </c>
      <c r="Q42" s="54">
        <v>53.1</v>
      </c>
      <c r="R42" s="54">
        <f t="shared" si="0"/>
        <v>56.366666666666674</v>
      </c>
      <c r="S42" s="16">
        <f t="shared" si="1"/>
        <v>42.275000000000006</v>
      </c>
    </row>
    <row r="43" spans="1:19" x14ac:dyDescent="0.35">
      <c r="A43" s="50">
        <v>33</v>
      </c>
      <c r="B43" s="51" t="s">
        <v>23</v>
      </c>
      <c r="C43" s="54">
        <v>535545</v>
      </c>
      <c r="D43" s="54">
        <v>181604</v>
      </c>
      <c r="E43" s="54" t="s">
        <v>137</v>
      </c>
      <c r="F43" s="54">
        <v>45.7</v>
      </c>
      <c r="G43" s="54" t="s">
        <v>59</v>
      </c>
      <c r="H43" s="54">
        <v>40.4</v>
      </c>
      <c r="I43" s="58">
        <v>34.700000000000003</v>
      </c>
      <c r="J43" s="58" t="s">
        <v>59</v>
      </c>
      <c r="K43" s="58">
        <v>22.7</v>
      </c>
      <c r="L43" s="59">
        <v>25.9</v>
      </c>
      <c r="M43" s="58">
        <v>29.3</v>
      </c>
      <c r="N43" s="54">
        <v>31.9</v>
      </c>
      <c r="O43" s="59">
        <v>40</v>
      </c>
      <c r="P43" s="59">
        <v>57.2</v>
      </c>
      <c r="Q43" s="54">
        <v>42.7</v>
      </c>
      <c r="R43" s="54">
        <f t="shared" si="0"/>
        <v>37.049999999999997</v>
      </c>
      <c r="S43" s="16">
        <f t="shared" si="1"/>
        <v>27.787499999999998</v>
      </c>
    </row>
    <row r="44" spans="1:19" x14ac:dyDescent="0.35">
      <c r="A44" s="50">
        <v>34</v>
      </c>
      <c r="B44" s="51" t="s">
        <v>126</v>
      </c>
      <c r="C44" s="54">
        <v>535797</v>
      </c>
      <c r="D44" s="54">
        <v>181164</v>
      </c>
      <c r="E44" s="54" t="s">
        <v>136</v>
      </c>
      <c r="F44" s="54">
        <v>61.5</v>
      </c>
      <c r="G44" s="54">
        <v>52.4</v>
      </c>
      <c r="H44" s="54">
        <v>52.3</v>
      </c>
      <c r="I44" s="58">
        <v>47.1</v>
      </c>
      <c r="J44" s="59">
        <v>42.2</v>
      </c>
      <c r="K44" s="58">
        <v>37.799999999999997</v>
      </c>
      <c r="L44" s="59">
        <v>32.4</v>
      </c>
      <c r="M44" s="58">
        <v>41.8</v>
      </c>
      <c r="N44" s="54">
        <v>41.2</v>
      </c>
      <c r="O44" s="59">
        <v>43.3</v>
      </c>
      <c r="P44" s="59">
        <v>62.3</v>
      </c>
      <c r="Q44" s="54">
        <v>41.9</v>
      </c>
      <c r="R44" s="54">
        <f t="shared" si="0"/>
        <v>46.349999999999994</v>
      </c>
      <c r="S44" s="16">
        <f t="shared" si="1"/>
        <v>34.762499999999996</v>
      </c>
    </row>
    <row r="45" spans="1:19" x14ac:dyDescent="0.35">
      <c r="A45" s="50">
        <v>35</v>
      </c>
      <c r="B45" s="51" t="s">
        <v>127</v>
      </c>
      <c r="C45" s="54">
        <v>535977</v>
      </c>
      <c r="D45" s="54">
        <v>180879</v>
      </c>
      <c r="E45" s="54" t="s">
        <v>84</v>
      </c>
      <c r="F45" s="54">
        <v>116.9</v>
      </c>
      <c r="G45" s="54" t="s">
        <v>59</v>
      </c>
      <c r="H45" s="54">
        <v>111.8</v>
      </c>
      <c r="I45" s="58">
        <v>114</v>
      </c>
      <c r="J45" s="59">
        <v>100</v>
      </c>
      <c r="K45" s="58">
        <v>100</v>
      </c>
      <c r="L45" s="59">
        <v>99.6</v>
      </c>
      <c r="M45" s="58">
        <v>90.1</v>
      </c>
      <c r="N45" s="54">
        <v>99.6</v>
      </c>
      <c r="O45" s="59">
        <v>93.8</v>
      </c>
      <c r="P45" s="59">
        <v>114.7</v>
      </c>
      <c r="Q45" s="54">
        <v>90.1</v>
      </c>
      <c r="R45" s="54">
        <f t="shared" si="0"/>
        <v>102.78181818181817</v>
      </c>
      <c r="S45" s="16">
        <f t="shared" si="1"/>
        <v>77.086363636363629</v>
      </c>
    </row>
    <row r="46" spans="1:19" x14ac:dyDescent="0.35">
      <c r="A46" s="50">
        <v>36</v>
      </c>
      <c r="B46" s="51" t="s">
        <v>24</v>
      </c>
      <c r="C46" s="54">
        <v>536704</v>
      </c>
      <c r="D46" s="54">
        <v>181647</v>
      </c>
      <c r="E46" s="54" t="s">
        <v>136</v>
      </c>
      <c r="F46" s="54">
        <v>51.9</v>
      </c>
      <c r="G46" s="54">
        <v>53.7</v>
      </c>
      <c r="H46" s="54">
        <v>43.7</v>
      </c>
      <c r="I46" s="58">
        <v>49.5</v>
      </c>
      <c r="J46" s="59">
        <v>34.5</v>
      </c>
      <c r="K46" s="58">
        <v>33.9</v>
      </c>
      <c r="L46" s="59">
        <v>30</v>
      </c>
      <c r="M46" s="58">
        <v>33.9</v>
      </c>
      <c r="N46" s="54">
        <v>37.700000000000003</v>
      </c>
      <c r="O46" s="59">
        <v>40.9</v>
      </c>
      <c r="P46" s="59">
        <v>60.7</v>
      </c>
      <c r="Q46" s="54">
        <v>46.9</v>
      </c>
      <c r="R46" s="54">
        <f t="shared" si="0"/>
        <v>43.108333333333327</v>
      </c>
      <c r="S46" s="16">
        <f t="shared" si="1"/>
        <v>32.331249999999997</v>
      </c>
    </row>
    <row r="47" spans="1:19" x14ac:dyDescent="0.35">
      <c r="A47" s="50">
        <v>37</v>
      </c>
      <c r="B47" s="51" t="s">
        <v>25</v>
      </c>
      <c r="C47" s="54">
        <v>536577</v>
      </c>
      <c r="D47" s="54">
        <v>181379</v>
      </c>
      <c r="E47" s="54" t="s">
        <v>136</v>
      </c>
      <c r="F47" s="54">
        <v>45.6</v>
      </c>
      <c r="G47" s="54">
        <v>49.4</v>
      </c>
      <c r="H47" s="54">
        <v>43</v>
      </c>
      <c r="I47" s="58">
        <v>42.7</v>
      </c>
      <c r="J47" s="59">
        <v>34.5</v>
      </c>
      <c r="K47" s="58">
        <v>32.700000000000003</v>
      </c>
      <c r="L47" s="58" t="s">
        <v>59</v>
      </c>
      <c r="M47" s="58" t="s">
        <v>59</v>
      </c>
      <c r="N47" s="54" t="s">
        <v>59</v>
      </c>
      <c r="O47" s="59" t="s">
        <v>61</v>
      </c>
      <c r="P47" s="59">
        <v>57.4</v>
      </c>
      <c r="Q47" s="54">
        <v>41.6</v>
      </c>
      <c r="R47" s="54">
        <f t="shared" si="0"/>
        <v>43.362499999999997</v>
      </c>
      <c r="S47" s="16">
        <f t="shared" si="1"/>
        <v>32.521874999999994</v>
      </c>
    </row>
    <row r="48" spans="1:19" x14ac:dyDescent="0.35">
      <c r="A48" s="50">
        <v>38</v>
      </c>
      <c r="B48" s="51" t="s">
        <v>26</v>
      </c>
      <c r="C48" s="54">
        <v>536080</v>
      </c>
      <c r="D48" s="54">
        <v>181721</v>
      </c>
      <c r="E48" s="54" t="s">
        <v>136</v>
      </c>
      <c r="F48" s="54">
        <v>61.1</v>
      </c>
      <c r="G48" s="54">
        <v>48.3</v>
      </c>
      <c r="H48" s="54">
        <v>50.2</v>
      </c>
      <c r="I48" s="58">
        <v>50.6</v>
      </c>
      <c r="J48" s="59">
        <v>40.200000000000003</v>
      </c>
      <c r="K48" s="58">
        <v>39.299999999999997</v>
      </c>
      <c r="L48" s="59">
        <v>35.4</v>
      </c>
      <c r="M48" s="58">
        <v>34.700000000000003</v>
      </c>
      <c r="N48" s="54">
        <v>46.4</v>
      </c>
      <c r="O48" s="59">
        <v>46.8</v>
      </c>
      <c r="P48" s="59">
        <v>70.099999999999994</v>
      </c>
      <c r="Q48" s="54">
        <v>49.5</v>
      </c>
      <c r="R48" s="54">
        <f t="shared" si="0"/>
        <v>47.716666666666669</v>
      </c>
      <c r="S48" s="16">
        <f t="shared" si="1"/>
        <v>35.787500000000001</v>
      </c>
    </row>
    <row r="49" spans="1:19" x14ac:dyDescent="0.35">
      <c r="A49" s="50">
        <v>39</v>
      </c>
      <c r="B49" s="51" t="s">
        <v>27</v>
      </c>
      <c r="C49" s="54">
        <v>536089</v>
      </c>
      <c r="D49" s="54">
        <v>182258</v>
      </c>
      <c r="E49" s="54" t="s">
        <v>84</v>
      </c>
      <c r="F49" s="54">
        <v>55.1</v>
      </c>
      <c r="G49" s="54">
        <v>55.7</v>
      </c>
      <c r="H49" s="54">
        <v>47.9</v>
      </c>
      <c r="I49" s="58">
        <v>56.5</v>
      </c>
      <c r="J49" s="59">
        <v>42.7</v>
      </c>
      <c r="K49" s="58">
        <v>39.700000000000003</v>
      </c>
      <c r="L49" s="59">
        <v>37.6</v>
      </c>
      <c r="M49" s="58">
        <v>38.799999999999997</v>
      </c>
      <c r="N49" s="54">
        <v>44.8</v>
      </c>
      <c r="O49" s="59">
        <v>43.7</v>
      </c>
      <c r="P49" s="59">
        <v>66.099999999999994</v>
      </c>
      <c r="Q49" s="54">
        <v>49.2</v>
      </c>
      <c r="R49" s="54">
        <f t="shared" si="0"/>
        <v>48.150000000000006</v>
      </c>
      <c r="S49" s="16">
        <f t="shared" si="1"/>
        <v>36.112500000000004</v>
      </c>
    </row>
    <row r="50" spans="1:19" x14ac:dyDescent="0.35">
      <c r="A50" s="50">
        <v>40</v>
      </c>
      <c r="B50" s="51" t="s">
        <v>128</v>
      </c>
      <c r="C50" s="54">
        <v>536105</v>
      </c>
      <c r="D50" s="54">
        <v>183049</v>
      </c>
      <c r="E50" s="54" t="s">
        <v>136</v>
      </c>
      <c r="F50" s="54">
        <v>39.9</v>
      </c>
      <c r="G50" s="54">
        <v>56.8</v>
      </c>
      <c r="H50" s="54">
        <v>46.1</v>
      </c>
      <c r="I50" s="58">
        <v>41.6</v>
      </c>
      <c r="J50" s="59">
        <v>39</v>
      </c>
      <c r="K50" s="58">
        <v>31.4</v>
      </c>
      <c r="L50" s="59">
        <v>36.200000000000003</v>
      </c>
      <c r="M50" s="58">
        <v>38.200000000000003</v>
      </c>
      <c r="N50" s="54">
        <v>38</v>
      </c>
      <c r="O50" s="59">
        <v>44.5</v>
      </c>
      <c r="P50" s="59">
        <v>57.9</v>
      </c>
      <c r="Q50" s="54">
        <v>50.9</v>
      </c>
      <c r="R50" s="54">
        <f t="shared" si="0"/>
        <v>43.375</v>
      </c>
      <c r="S50" s="16">
        <f t="shared" si="1"/>
        <v>32.53125</v>
      </c>
    </row>
    <row r="51" spans="1:19" x14ac:dyDescent="0.35">
      <c r="A51" s="50">
        <v>41</v>
      </c>
      <c r="B51" s="51" t="s">
        <v>28</v>
      </c>
      <c r="C51" s="54">
        <v>536457</v>
      </c>
      <c r="D51" s="54">
        <v>183301</v>
      </c>
      <c r="E51" s="54" t="s">
        <v>84</v>
      </c>
      <c r="F51" s="54">
        <v>54.9</v>
      </c>
      <c r="G51" s="54">
        <v>54.6</v>
      </c>
      <c r="H51" s="54">
        <v>44.7</v>
      </c>
      <c r="I51" s="58">
        <v>53.9</v>
      </c>
      <c r="J51" s="59">
        <v>40</v>
      </c>
      <c r="K51" s="58">
        <v>38.1</v>
      </c>
      <c r="L51" s="59">
        <v>37.5</v>
      </c>
      <c r="M51" s="58">
        <v>32.700000000000003</v>
      </c>
      <c r="N51" s="54">
        <v>39.700000000000003</v>
      </c>
      <c r="O51" s="59">
        <v>47.1</v>
      </c>
      <c r="P51" s="59">
        <v>61.3</v>
      </c>
      <c r="Q51" s="54">
        <v>39.5</v>
      </c>
      <c r="R51" s="54">
        <f t="shared" si="0"/>
        <v>45.333333333333336</v>
      </c>
      <c r="S51" s="16">
        <f t="shared" si="1"/>
        <v>34</v>
      </c>
    </row>
    <row r="52" spans="1:19" x14ac:dyDescent="0.35">
      <c r="A52" s="50">
        <v>42</v>
      </c>
      <c r="B52" s="51" t="s">
        <v>129</v>
      </c>
      <c r="C52" s="54">
        <v>536494</v>
      </c>
      <c r="D52" s="54">
        <v>184170</v>
      </c>
      <c r="E52" s="54" t="s">
        <v>137</v>
      </c>
      <c r="F52" s="54">
        <v>33.9</v>
      </c>
      <c r="G52" s="54">
        <v>40.299999999999997</v>
      </c>
      <c r="H52" s="54">
        <v>28.1</v>
      </c>
      <c r="I52" s="58">
        <v>28.2</v>
      </c>
      <c r="J52" s="59">
        <v>24.3</v>
      </c>
      <c r="K52" s="58">
        <v>19.399999999999999</v>
      </c>
      <c r="L52" s="59">
        <v>17.7</v>
      </c>
      <c r="M52" s="58">
        <v>18.2</v>
      </c>
      <c r="N52" s="54">
        <v>25.4</v>
      </c>
      <c r="O52" s="59">
        <v>30.2</v>
      </c>
      <c r="P52" s="59">
        <v>44.5</v>
      </c>
      <c r="Q52" s="54">
        <v>33.200000000000003</v>
      </c>
      <c r="R52" s="54">
        <f t="shared" si="0"/>
        <v>28.616666666666664</v>
      </c>
      <c r="S52" s="16">
        <f t="shared" si="1"/>
        <v>21.462499999999999</v>
      </c>
    </row>
    <row r="53" spans="1:19" x14ac:dyDescent="0.35">
      <c r="A53" s="50">
        <v>43</v>
      </c>
      <c r="B53" s="51" t="s">
        <v>129</v>
      </c>
      <c r="C53" s="54">
        <v>536494</v>
      </c>
      <c r="D53" s="54">
        <v>184170</v>
      </c>
      <c r="E53" s="54" t="s">
        <v>137</v>
      </c>
      <c r="F53" s="54">
        <v>32.4</v>
      </c>
      <c r="G53" s="54">
        <v>37.700000000000003</v>
      </c>
      <c r="H53" s="54">
        <v>28.1</v>
      </c>
      <c r="I53" s="58">
        <v>27.2</v>
      </c>
      <c r="J53" s="59">
        <v>22.2</v>
      </c>
      <c r="K53" s="58">
        <v>19.600000000000001</v>
      </c>
      <c r="L53" s="59">
        <v>19.7</v>
      </c>
      <c r="M53" s="58">
        <v>22.5</v>
      </c>
      <c r="N53" s="54">
        <v>26.7</v>
      </c>
      <c r="O53" s="59">
        <v>29.7</v>
      </c>
      <c r="P53" s="59">
        <v>45.2</v>
      </c>
      <c r="Q53" s="54">
        <v>31.1</v>
      </c>
      <c r="R53" s="54">
        <f t="shared" si="0"/>
        <v>28.508333333333329</v>
      </c>
      <c r="S53" s="16">
        <f t="shared" si="1"/>
        <v>21.381249999999998</v>
      </c>
    </row>
    <row r="54" spans="1:19" x14ac:dyDescent="0.35">
      <c r="A54" s="50">
        <v>44</v>
      </c>
      <c r="B54" s="51" t="s">
        <v>30</v>
      </c>
      <c r="C54" s="54">
        <v>536875</v>
      </c>
      <c r="D54" s="54">
        <v>183740</v>
      </c>
      <c r="E54" s="54" t="s">
        <v>136</v>
      </c>
      <c r="F54" s="54">
        <v>57.1</v>
      </c>
      <c r="G54" s="54">
        <v>56.3</v>
      </c>
      <c r="H54" s="54">
        <v>40.5</v>
      </c>
      <c r="I54" s="58">
        <v>44.3</v>
      </c>
      <c r="J54" s="59">
        <v>40.799999999999997</v>
      </c>
      <c r="K54" s="58">
        <v>38.6</v>
      </c>
      <c r="L54" s="59">
        <v>39</v>
      </c>
      <c r="M54" s="58">
        <v>40</v>
      </c>
      <c r="N54" s="54" t="s">
        <v>59</v>
      </c>
      <c r="O54" s="59">
        <v>48.9</v>
      </c>
      <c r="P54" s="59">
        <v>65.599999999999994</v>
      </c>
      <c r="Q54" s="54">
        <v>31</v>
      </c>
      <c r="R54" s="54">
        <f t="shared" si="0"/>
        <v>45.645454545454548</v>
      </c>
      <c r="S54" s="16">
        <f t="shared" si="1"/>
        <v>34.234090909090909</v>
      </c>
    </row>
    <row r="55" spans="1:19" x14ac:dyDescent="0.35">
      <c r="A55" s="50">
        <v>45</v>
      </c>
      <c r="B55" s="51" t="s">
        <v>31</v>
      </c>
      <c r="C55" s="54">
        <v>536713</v>
      </c>
      <c r="D55" s="54">
        <v>183070</v>
      </c>
      <c r="E55" s="54" t="s">
        <v>136</v>
      </c>
      <c r="F55" s="54">
        <v>59.7</v>
      </c>
      <c r="G55" s="54">
        <v>59.1</v>
      </c>
      <c r="H55" s="54">
        <v>51</v>
      </c>
      <c r="I55" s="58">
        <v>54.9</v>
      </c>
      <c r="J55" s="59">
        <v>44.9</v>
      </c>
      <c r="K55" s="58">
        <v>43.1</v>
      </c>
      <c r="L55" s="59">
        <v>40.6</v>
      </c>
      <c r="M55" s="58">
        <v>42.8</v>
      </c>
      <c r="N55" s="54">
        <v>46</v>
      </c>
      <c r="O55" s="59">
        <v>53</v>
      </c>
      <c r="P55" s="59">
        <v>67.8</v>
      </c>
      <c r="Q55" s="54">
        <v>55.6</v>
      </c>
      <c r="R55" s="54">
        <f t="shared" si="0"/>
        <v>51.541666666666679</v>
      </c>
      <c r="S55" s="16">
        <f t="shared" si="1"/>
        <v>38.656250000000007</v>
      </c>
    </row>
    <row r="56" spans="1:19" x14ac:dyDescent="0.35">
      <c r="A56" s="50">
        <v>46</v>
      </c>
      <c r="B56" s="51" t="s">
        <v>32</v>
      </c>
      <c r="C56" s="54">
        <v>536542</v>
      </c>
      <c r="D56" s="54">
        <v>182589</v>
      </c>
      <c r="E56" s="54" t="s">
        <v>136</v>
      </c>
      <c r="F56" s="54">
        <v>60.2</v>
      </c>
      <c r="G56" s="54">
        <v>59.7</v>
      </c>
      <c r="H56" s="54">
        <v>45.6</v>
      </c>
      <c r="I56" s="58">
        <v>45</v>
      </c>
      <c r="J56" s="59">
        <v>36</v>
      </c>
      <c r="K56" s="58">
        <v>34.6</v>
      </c>
      <c r="L56" s="59">
        <v>34.5</v>
      </c>
      <c r="M56" s="58">
        <v>36.4</v>
      </c>
      <c r="N56" s="54">
        <v>41.8</v>
      </c>
      <c r="O56" s="59">
        <v>43.3</v>
      </c>
      <c r="P56" s="59">
        <v>63.4</v>
      </c>
      <c r="Q56" s="54">
        <v>35.1</v>
      </c>
      <c r="R56" s="54">
        <f t="shared" si="0"/>
        <v>44.633333333333333</v>
      </c>
      <c r="S56" s="16">
        <f t="shared" si="1"/>
        <v>33.475000000000001</v>
      </c>
    </row>
    <row r="57" spans="1:19" x14ac:dyDescent="0.35">
      <c r="A57" s="50">
        <v>47</v>
      </c>
      <c r="B57" s="51" t="s">
        <v>33</v>
      </c>
      <c r="C57" s="54">
        <v>536452</v>
      </c>
      <c r="D57" s="54">
        <v>182454</v>
      </c>
      <c r="E57" s="54" t="s">
        <v>136</v>
      </c>
      <c r="F57" s="54">
        <v>62</v>
      </c>
      <c r="G57" s="54">
        <v>65.400000000000006</v>
      </c>
      <c r="H57" s="54">
        <v>53.7</v>
      </c>
      <c r="I57" s="58">
        <v>55.9</v>
      </c>
      <c r="J57" s="59">
        <v>51.1</v>
      </c>
      <c r="K57" s="58">
        <v>50</v>
      </c>
      <c r="L57" s="59">
        <v>46.7</v>
      </c>
      <c r="M57" s="58">
        <v>44.8</v>
      </c>
      <c r="N57" s="54">
        <v>56</v>
      </c>
      <c r="O57" s="59">
        <v>50.8</v>
      </c>
      <c r="P57" s="59">
        <v>79.2</v>
      </c>
      <c r="Q57" s="54">
        <v>43.9</v>
      </c>
      <c r="R57" s="54">
        <f t="shared" si="0"/>
        <v>54.958333333333336</v>
      </c>
      <c r="S57" s="16">
        <f t="shared" si="1"/>
        <v>41.21875</v>
      </c>
    </row>
    <row r="58" spans="1:19" x14ac:dyDescent="0.35">
      <c r="A58" s="50">
        <v>48</v>
      </c>
      <c r="B58" s="51" t="s">
        <v>34</v>
      </c>
      <c r="C58" s="54">
        <v>536768</v>
      </c>
      <c r="D58" s="54">
        <v>181772</v>
      </c>
      <c r="E58" s="54" t="s">
        <v>136</v>
      </c>
      <c r="F58" s="54">
        <v>58.8</v>
      </c>
      <c r="G58" s="54">
        <v>65</v>
      </c>
      <c r="H58" s="54">
        <v>53.4</v>
      </c>
      <c r="I58" s="58">
        <v>47.6</v>
      </c>
      <c r="J58" s="59">
        <v>43.8</v>
      </c>
      <c r="K58" s="58">
        <v>39.5</v>
      </c>
      <c r="L58" s="59">
        <v>46.1</v>
      </c>
      <c r="M58" s="58">
        <v>52.8</v>
      </c>
      <c r="N58" s="54">
        <v>50.4</v>
      </c>
      <c r="O58" s="59">
        <v>50.2</v>
      </c>
      <c r="P58" s="59" t="s">
        <v>61</v>
      </c>
      <c r="Q58" s="54">
        <v>40.200000000000003</v>
      </c>
      <c r="R58" s="54">
        <f t="shared" si="0"/>
        <v>49.8</v>
      </c>
      <c r="S58" s="16">
        <f t="shared" si="1"/>
        <v>37.349999999999994</v>
      </c>
    </row>
    <row r="59" spans="1:19" x14ac:dyDescent="0.35">
      <c r="A59" s="50">
        <v>49</v>
      </c>
      <c r="B59" s="51" t="s">
        <v>35</v>
      </c>
      <c r="C59" s="54">
        <v>537049</v>
      </c>
      <c r="D59" s="54">
        <v>181292</v>
      </c>
      <c r="E59" s="54" t="s">
        <v>136</v>
      </c>
      <c r="F59" s="54">
        <v>52.8</v>
      </c>
      <c r="G59" s="54">
        <v>50.8</v>
      </c>
      <c r="H59" s="54">
        <v>41.1</v>
      </c>
      <c r="I59" s="58">
        <v>34.5</v>
      </c>
      <c r="J59" s="59">
        <v>27.7</v>
      </c>
      <c r="K59" s="58">
        <v>31.5</v>
      </c>
      <c r="L59" s="59">
        <v>31.4</v>
      </c>
      <c r="M59" s="58">
        <v>35.4</v>
      </c>
      <c r="N59" s="54">
        <v>34</v>
      </c>
      <c r="O59" s="59">
        <v>41.3</v>
      </c>
      <c r="P59" s="59">
        <v>67.599999999999994</v>
      </c>
      <c r="Q59" s="54">
        <v>32.799999999999997</v>
      </c>
      <c r="R59" s="54">
        <f t="shared" si="0"/>
        <v>40.074999999999996</v>
      </c>
      <c r="S59" s="16">
        <f t="shared" si="1"/>
        <v>30.056249999999999</v>
      </c>
    </row>
    <row r="60" spans="1:19" x14ac:dyDescent="0.35">
      <c r="A60" s="50">
        <v>50</v>
      </c>
      <c r="B60" s="51" t="s">
        <v>65</v>
      </c>
      <c r="C60" s="54">
        <v>536937</v>
      </c>
      <c r="D60" s="54">
        <v>180987</v>
      </c>
      <c r="E60" s="54" t="s">
        <v>84</v>
      </c>
      <c r="F60" s="54">
        <v>55.5</v>
      </c>
      <c r="G60" s="54">
        <v>51</v>
      </c>
      <c r="H60" s="54" t="s">
        <v>59</v>
      </c>
      <c r="I60" s="58">
        <v>50</v>
      </c>
      <c r="J60" s="59">
        <v>41.8</v>
      </c>
      <c r="K60" s="58">
        <v>39.5</v>
      </c>
      <c r="L60" s="59">
        <v>41.7</v>
      </c>
      <c r="M60" s="58">
        <v>46.6</v>
      </c>
      <c r="N60" s="54">
        <v>44.6</v>
      </c>
      <c r="O60" s="59">
        <v>47.9</v>
      </c>
      <c r="P60" s="59">
        <v>64.5</v>
      </c>
      <c r="Q60" s="54">
        <v>24.2</v>
      </c>
      <c r="R60" s="54">
        <f t="shared" si="0"/>
        <v>46.118181818181817</v>
      </c>
      <c r="S60" s="16">
        <f t="shared" si="1"/>
        <v>34.588636363636361</v>
      </c>
    </row>
    <row r="61" spans="1:19" x14ac:dyDescent="0.35">
      <c r="A61" s="50">
        <v>51</v>
      </c>
      <c r="B61" s="51" t="s">
        <v>36</v>
      </c>
      <c r="C61" s="54">
        <v>534938</v>
      </c>
      <c r="D61" s="54">
        <v>181257</v>
      </c>
      <c r="E61" s="54" t="s">
        <v>84</v>
      </c>
      <c r="F61" s="54">
        <v>32.200000000000003</v>
      </c>
      <c r="G61" s="54">
        <v>50.4</v>
      </c>
      <c r="H61" s="54">
        <v>42.2</v>
      </c>
      <c r="I61" s="58">
        <v>41.8</v>
      </c>
      <c r="J61" s="59">
        <v>32</v>
      </c>
      <c r="K61" s="58">
        <v>28.9</v>
      </c>
      <c r="L61" s="59">
        <v>31.2</v>
      </c>
      <c r="M61" s="58">
        <v>37.5</v>
      </c>
      <c r="N61" s="54">
        <v>37.700000000000003</v>
      </c>
      <c r="O61" s="59" t="s">
        <v>61</v>
      </c>
      <c r="P61" s="59">
        <v>58.2</v>
      </c>
      <c r="Q61" s="54">
        <v>36.5</v>
      </c>
      <c r="R61" s="54">
        <f t="shared" si="0"/>
        <v>38.963636363636361</v>
      </c>
      <c r="S61" s="16">
        <f t="shared" si="1"/>
        <v>29.222727272727269</v>
      </c>
    </row>
    <row r="62" spans="1:19" x14ac:dyDescent="0.35">
      <c r="A62" s="50">
        <v>52</v>
      </c>
      <c r="B62" s="51" t="s">
        <v>37</v>
      </c>
      <c r="C62" s="54">
        <v>537304</v>
      </c>
      <c r="D62" s="54">
        <v>183619</v>
      </c>
      <c r="E62" s="54" t="s">
        <v>136</v>
      </c>
      <c r="F62" s="54">
        <v>58.8</v>
      </c>
      <c r="G62" s="54">
        <v>58.3</v>
      </c>
      <c r="H62" s="54">
        <v>49.9</v>
      </c>
      <c r="I62" s="58">
        <v>50.9</v>
      </c>
      <c r="J62" s="59">
        <v>44.3</v>
      </c>
      <c r="K62" s="58">
        <v>42.2</v>
      </c>
      <c r="L62" s="59">
        <v>42</v>
      </c>
      <c r="M62" s="58">
        <v>44.8</v>
      </c>
      <c r="N62" s="54">
        <v>46</v>
      </c>
      <c r="O62" s="59">
        <v>52.1</v>
      </c>
      <c r="P62" s="59">
        <v>68.5</v>
      </c>
      <c r="Q62" s="54">
        <v>30.6</v>
      </c>
      <c r="R62" s="54">
        <f t="shared" si="0"/>
        <v>49.033333333333331</v>
      </c>
      <c r="S62" s="16">
        <f t="shared" si="1"/>
        <v>36.774999999999999</v>
      </c>
    </row>
    <row r="63" spans="1:19" x14ac:dyDescent="0.35">
      <c r="A63" s="50">
        <v>53</v>
      </c>
      <c r="B63" s="51" t="s">
        <v>38</v>
      </c>
      <c r="C63" s="54">
        <v>537159</v>
      </c>
      <c r="D63" s="54">
        <v>183415</v>
      </c>
      <c r="E63" s="54" t="s">
        <v>136</v>
      </c>
      <c r="F63" s="54">
        <v>57.2</v>
      </c>
      <c r="G63" s="54">
        <v>65.8</v>
      </c>
      <c r="H63" s="54">
        <v>64.2</v>
      </c>
      <c r="I63" s="58">
        <v>73.099999999999994</v>
      </c>
      <c r="J63" s="59">
        <v>55.1</v>
      </c>
      <c r="K63" s="58">
        <v>52.9</v>
      </c>
      <c r="L63" s="59">
        <v>51.5</v>
      </c>
      <c r="M63" s="58">
        <v>49.1</v>
      </c>
      <c r="N63" s="54" t="s">
        <v>59</v>
      </c>
      <c r="O63" s="59">
        <v>54.1</v>
      </c>
      <c r="P63" s="59">
        <v>69.7</v>
      </c>
      <c r="Q63" s="54">
        <v>40.299999999999997</v>
      </c>
      <c r="R63" s="54">
        <f t="shared" si="0"/>
        <v>57.545454545454547</v>
      </c>
      <c r="S63" s="16">
        <f t="shared" si="1"/>
        <v>43.159090909090907</v>
      </c>
    </row>
    <row r="64" spans="1:19" x14ac:dyDescent="0.35">
      <c r="A64" s="50">
        <v>54</v>
      </c>
      <c r="B64" s="51" t="s">
        <v>60</v>
      </c>
      <c r="C64" s="54">
        <v>537525</v>
      </c>
      <c r="D64" s="54">
        <v>182887</v>
      </c>
      <c r="E64" s="54" t="s">
        <v>136</v>
      </c>
      <c r="F64" s="54">
        <v>77.599999999999994</v>
      </c>
      <c r="G64" s="54">
        <v>83.3</v>
      </c>
      <c r="H64" s="54">
        <v>72.7</v>
      </c>
      <c r="I64" s="58">
        <v>77.400000000000006</v>
      </c>
      <c r="J64" s="59">
        <v>54.2</v>
      </c>
      <c r="K64" s="58">
        <v>58.8</v>
      </c>
      <c r="L64" s="59">
        <v>61.4</v>
      </c>
      <c r="M64" s="58">
        <v>58</v>
      </c>
      <c r="N64" s="54">
        <v>54.8</v>
      </c>
      <c r="O64" s="59">
        <v>54.5</v>
      </c>
      <c r="P64" s="59">
        <v>85.3</v>
      </c>
      <c r="Q64" s="54">
        <v>55.5</v>
      </c>
      <c r="R64" s="54">
        <f t="shared" si="0"/>
        <v>66.124999999999986</v>
      </c>
      <c r="S64" s="16">
        <f t="shared" si="1"/>
        <v>49.593749999999986</v>
      </c>
    </row>
    <row r="65" spans="1:19" x14ac:dyDescent="0.35">
      <c r="A65" s="50">
        <v>55</v>
      </c>
      <c r="B65" s="51" t="s">
        <v>70</v>
      </c>
      <c r="C65" s="54">
        <v>536732</v>
      </c>
      <c r="D65" s="54">
        <v>182361</v>
      </c>
      <c r="E65" s="54" t="s">
        <v>84</v>
      </c>
      <c r="F65" s="54">
        <v>41.3</v>
      </c>
      <c r="G65" s="54">
        <v>37</v>
      </c>
      <c r="H65" s="54">
        <v>33.6</v>
      </c>
      <c r="I65" s="58">
        <v>29.9</v>
      </c>
      <c r="J65" s="59">
        <v>22.1</v>
      </c>
      <c r="K65" s="58">
        <v>22.1</v>
      </c>
      <c r="L65" s="59">
        <v>20.8</v>
      </c>
      <c r="M65" s="58">
        <v>24.1</v>
      </c>
      <c r="N65" s="54">
        <v>26.3</v>
      </c>
      <c r="O65" s="59">
        <v>28.4</v>
      </c>
      <c r="P65" s="59">
        <v>42.9</v>
      </c>
      <c r="Q65" s="54">
        <v>27.5</v>
      </c>
      <c r="R65" s="54">
        <f t="shared" si="0"/>
        <v>29.666666666666661</v>
      </c>
      <c r="S65" s="16">
        <f t="shared" si="1"/>
        <v>22.249999999999996</v>
      </c>
    </row>
    <row r="66" spans="1:19" x14ac:dyDescent="0.35">
      <c r="A66" s="50">
        <v>56</v>
      </c>
      <c r="B66" s="51" t="s">
        <v>39</v>
      </c>
      <c r="C66" s="54">
        <v>537248</v>
      </c>
      <c r="D66" s="54">
        <v>181820</v>
      </c>
      <c r="E66" s="54" t="s">
        <v>136</v>
      </c>
      <c r="F66" s="54">
        <v>55.7</v>
      </c>
      <c r="G66" s="54">
        <v>46.1</v>
      </c>
      <c r="H66" s="54">
        <v>43.4</v>
      </c>
      <c r="I66" s="58">
        <v>43.1</v>
      </c>
      <c r="J66" s="59">
        <v>38.5</v>
      </c>
      <c r="K66" s="58">
        <v>37.4</v>
      </c>
      <c r="L66" s="59">
        <v>38.299999999999997</v>
      </c>
      <c r="M66" s="58">
        <v>42.2</v>
      </c>
      <c r="N66" s="54">
        <v>40.299999999999997</v>
      </c>
      <c r="O66" s="59">
        <v>40.1</v>
      </c>
      <c r="P66" s="59">
        <v>60.3</v>
      </c>
      <c r="Q66" s="54">
        <v>32</v>
      </c>
      <c r="R66" s="54">
        <f t="shared" si="0"/>
        <v>43.116666666666674</v>
      </c>
      <c r="S66" s="16">
        <f t="shared" si="1"/>
        <v>32.337500000000006</v>
      </c>
    </row>
    <row r="67" spans="1:19" x14ac:dyDescent="0.35">
      <c r="A67" s="50">
        <v>57</v>
      </c>
      <c r="B67" s="51" t="s">
        <v>130</v>
      </c>
      <c r="C67" s="54">
        <v>537516</v>
      </c>
      <c r="D67" s="54">
        <v>181392</v>
      </c>
      <c r="E67" s="54" t="s">
        <v>136</v>
      </c>
      <c r="F67" s="54">
        <v>50.8</v>
      </c>
      <c r="G67" s="54">
        <v>45.7</v>
      </c>
      <c r="H67" s="54">
        <v>38</v>
      </c>
      <c r="I67" s="58">
        <v>36.1</v>
      </c>
      <c r="J67" s="59">
        <v>26.5</v>
      </c>
      <c r="K67" s="58">
        <v>24.6</v>
      </c>
      <c r="L67" s="59">
        <v>23.9</v>
      </c>
      <c r="M67" s="58">
        <v>29.3</v>
      </c>
      <c r="N67" s="54">
        <v>33.9</v>
      </c>
      <c r="O67" s="59">
        <v>39</v>
      </c>
      <c r="P67" s="59">
        <v>60.3</v>
      </c>
      <c r="Q67" s="54">
        <v>30.8</v>
      </c>
      <c r="R67" s="54">
        <f t="shared" si="0"/>
        <v>36.574999999999996</v>
      </c>
      <c r="S67" s="16">
        <f t="shared" si="1"/>
        <v>27.431249999999999</v>
      </c>
    </row>
    <row r="68" spans="1:19" x14ac:dyDescent="0.35">
      <c r="A68" s="50">
        <v>58</v>
      </c>
      <c r="B68" s="51" t="s">
        <v>40</v>
      </c>
      <c r="C68" s="54">
        <v>537539</v>
      </c>
      <c r="D68" s="54">
        <v>180688</v>
      </c>
      <c r="E68" s="54" t="s">
        <v>136</v>
      </c>
      <c r="F68" s="54">
        <v>52.2</v>
      </c>
      <c r="G68" s="54">
        <v>46.7</v>
      </c>
      <c r="H68" s="54">
        <v>43.5</v>
      </c>
      <c r="I68" s="58">
        <v>34.9</v>
      </c>
      <c r="J68" s="59">
        <v>25.4</v>
      </c>
      <c r="K68" s="58">
        <v>26.3</v>
      </c>
      <c r="L68" s="59">
        <v>29.4</v>
      </c>
      <c r="M68" s="58">
        <v>35.5</v>
      </c>
      <c r="N68" s="54">
        <v>30.6</v>
      </c>
      <c r="O68" s="59">
        <v>38.799999999999997</v>
      </c>
      <c r="P68" s="59">
        <v>54.6</v>
      </c>
      <c r="Q68" s="54">
        <v>24.8</v>
      </c>
      <c r="R68" s="54">
        <f t="shared" si="0"/>
        <v>36.891666666666673</v>
      </c>
      <c r="S68" s="16">
        <f t="shared" si="1"/>
        <v>27.668750000000003</v>
      </c>
    </row>
    <row r="69" spans="1:19" x14ac:dyDescent="0.35">
      <c r="A69" s="50">
        <v>59</v>
      </c>
      <c r="B69" s="51" t="s">
        <v>41</v>
      </c>
      <c r="C69" s="54">
        <v>537100</v>
      </c>
      <c r="D69" s="54">
        <v>180791</v>
      </c>
      <c r="E69" s="54" t="s">
        <v>136</v>
      </c>
      <c r="F69" s="54">
        <v>31.5</v>
      </c>
      <c r="G69" s="54">
        <v>55.6</v>
      </c>
      <c r="H69" s="54">
        <v>49.9</v>
      </c>
      <c r="I69" s="58">
        <v>2.2999999999999998</v>
      </c>
      <c r="J69" s="59">
        <v>37.200000000000003</v>
      </c>
      <c r="K69" s="58">
        <v>38.4</v>
      </c>
      <c r="L69" s="59">
        <v>37.799999999999997</v>
      </c>
      <c r="M69" s="58">
        <v>38.299999999999997</v>
      </c>
      <c r="N69" s="54">
        <v>41.6</v>
      </c>
      <c r="O69" s="59">
        <v>47</v>
      </c>
      <c r="P69" s="59">
        <v>65.599999999999994</v>
      </c>
      <c r="Q69" s="54">
        <v>46.5</v>
      </c>
      <c r="R69" s="54">
        <f t="shared" si="0"/>
        <v>40.975000000000001</v>
      </c>
      <c r="S69" s="16">
        <f t="shared" si="1"/>
        <v>30.731250000000003</v>
      </c>
    </row>
    <row r="70" spans="1:19" x14ac:dyDescent="0.35">
      <c r="A70" s="50">
        <v>60</v>
      </c>
      <c r="B70" s="51" t="s">
        <v>42</v>
      </c>
      <c r="C70" s="54">
        <v>537115</v>
      </c>
      <c r="D70" s="54">
        <v>180074</v>
      </c>
      <c r="E70" s="54" t="s">
        <v>136</v>
      </c>
      <c r="F70" s="54">
        <v>37.200000000000003</v>
      </c>
      <c r="G70" s="54">
        <v>61.3</v>
      </c>
      <c r="H70" s="54">
        <v>53.6</v>
      </c>
      <c r="I70" s="58">
        <v>38.299999999999997</v>
      </c>
      <c r="J70" s="59">
        <v>40.9</v>
      </c>
      <c r="K70" s="58">
        <v>41.7</v>
      </c>
      <c r="L70" s="59">
        <v>43.9</v>
      </c>
      <c r="M70" s="58">
        <v>49</v>
      </c>
      <c r="N70" s="54">
        <v>49</v>
      </c>
      <c r="O70" s="59">
        <v>47.5</v>
      </c>
      <c r="P70" s="59">
        <v>61.8</v>
      </c>
      <c r="Q70" s="54">
        <v>46.5</v>
      </c>
      <c r="R70" s="54">
        <f t="shared" si="0"/>
        <v>47.55833333333333</v>
      </c>
      <c r="S70" s="16">
        <f t="shared" si="1"/>
        <v>35.668749999999996</v>
      </c>
    </row>
    <row r="71" spans="1:19" x14ac:dyDescent="0.35">
      <c r="A71" s="50">
        <v>61</v>
      </c>
      <c r="B71" s="51" t="s">
        <v>43</v>
      </c>
      <c r="C71" s="54">
        <v>537056</v>
      </c>
      <c r="D71" s="54">
        <v>182773</v>
      </c>
      <c r="E71" s="54" t="s">
        <v>136</v>
      </c>
      <c r="F71" s="54">
        <v>55.6</v>
      </c>
      <c r="G71" s="54">
        <v>63.5</v>
      </c>
      <c r="H71" s="54">
        <v>54</v>
      </c>
      <c r="I71" s="58">
        <v>45.6</v>
      </c>
      <c r="J71" s="59">
        <v>33.799999999999997</v>
      </c>
      <c r="K71" s="58">
        <v>36.9</v>
      </c>
      <c r="L71" s="59">
        <v>36.1</v>
      </c>
      <c r="M71" s="58">
        <v>44.4</v>
      </c>
      <c r="N71" s="54">
        <v>40.200000000000003</v>
      </c>
      <c r="O71" s="59">
        <v>47.2</v>
      </c>
      <c r="P71" s="59">
        <v>64.8</v>
      </c>
      <c r="Q71" s="54">
        <v>45</v>
      </c>
      <c r="R71" s="54">
        <f t="shared" si="0"/>
        <v>47.258333333333326</v>
      </c>
      <c r="S71" s="16">
        <f t="shared" si="1"/>
        <v>35.443749999999994</v>
      </c>
    </row>
    <row r="72" spans="1:19" x14ac:dyDescent="0.35">
      <c r="A72" s="50">
        <v>62</v>
      </c>
      <c r="B72" s="51" t="s">
        <v>44</v>
      </c>
      <c r="C72" s="54">
        <v>537348</v>
      </c>
      <c r="D72" s="54">
        <v>178690</v>
      </c>
      <c r="E72" s="54" t="s">
        <v>136</v>
      </c>
      <c r="F72" s="54">
        <v>50</v>
      </c>
      <c r="G72" s="54">
        <v>51</v>
      </c>
      <c r="H72" s="54">
        <v>44.2</v>
      </c>
      <c r="I72" s="58">
        <v>41.8</v>
      </c>
      <c r="J72" s="59">
        <v>30.2</v>
      </c>
      <c r="K72" s="58">
        <v>34.4</v>
      </c>
      <c r="L72" s="59">
        <v>34.9</v>
      </c>
      <c r="M72" s="58">
        <v>37.9</v>
      </c>
      <c r="N72" s="54">
        <v>41.2</v>
      </c>
      <c r="O72" s="59">
        <v>46.1</v>
      </c>
      <c r="P72" s="59">
        <v>59.4</v>
      </c>
      <c r="Q72" s="54">
        <v>36.1</v>
      </c>
      <c r="R72" s="54">
        <f t="shared" si="0"/>
        <v>42.266666666666666</v>
      </c>
      <c r="S72" s="16">
        <f t="shared" si="1"/>
        <v>31.7</v>
      </c>
    </row>
    <row r="73" spans="1:19" x14ac:dyDescent="0.35">
      <c r="A73" s="50">
        <v>63</v>
      </c>
      <c r="B73" s="51" t="s">
        <v>63</v>
      </c>
      <c r="C73" s="54">
        <v>538246</v>
      </c>
      <c r="D73" s="54">
        <v>178689</v>
      </c>
      <c r="E73" s="54" t="s">
        <v>137</v>
      </c>
      <c r="F73" s="54">
        <v>40.200000000000003</v>
      </c>
      <c r="G73" s="54">
        <v>38.6</v>
      </c>
      <c r="H73" s="54">
        <v>31.3</v>
      </c>
      <c r="I73" s="58">
        <v>29.1</v>
      </c>
      <c r="J73" s="59">
        <v>21.7</v>
      </c>
      <c r="K73" s="58">
        <v>22</v>
      </c>
      <c r="L73" s="59">
        <v>23.1</v>
      </c>
      <c r="M73" s="58">
        <v>29.1</v>
      </c>
      <c r="N73" s="54">
        <v>29.6</v>
      </c>
      <c r="O73" s="59">
        <v>32.6</v>
      </c>
      <c r="P73" s="59">
        <v>48.4</v>
      </c>
      <c r="Q73" s="54">
        <v>39.299999999999997</v>
      </c>
      <c r="R73" s="54">
        <f t="shared" si="0"/>
        <v>32.083333333333336</v>
      </c>
      <c r="S73" s="16">
        <f t="shared" si="1"/>
        <v>24.0625</v>
      </c>
    </row>
    <row r="74" spans="1:19" x14ac:dyDescent="0.35">
      <c r="A74" s="50">
        <v>64</v>
      </c>
      <c r="B74" s="51" t="s">
        <v>64</v>
      </c>
      <c r="C74" s="54">
        <v>537953</v>
      </c>
      <c r="D74" s="54">
        <v>179357</v>
      </c>
      <c r="E74" s="54" t="s">
        <v>136</v>
      </c>
      <c r="F74" s="54">
        <v>56.1</v>
      </c>
      <c r="G74" s="54">
        <v>51.4</v>
      </c>
      <c r="H74" s="54">
        <v>47.6</v>
      </c>
      <c r="I74" s="58">
        <v>52.7</v>
      </c>
      <c r="J74" s="59">
        <v>40.4</v>
      </c>
      <c r="K74" s="58">
        <v>41.9</v>
      </c>
      <c r="L74" s="59">
        <v>40.200000000000003</v>
      </c>
      <c r="M74" s="58" t="s">
        <v>59</v>
      </c>
      <c r="N74" s="54">
        <v>34.200000000000003</v>
      </c>
      <c r="O74" s="59">
        <v>57.3</v>
      </c>
      <c r="P74" s="59">
        <v>77.8</v>
      </c>
      <c r="Q74" s="54">
        <v>46.4</v>
      </c>
      <c r="R74" s="54">
        <f t="shared" si="0"/>
        <v>49.636363636363633</v>
      </c>
      <c r="S74" s="16">
        <f t="shared" si="1"/>
        <v>37.227272727272727</v>
      </c>
    </row>
    <row r="75" spans="1:19" x14ac:dyDescent="0.35">
      <c r="A75" s="50">
        <v>65</v>
      </c>
      <c r="B75" s="51" t="s">
        <v>45</v>
      </c>
      <c r="C75" s="54">
        <v>538032</v>
      </c>
      <c r="D75" s="54">
        <v>178360</v>
      </c>
      <c r="E75" s="54" t="s">
        <v>136</v>
      </c>
      <c r="F75" s="54">
        <v>45.4</v>
      </c>
      <c r="G75" s="54">
        <v>46.2</v>
      </c>
      <c r="H75" s="54">
        <v>47.7</v>
      </c>
      <c r="I75" s="58">
        <v>35.5</v>
      </c>
      <c r="J75" s="59">
        <v>29.5</v>
      </c>
      <c r="K75" s="58">
        <v>30.3</v>
      </c>
      <c r="L75" s="59">
        <v>29.5</v>
      </c>
      <c r="M75" s="58" t="s">
        <v>59</v>
      </c>
      <c r="N75" s="54">
        <v>37</v>
      </c>
      <c r="O75" s="59">
        <v>39.200000000000003</v>
      </c>
      <c r="P75" s="59">
        <v>59.9</v>
      </c>
      <c r="Q75" s="54">
        <v>26.1</v>
      </c>
      <c r="R75" s="54">
        <f t="shared" si="0"/>
        <v>38.754545454545458</v>
      </c>
      <c r="S75" s="16">
        <f t="shared" si="1"/>
        <v>29.065909090909095</v>
      </c>
    </row>
    <row r="76" spans="1:19" x14ac:dyDescent="0.35">
      <c r="A76" s="50">
        <v>66</v>
      </c>
      <c r="B76" s="51" t="s">
        <v>63</v>
      </c>
      <c r="C76" s="54">
        <v>538258</v>
      </c>
      <c r="D76" s="54">
        <v>178689</v>
      </c>
      <c r="E76" s="54" t="s">
        <v>137</v>
      </c>
      <c r="F76" s="54">
        <v>44.5</v>
      </c>
      <c r="G76" s="54">
        <v>34.200000000000003</v>
      </c>
      <c r="H76" s="54">
        <v>40.9</v>
      </c>
      <c r="I76" s="58">
        <v>31.6</v>
      </c>
      <c r="J76" s="59">
        <v>16.899999999999999</v>
      </c>
      <c r="K76" s="58">
        <v>20</v>
      </c>
      <c r="L76" s="59">
        <v>18.899999999999999</v>
      </c>
      <c r="M76" s="58">
        <v>21.8</v>
      </c>
      <c r="N76" s="54">
        <v>26.4</v>
      </c>
      <c r="O76" s="59">
        <v>29.2</v>
      </c>
      <c r="P76" s="59">
        <v>42.6</v>
      </c>
      <c r="Q76" s="54">
        <v>24.6</v>
      </c>
      <c r="R76" s="54">
        <f t="shared" ref="R76:R99" si="2">AVERAGE(F76:Q76)</f>
        <v>29.300000000000008</v>
      </c>
      <c r="S76" s="16">
        <f t="shared" ref="S76:S100" si="3">R76*0.75</f>
        <v>21.975000000000005</v>
      </c>
    </row>
    <row r="77" spans="1:19" x14ac:dyDescent="0.35">
      <c r="A77" s="50">
        <v>67</v>
      </c>
      <c r="B77" s="51" t="s">
        <v>46</v>
      </c>
      <c r="C77" s="54">
        <v>538544</v>
      </c>
      <c r="D77" s="54">
        <v>178767</v>
      </c>
      <c r="E77" s="54" t="s">
        <v>136</v>
      </c>
      <c r="F77" s="54">
        <v>51.1</v>
      </c>
      <c r="G77" s="54">
        <v>44.2</v>
      </c>
      <c r="H77" s="54">
        <v>43.8</v>
      </c>
      <c r="I77" s="58">
        <v>43.1</v>
      </c>
      <c r="J77" s="59">
        <v>32.299999999999997</v>
      </c>
      <c r="K77" s="58">
        <v>33.1</v>
      </c>
      <c r="L77" s="59">
        <v>31.5</v>
      </c>
      <c r="M77" s="58">
        <v>36.1</v>
      </c>
      <c r="N77" s="54">
        <v>38.799999999999997</v>
      </c>
      <c r="O77" s="59">
        <v>43.9</v>
      </c>
      <c r="P77" s="59">
        <v>59.2</v>
      </c>
      <c r="Q77" s="54">
        <v>35.5</v>
      </c>
      <c r="R77" s="54">
        <f t="shared" si="2"/>
        <v>41.050000000000004</v>
      </c>
      <c r="S77" s="16">
        <f t="shared" si="3"/>
        <v>30.787500000000001</v>
      </c>
    </row>
    <row r="78" spans="1:19" x14ac:dyDescent="0.35">
      <c r="A78" s="50">
        <v>68</v>
      </c>
      <c r="B78" s="51" t="s">
        <v>66</v>
      </c>
      <c r="C78" s="54">
        <v>538431</v>
      </c>
      <c r="D78" s="54">
        <v>179044</v>
      </c>
      <c r="E78" s="54" t="s">
        <v>136</v>
      </c>
      <c r="F78" s="54">
        <v>50.5</v>
      </c>
      <c r="G78" s="54">
        <v>48.1</v>
      </c>
      <c r="H78" s="54">
        <v>40.799999999999997</v>
      </c>
      <c r="I78" s="58">
        <v>49.1</v>
      </c>
      <c r="J78" s="59">
        <v>35.9</v>
      </c>
      <c r="K78" s="58">
        <v>37.6</v>
      </c>
      <c r="L78" s="59">
        <v>36.6</v>
      </c>
      <c r="M78" s="58" t="s">
        <v>59</v>
      </c>
      <c r="N78" s="54" t="s">
        <v>59</v>
      </c>
      <c r="O78" s="59">
        <v>48.4</v>
      </c>
      <c r="P78" s="59">
        <v>65.099999999999994</v>
      </c>
      <c r="Q78" s="54">
        <v>36.700000000000003</v>
      </c>
      <c r="R78" s="54">
        <f t="shared" si="2"/>
        <v>44.88</v>
      </c>
      <c r="S78" s="16">
        <f t="shared" si="3"/>
        <v>33.660000000000004</v>
      </c>
    </row>
    <row r="79" spans="1:19" x14ac:dyDescent="0.35">
      <c r="A79" s="50">
        <v>69</v>
      </c>
      <c r="B79" s="51" t="s">
        <v>47</v>
      </c>
      <c r="C79" s="54">
        <v>538190</v>
      </c>
      <c r="D79" s="54">
        <v>179750</v>
      </c>
      <c r="E79" s="54" t="s">
        <v>136</v>
      </c>
      <c r="F79" s="54">
        <v>49.9</v>
      </c>
      <c r="G79" s="54">
        <v>52.2</v>
      </c>
      <c r="H79" s="54">
        <v>45.5</v>
      </c>
      <c r="I79" s="58">
        <v>40.700000000000003</v>
      </c>
      <c r="J79" s="59">
        <v>31.3</v>
      </c>
      <c r="K79" s="58">
        <v>32.200000000000003</v>
      </c>
      <c r="L79" s="59">
        <v>31.8</v>
      </c>
      <c r="M79" s="58">
        <v>37.200000000000003</v>
      </c>
      <c r="N79" s="54">
        <v>42.7</v>
      </c>
      <c r="O79" s="59">
        <v>40.1</v>
      </c>
      <c r="P79" s="59">
        <v>59.8</v>
      </c>
      <c r="Q79" s="54">
        <v>25.5</v>
      </c>
      <c r="R79" s="54">
        <f t="shared" si="2"/>
        <v>40.741666666666667</v>
      </c>
      <c r="S79" s="16">
        <f t="shared" si="3"/>
        <v>30.556249999999999</v>
      </c>
    </row>
    <row r="80" spans="1:19" x14ac:dyDescent="0.35">
      <c r="A80" s="50">
        <v>70</v>
      </c>
      <c r="B80" s="51" t="s">
        <v>115</v>
      </c>
      <c r="C80" s="54">
        <v>537424</v>
      </c>
      <c r="D80" s="54">
        <v>179910</v>
      </c>
      <c r="E80" s="54" t="s">
        <v>136</v>
      </c>
      <c r="F80" s="54">
        <v>44.5</v>
      </c>
      <c r="G80" s="54">
        <v>47.6</v>
      </c>
      <c r="H80" s="54">
        <v>39.799999999999997</v>
      </c>
      <c r="I80" s="58">
        <v>34.9</v>
      </c>
      <c r="J80" s="59">
        <v>26.6</v>
      </c>
      <c r="K80" s="58">
        <v>29.5</v>
      </c>
      <c r="L80" s="59">
        <v>27.6</v>
      </c>
      <c r="M80" s="58">
        <v>30.2</v>
      </c>
      <c r="N80" s="54">
        <v>57.1</v>
      </c>
      <c r="O80" s="59">
        <v>40.5</v>
      </c>
      <c r="P80" s="59">
        <v>58.5</v>
      </c>
      <c r="Q80" s="54">
        <v>34.4</v>
      </c>
      <c r="R80" s="54">
        <f t="shared" si="2"/>
        <v>39.266666666666666</v>
      </c>
      <c r="S80" s="16">
        <f t="shared" si="3"/>
        <v>29.45</v>
      </c>
    </row>
    <row r="81" spans="1:19" x14ac:dyDescent="0.35">
      <c r="A81" s="50">
        <v>71</v>
      </c>
      <c r="B81" s="51" t="s">
        <v>131</v>
      </c>
      <c r="C81" s="54">
        <v>533689</v>
      </c>
      <c r="D81" s="54">
        <v>181705</v>
      </c>
      <c r="E81" s="54" t="s">
        <v>84</v>
      </c>
      <c r="F81" s="54">
        <v>73.099999999999994</v>
      </c>
      <c r="G81" s="54">
        <v>76</v>
      </c>
      <c r="H81" s="54">
        <v>69.5</v>
      </c>
      <c r="I81" s="58">
        <v>52.8</v>
      </c>
      <c r="J81" s="59">
        <v>54.3</v>
      </c>
      <c r="K81" s="58">
        <v>49.1</v>
      </c>
      <c r="L81" s="59">
        <v>47.9</v>
      </c>
      <c r="M81" s="58">
        <v>51.5</v>
      </c>
      <c r="N81" s="54">
        <v>57.2</v>
      </c>
      <c r="O81" s="59">
        <v>64.400000000000006</v>
      </c>
      <c r="P81" s="59">
        <v>76.599999999999994</v>
      </c>
      <c r="Q81" s="54">
        <v>49.1</v>
      </c>
      <c r="R81" s="54">
        <f t="shared" si="2"/>
        <v>60.125</v>
      </c>
      <c r="S81" s="16">
        <f t="shared" si="3"/>
        <v>45.09375</v>
      </c>
    </row>
    <row r="82" spans="1:19" x14ac:dyDescent="0.35">
      <c r="A82" s="50">
        <v>72</v>
      </c>
      <c r="B82" s="51" t="s">
        <v>67</v>
      </c>
      <c r="C82" s="54">
        <v>538364</v>
      </c>
      <c r="D82" s="54">
        <v>180188</v>
      </c>
      <c r="E82" s="54" t="s">
        <v>136</v>
      </c>
      <c r="F82" s="54">
        <v>59.6</v>
      </c>
      <c r="G82" s="54">
        <v>55.1</v>
      </c>
      <c r="H82" s="54">
        <v>51.2</v>
      </c>
      <c r="I82" s="58">
        <v>54</v>
      </c>
      <c r="J82" s="59">
        <v>44.1</v>
      </c>
      <c r="K82" s="58">
        <v>44.2</v>
      </c>
      <c r="L82" s="59">
        <v>44.5</v>
      </c>
      <c r="M82" s="58">
        <v>43.4</v>
      </c>
      <c r="N82" s="54">
        <v>47.4</v>
      </c>
      <c r="O82" s="59" t="s">
        <v>61</v>
      </c>
      <c r="P82" s="59">
        <v>71</v>
      </c>
      <c r="Q82" s="54">
        <v>38.200000000000003</v>
      </c>
      <c r="R82" s="54">
        <f t="shared" si="2"/>
        <v>50.24545454545455</v>
      </c>
      <c r="S82" s="16">
        <f t="shared" si="3"/>
        <v>37.684090909090912</v>
      </c>
    </row>
    <row r="83" spans="1:19" x14ac:dyDescent="0.35">
      <c r="A83" s="50">
        <v>73</v>
      </c>
      <c r="B83" s="51" t="s">
        <v>48</v>
      </c>
      <c r="C83" s="54">
        <v>538742</v>
      </c>
      <c r="D83" s="54">
        <v>180756</v>
      </c>
      <c r="E83" s="54" t="s">
        <v>136</v>
      </c>
      <c r="F83" s="54">
        <v>55.7</v>
      </c>
      <c r="G83" s="54">
        <v>47.4</v>
      </c>
      <c r="H83" s="54">
        <v>45.6</v>
      </c>
      <c r="I83" s="58">
        <v>39.299999999999997</v>
      </c>
      <c r="J83" s="59">
        <v>31.6</v>
      </c>
      <c r="K83" s="58">
        <v>29.8</v>
      </c>
      <c r="L83" s="59">
        <v>34.799999999999997</v>
      </c>
      <c r="M83" s="58">
        <v>35.9</v>
      </c>
      <c r="N83" s="54">
        <v>37.4</v>
      </c>
      <c r="O83" s="59">
        <v>39.5</v>
      </c>
      <c r="P83" s="59">
        <v>58.1</v>
      </c>
      <c r="Q83" s="54">
        <v>33.5</v>
      </c>
      <c r="R83" s="54">
        <f t="shared" si="2"/>
        <v>40.716666666666661</v>
      </c>
      <c r="S83" s="16">
        <f t="shared" si="3"/>
        <v>30.537499999999994</v>
      </c>
    </row>
    <row r="84" spans="1:19" x14ac:dyDescent="0.35">
      <c r="A84" s="50">
        <v>74</v>
      </c>
      <c r="B84" s="51" t="s">
        <v>132</v>
      </c>
      <c r="C84" s="54">
        <v>538244</v>
      </c>
      <c r="D84" s="54">
        <v>180761</v>
      </c>
      <c r="E84" s="54" t="s">
        <v>136</v>
      </c>
      <c r="F84" s="54">
        <v>97.4</v>
      </c>
      <c r="G84" s="54">
        <v>104.9</v>
      </c>
      <c r="H84" s="54">
        <v>92.2</v>
      </c>
      <c r="I84" s="58">
        <v>89.3</v>
      </c>
      <c r="J84" s="59">
        <v>82.9</v>
      </c>
      <c r="K84" s="58">
        <v>89.5</v>
      </c>
      <c r="L84" s="59">
        <v>94.5</v>
      </c>
      <c r="M84" s="58">
        <v>100.4</v>
      </c>
      <c r="N84" s="54">
        <v>98.8</v>
      </c>
      <c r="O84" s="59">
        <v>105.9</v>
      </c>
      <c r="P84" s="59">
        <v>109.9</v>
      </c>
      <c r="Q84" s="54">
        <v>68.3</v>
      </c>
      <c r="R84" s="54">
        <f t="shared" si="2"/>
        <v>94.5</v>
      </c>
      <c r="S84" s="16">
        <f t="shared" si="3"/>
        <v>70.875</v>
      </c>
    </row>
    <row r="85" spans="1:19" x14ac:dyDescent="0.35">
      <c r="A85" s="50">
        <v>75</v>
      </c>
      <c r="B85" s="51" t="s">
        <v>49</v>
      </c>
      <c r="C85" s="54">
        <v>537661</v>
      </c>
      <c r="D85" s="54">
        <v>180768</v>
      </c>
      <c r="E85" s="54" t="s">
        <v>136</v>
      </c>
      <c r="F85" s="54">
        <v>48.6</v>
      </c>
      <c r="G85" s="54">
        <v>49.2</v>
      </c>
      <c r="H85" s="54">
        <v>41.2</v>
      </c>
      <c r="I85" s="58">
        <v>39.700000000000003</v>
      </c>
      <c r="J85" s="59">
        <v>27.8</v>
      </c>
      <c r="K85" s="58">
        <v>29.2</v>
      </c>
      <c r="L85" s="59">
        <v>27.6</v>
      </c>
      <c r="M85" s="58">
        <v>31.8</v>
      </c>
      <c r="N85" s="54">
        <v>35.6</v>
      </c>
      <c r="O85" s="59">
        <v>40.799999999999997</v>
      </c>
      <c r="P85" s="59">
        <v>56.9</v>
      </c>
      <c r="Q85" s="54">
        <v>29.9</v>
      </c>
      <c r="R85" s="54">
        <f t="shared" si="2"/>
        <v>38.19166666666667</v>
      </c>
      <c r="S85" s="16">
        <f t="shared" si="3"/>
        <v>28.643750000000004</v>
      </c>
    </row>
    <row r="86" spans="1:19" x14ac:dyDescent="0.35">
      <c r="A86" s="50">
        <v>76</v>
      </c>
      <c r="B86" s="51" t="s">
        <v>68</v>
      </c>
      <c r="C86" s="54">
        <v>537940</v>
      </c>
      <c r="D86" s="54">
        <v>181021</v>
      </c>
      <c r="E86" s="54" t="s">
        <v>136</v>
      </c>
      <c r="F86" s="54">
        <v>62.7</v>
      </c>
      <c r="G86" s="54">
        <v>68.2</v>
      </c>
      <c r="H86" s="54">
        <v>57.2</v>
      </c>
      <c r="I86" s="58">
        <v>54.1</v>
      </c>
      <c r="J86" s="59">
        <v>40</v>
      </c>
      <c r="K86" s="58">
        <v>43.7</v>
      </c>
      <c r="L86" s="59">
        <v>44.4</v>
      </c>
      <c r="M86" s="58">
        <v>45.4</v>
      </c>
      <c r="N86" s="54">
        <v>51.5</v>
      </c>
      <c r="O86" s="59">
        <v>53</v>
      </c>
      <c r="P86" s="59">
        <v>74.7</v>
      </c>
      <c r="Q86" s="54">
        <v>24.7</v>
      </c>
      <c r="R86" s="54">
        <f t="shared" si="2"/>
        <v>51.633333333333347</v>
      </c>
      <c r="S86" s="16">
        <f t="shared" si="3"/>
        <v>38.725000000000009</v>
      </c>
    </row>
    <row r="87" spans="1:19" x14ac:dyDescent="0.35">
      <c r="A87" s="50">
        <v>77</v>
      </c>
      <c r="B87" s="51" t="s">
        <v>50</v>
      </c>
      <c r="C87" s="54">
        <v>537731</v>
      </c>
      <c r="D87" s="54">
        <v>181761</v>
      </c>
      <c r="E87" s="54" t="s">
        <v>136</v>
      </c>
      <c r="F87" s="54">
        <v>51.9</v>
      </c>
      <c r="G87" s="54">
        <v>55.5</v>
      </c>
      <c r="H87" s="54">
        <v>47.9</v>
      </c>
      <c r="I87" s="58">
        <v>41.3</v>
      </c>
      <c r="J87" s="59">
        <v>33.700000000000003</v>
      </c>
      <c r="K87" s="58">
        <v>33.5</v>
      </c>
      <c r="L87" s="59">
        <v>34.5</v>
      </c>
      <c r="M87" s="58">
        <v>35.200000000000003</v>
      </c>
      <c r="N87" s="54">
        <v>38.6</v>
      </c>
      <c r="O87" s="59">
        <v>45.1</v>
      </c>
      <c r="P87" s="59">
        <v>60</v>
      </c>
      <c r="Q87" s="54">
        <v>23.2</v>
      </c>
      <c r="R87" s="54">
        <f t="shared" si="2"/>
        <v>41.7</v>
      </c>
      <c r="S87" s="16">
        <f t="shared" si="3"/>
        <v>31.275000000000002</v>
      </c>
    </row>
    <row r="88" spans="1:19" x14ac:dyDescent="0.35">
      <c r="A88" s="50">
        <v>78</v>
      </c>
      <c r="B88" s="51" t="s">
        <v>73</v>
      </c>
      <c r="C88" s="54">
        <v>537577</v>
      </c>
      <c r="D88" s="54">
        <v>182232</v>
      </c>
      <c r="E88" s="54" t="s">
        <v>136</v>
      </c>
      <c r="F88" s="54">
        <v>49</v>
      </c>
      <c r="G88" s="54">
        <v>58.7</v>
      </c>
      <c r="H88" s="54">
        <v>53.5</v>
      </c>
      <c r="I88" s="58">
        <v>53.2</v>
      </c>
      <c r="J88" s="59">
        <v>38.4</v>
      </c>
      <c r="K88" s="58">
        <v>44</v>
      </c>
      <c r="L88" s="59">
        <v>42.3</v>
      </c>
      <c r="M88" s="58">
        <v>36.6</v>
      </c>
      <c r="N88" s="54">
        <v>47.9</v>
      </c>
      <c r="O88" s="59">
        <v>46.3</v>
      </c>
      <c r="P88" s="59">
        <v>71.599999999999994</v>
      </c>
      <c r="Q88" s="54">
        <v>31.4</v>
      </c>
      <c r="R88" s="54">
        <f t="shared" si="2"/>
        <v>47.741666666666667</v>
      </c>
      <c r="S88" s="16">
        <f t="shared" si="3"/>
        <v>35.806249999999999</v>
      </c>
    </row>
    <row r="89" spans="1:19" x14ac:dyDescent="0.35">
      <c r="A89" s="50">
        <v>79</v>
      </c>
      <c r="B89" s="51" t="s">
        <v>51</v>
      </c>
      <c r="C89" s="54">
        <v>537355</v>
      </c>
      <c r="D89" s="54">
        <v>183059</v>
      </c>
      <c r="E89" s="54" t="s">
        <v>136</v>
      </c>
      <c r="F89" s="54">
        <v>43.8</v>
      </c>
      <c r="G89" s="54">
        <v>46.7</v>
      </c>
      <c r="H89" s="54">
        <v>39.5</v>
      </c>
      <c r="I89" s="58">
        <v>37.200000000000003</v>
      </c>
      <c r="J89" s="59">
        <v>28.6</v>
      </c>
      <c r="K89" s="58">
        <v>29.3</v>
      </c>
      <c r="L89" s="59">
        <v>26</v>
      </c>
      <c r="M89" s="58">
        <v>26.6</v>
      </c>
      <c r="N89" s="54">
        <v>34.700000000000003</v>
      </c>
      <c r="O89" s="59">
        <v>37.700000000000003</v>
      </c>
      <c r="P89" s="59">
        <v>55.9</v>
      </c>
      <c r="Q89" s="54">
        <v>37.4</v>
      </c>
      <c r="R89" s="54">
        <f t="shared" si="2"/>
        <v>36.949999999999996</v>
      </c>
      <c r="S89" s="16">
        <f t="shared" si="3"/>
        <v>27.712499999999999</v>
      </c>
    </row>
    <row r="90" spans="1:19" x14ac:dyDescent="0.35">
      <c r="A90" s="50">
        <v>80</v>
      </c>
      <c r="B90" s="51" t="s">
        <v>52</v>
      </c>
      <c r="C90" s="54">
        <v>537581</v>
      </c>
      <c r="D90" s="54">
        <v>183209</v>
      </c>
      <c r="E90" s="54" t="s">
        <v>136</v>
      </c>
      <c r="F90" s="54">
        <v>50.7</v>
      </c>
      <c r="G90" s="54">
        <v>51.4</v>
      </c>
      <c r="H90" s="54">
        <v>46.5</v>
      </c>
      <c r="I90" s="58">
        <v>51.4</v>
      </c>
      <c r="J90" s="59">
        <v>39.5</v>
      </c>
      <c r="K90" s="58">
        <v>40.200000000000003</v>
      </c>
      <c r="L90" s="59">
        <v>38.6</v>
      </c>
      <c r="M90" s="58">
        <v>33.299999999999997</v>
      </c>
      <c r="N90" s="54">
        <v>45.6</v>
      </c>
      <c r="O90" s="59">
        <v>46.8</v>
      </c>
      <c r="P90" s="59">
        <v>67.099999999999994</v>
      </c>
      <c r="Q90" s="54">
        <v>43.8</v>
      </c>
      <c r="R90" s="54">
        <f t="shared" si="2"/>
        <v>46.241666666666667</v>
      </c>
      <c r="S90" s="16">
        <f t="shared" si="3"/>
        <v>34.681249999999999</v>
      </c>
    </row>
    <row r="91" spans="1:19" x14ac:dyDescent="0.35">
      <c r="A91" s="50">
        <v>81</v>
      </c>
      <c r="B91" s="51" t="s">
        <v>133</v>
      </c>
      <c r="C91" s="54">
        <v>537868</v>
      </c>
      <c r="D91" s="54">
        <v>182912</v>
      </c>
      <c r="E91" s="54" t="s">
        <v>136</v>
      </c>
      <c r="F91" s="54">
        <v>52.2</v>
      </c>
      <c r="G91" s="54">
        <v>56.2</v>
      </c>
      <c r="H91" s="54">
        <v>48.4</v>
      </c>
      <c r="I91" s="58">
        <v>43.4</v>
      </c>
      <c r="J91" s="59">
        <v>34.299999999999997</v>
      </c>
      <c r="K91" s="58">
        <v>39.4</v>
      </c>
      <c r="L91" s="59">
        <v>38.4</v>
      </c>
      <c r="M91" s="58">
        <v>37.9</v>
      </c>
      <c r="N91" s="54">
        <v>46.4</v>
      </c>
      <c r="O91" s="59">
        <v>47.2</v>
      </c>
      <c r="P91" s="59">
        <v>70.5</v>
      </c>
      <c r="Q91" s="54">
        <v>32.700000000000003</v>
      </c>
      <c r="R91" s="54">
        <f t="shared" si="2"/>
        <v>45.583333333333336</v>
      </c>
      <c r="S91" s="16">
        <f t="shared" si="3"/>
        <v>34.1875</v>
      </c>
    </row>
    <row r="92" spans="1:19" x14ac:dyDescent="0.35">
      <c r="A92" s="50">
        <v>82</v>
      </c>
      <c r="B92" s="51" t="s">
        <v>69</v>
      </c>
      <c r="C92" s="54">
        <v>537821</v>
      </c>
      <c r="D92" s="54">
        <v>182332</v>
      </c>
      <c r="E92" s="54" t="s">
        <v>136</v>
      </c>
      <c r="F92" s="54">
        <v>59.7</v>
      </c>
      <c r="G92" s="54">
        <v>57.6</v>
      </c>
      <c r="H92" s="54">
        <v>58.1</v>
      </c>
      <c r="I92" s="58">
        <v>46.7</v>
      </c>
      <c r="J92" s="59">
        <v>42</v>
      </c>
      <c r="K92" s="58">
        <v>45.2</v>
      </c>
      <c r="L92" s="59">
        <v>42.6</v>
      </c>
      <c r="M92" s="58">
        <v>40.799999999999997</v>
      </c>
      <c r="N92" s="54">
        <v>49.3</v>
      </c>
      <c r="O92" s="59">
        <v>53.8</v>
      </c>
      <c r="P92" s="59">
        <v>67.3</v>
      </c>
      <c r="Q92" s="54">
        <v>27.4</v>
      </c>
      <c r="R92" s="54">
        <f t="shared" si="2"/>
        <v>49.208333333333336</v>
      </c>
      <c r="S92" s="16">
        <f t="shared" si="3"/>
        <v>36.90625</v>
      </c>
    </row>
    <row r="93" spans="1:19" x14ac:dyDescent="0.35">
      <c r="A93" s="50">
        <v>83</v>
      </c>
      <c r="B93" s="51" t="s">
        <v>71</v>
      </c>
      <c r="C93" s="54">
        <v>538178</v>
      </c>
      <c r="D93" s="54">
        <v>181747</v>
      </c>
      <c r="E93" s="54" t="s">
        <v>136</v>
      </c>
      <c r="F93" s="54">
        <v>68.400000000000006</v>
      </c>
      <c r="G93" s="54">
        <v>59.4</v>
      </c>
      <c r="H93" s="54">
        <v>75.900000000000006</v>
      </c>
      <c r="I93" s="58">
        <v>80.2</v>
      </c>
      <c r="J93" s="59">
        <v>60.4</v>
      </c>
      <c r="K93" s="58">
        <v>73</v>
      </c>
      <c r="L93" s="59">
        <v>66</v>
      </c>
      <c r="M93" s="58">
        <v>65.8</v>
      </c>
      <c r="N93" s="54">
        <v>71.8</v>
      </c>
      <c r="O93" s="59">
        <v>72.5</v>
      </c>
      <c r="P93" s="59">
        <v>94.1</v>
      </c>
      <c r="Q93" s="54">
        <v>38.6</v>
      </c>
      <c r="R93" s="54">
        <f t="shared" si="2"/>
        <v>68.841666666666669</v>
      </c>
      <c r="S93" s="16">
        <f t="shared" si="3"/>
        <v>51.631250000000001</v>
      </c>
    </row>
    <row r="94" spans="1:19" x14ac:dyDescent="0.35">
      <c r="A94" s="50">
        <v>84</v>
      </c>
      <c r="B94" s="51" t="s">
        <v>54</v>
      </c>
      <c r="C94" s="54">
        <v>538365</v>
      </c>
      <c r="D94" s="54">
        <v>181180</v>
      </c>
      <c r="E94" s="54" t="s">
        <v>84</v>
      </c>
      <c r="F94" s="54" t="s">
        <v>59</v>
      </c>
      <c r="G94" s="54">
        <v>74.599999999999994</v>
      </c>
      <c r="H94" s="54">
        <v>60.8</v>
      </c>
      <c r="I94" s="58">
        <v>35</v>
      </c>
      <c r="J94" s="59">
        <v>42.4</v>
      </c>
      <c r="K94" s="58">
        <v>46.4</v>
      </c>
      <c r="L94" s="59">
        <v>44.2</v>
      </c>
      <c r="M94" s="58">
        <v>57</v>
      </c>
      <c r="N94" s="54">
        <v>56.8</v>
      </c>
      <c r="O94" s="59">
        <v>61.6</v>
      </c>
      <c r="P94" s="59">
        <v>61.2</v>
      </c>
      <c r="Q94" s="54">
        <v>35.200000000000003</v>
      </c>
      <c r="R94" s="54">
        <f t="shared" si="2"/>
        <v>52.290909090909096</v>
      </c>
      <c r="S94" s="16">
        <f t="shared" si="3"/>
        <v>39.218181818181819</v>
      </c>
    </row>
    <row r="95" spans="1:19" x14ac:dyDescent="0.35">
      <c r="A95" s="50">
        <v>85</v>
      </c>
      <c r="B95" s="51" t="s">
        <v>55</v>
      </c>
      <c r="C95" s="54">
        <v>538895</v>
      </c>
      <c r="D95" s="54">
        <v>181296</v>
      </c>
      <c r="E95" s="54" t="s">
        <v>136</v>
      </c>
      <c r="F95" s="54">
        <v>62.6</v>
      </c>
      <c r="G95" s="54">
        <v>62.9</v>
      </c>
      <c r="H95" s="54">
        <v>53.4</v>
      </c>
      <c r="I95" s="58">
        <v>47.8</v>
      </c>
      <c r="J95" s="59">
        <v>34.1</v>
      </c>
      <c r="K95" s="58">
        <v>45.9</v>
      </c>
      <c r="L95" s="59">
        <v>40.700000000000003</v>
      </c>
      <c r="M95" s="58">
        <v>50.4</v>
      </c>
      <c r="N95" s="54">
        <v>51.1</v>
      </c>
      <c r="O95" s="59">
        <v>56.6</v>
      </c>
      <c r="P95" s="59">
        <v>73.400000000000006</v>
      </c>
      <c r="Q95" s="54">
        <v>33.6</v>
      </c>
      <c r="R95" s="54">
        <f t="shared" si="2"/>
        <v>51.041666666666664</v>
      </c>
      <c r="S95" s="16">
        <f t="shared" si="3"/>
        <v>38.28125</v>
      </c>
    </row>
    <row r="96" spans="1:19" x14ac:dyDescent="0.35">
      <c r="A96" s="50">
        <v>86</v>
      </c>
      <c r="B96" s="51" t="s">
        <v>56</v>
      </c>
      <c r="C96" s="54">
        <v>538954</v>
      </c>
      <c r="D96" s="54">
        <v>180872</v>
      </c>
      <c r="E96" s="54" t="s">
        <v>136</v>
      </c>
      <c r="F96" s="54">
        <v>51</v>
      </c>
      <c r="G96" s="54">
        <v>39.4</v>
      </c>
      <c r="H96" s="54">
        <v>41.7</v>
      </c>
      <c r="I96" s="58">
        <v>34.1</v>
      </c>
      <c r="J96" s="59">
        <v>28.3</v>
      </c>
      <c r="K96" s="58">
        <v>29.8</v>
      </c>
      <c r="L96" s="59">
        <v>28.3</v>
      </c>
      <c r="M96" s="58">
        <v>31.3</v>
      </c>
      <c r="N96" s="54">
        <v>36.299999999999997</v>
      </c>
      <c r="O96" s="59">
        <v>38.700000000000003</v>
      </c>
      <c r="P96" s="59">
        <v>57.4</v>
      </c>
      <c r="Q96" s="54">
        <v>29</v>
      </c>
      <c r="R96" s="54">
        <f t="shared" si="2"/>
        <v>37.108333333333334</v>
      </c>
      <c r="S96" s="16">
        <f t="shared" si="3"/>
        <v>27.831250000000001</v>
      </c>
    </row>
    <row r="97" spans="1:19" x14ac:dyDescent="0.35">
      <c r="A97" s="50">
        <v>87</v>
      </c>
      <c r="B97" s="52" t="s">
        <v>134</v>
      </c>
      <c r="C97" s="54">
        <v>535929</v>
      </c>
      <c r="D97" s="54">
        <v>182220</v>
      </c>
      <c r="E97" s="54" t="s">
        <v>136</v>
      </c>
      <c r="F97" s="54">
        <v>72.3</v>
      </c>
      <c r="G97" s="54">
        <v>52.7</v>
      </c>
      <c r="H97" s="54">
        <v>62.8</v>
      </c>
      <c r="I97" s="58">
        <v>47.2</v>
      </c>
      <c r="J97" s="59">
        <v>46.2</v>
      </c>
      <c r="K97" s="58">
        <v>43.2</v>
      </c>
      <c r="L97" s="59">
        <v>41.9</v>
      </c>
      <c r="M97" s="58">
        <v>40.9</v>
      </c>
      <c r="N97" s="54">
        <v>47</v>
      </c>
      <c r="O97" s="59">
        <v>47.5</v>
      </c>
      <c r="P97" s="59">
        <v>62</v>
      </c>
      <c r="Q97" s="54">
        <v>30.6</v>
      </c>
      <c r="R97" s="54">
        <f t="shared" si="2"/>
        <v>49.524999999999999</v>
      </c>
      <c r="S97" s="16">
        <f t="shared" si="3"/>
        <v>37.143749999999997</v>
      </c>
    </row>
    <row r="98" spans="1:19" x14ac:dyDescent="0.35">
      <c r="A98" s="50">
        <v>88</v>
      </c>
      <c r="B98" s="52" t="s">
        <v>135</v>
      </c>
      <c r="C98" s="54">
        <v>537555</v>
      </c>
      <c r="D98" s="54">
        <v>180892</v>
      </c>
      <c r="E98" s="54" t="s">
        <v>136</v>
      </c>
      <c r="F98" s="54">
        <v>43.8</v>
      </c>
      <c r="G98" s="54">
        <v>43.7</v>
      </c>
      <c r="H98" s="54">
        <v>36.700000000000003</v>
      </c>
      <c r="I98" s="58">
        <v>35.200000000000003</v>
      </c>
      <c r="J98" s="59">
        <v>24.8</v>
      </c>
      <c r="K98" s="58">
        <v>27.4</v>
      </c>
      <c r="L98" s="59">
        <v>22.3</v>
      </c>
      <c r="M98" s="58">
        <v>29</v>
      </c>
      <c r="N98" s="54">
        <v>32.200000000000003</v>
      </c>
      <c r="O98" s="59">
        <v>38.200000000000003</v>
      </c>
      <c r="P98" s="59">
        <v>52.2</v>
      </c>
      <c r="Q98" s="54" t="s">
        <v>61</v>
      </c>
      <c r="R98" s="54">
        <f t="shared" si="2"/>
        <v>35.045454545454547</v>
      </c>
      <c r="S98" s="16">
        <f t="shared" si="3"/>
        <v>26.28409090909091</v>
      </c>
    </row>
    <row r="99" spans="1:19" x14ac:dyDescent="0.35">
      <c r="A99" s="50">
        <v>89</v>
      </c>
      <c r="B99" s="51" t="s">
        <v>82</v>
      </c>
      <c r="C99" s="54">
        <v>538730</v>
      </c>
      <c r="D99" s="54">
        <v>178733</v>
      </c>
      <c r="E99" s="54" t="s">
        <v>84</v>
      </c>
      <c r="F99" s="54">
        <v>48.8</v>
      </c>
      <c r="G99" s="54">
        <v>48.7</v>
      </c>
      <c r="H99" s="54">
        <v>39.200000000000003</v>
      </c>
      <c r="I99" s="58">
        <v>35.1</v>
      </c>
      <c r="J99" s="59">
        <v>25.7</v>
      </c>
      <c r="K99" s="58">
        <v>27.8</v>
      </c>
      <c r="L99" s="59">
        <v>25.2</v>
      </c>
      <c r="M99" s="58">
        <v>27.9</v>
      </c>
      <c r="N99" s="54">
        <v>28.5</v>
      </c>
      <c r="O99" s="59">
        <v>39.299999999999997</v>
      </c>
      <c r="P99" s="59">
        <v>50.3</v>
      </c>
      <c r="Q99" s="54">
        <v>22</v>
      </c>
      <c r="R99" s="54">
        <f t="shared" si="2"/>
        <v>34.875</v>
      </c>
      <c r="S99" s="16">
        <f t="shared" si="3"/>
        <v>26.15625</v>
      </c>
    </row>
    <row r="100" spans="1:19" x14ac:dyDescent="0.35">
      <c r="A100" s="50">
        <v>90</v>
      </c>
      <c r="B100" s="51" t="s">
        <v>81</v>
      </c>
      <c r="C100" s="54">
        <v>538674</v>
      </c>
      <c r="D100" s="54">
        <v>178888</v>
      </c>
      <c r="E100" s="54" t="s">
        <v>136</v>
      </c>
      <c r="F100" s="54">
        <v>37.299999999999997</v>
      </c>
      <c r="G100" s="54">
        <v>41.8</v>
      </c>
      <c r="H100" s="54">
        <v>32.6</v>
      </c>
      <c r="I100" s="58">
        <v>36.1</v>
      </c>
      <c r="J100" s="59">
        <v>22</v>
      </c>
      <c r="K100" s="58">
        <v>23.7</v>
      </c>
      <c r="L100" s="59">
        <v>22.3</v>
      </c>
      <c r="M100" s="58">
        <v>26.8</v>
      </c>
      <c r="N100" s="54">
        <v>30.6</v>
      </c>
      <c r="O100" s="59">
        <v>34.700000000000003</v>
      </c>
      <c r="P100" s="59">
        <v>49.7</v>
      </c>
      <c r="Q100" s="54">
        <v>21.1</v>
      </c>
      <c r="R100" s="54">
        <f>AVERAGE(F100:Q100)</f>
        <v>31.558333333333334</v>
      </c>
      <c r="S100" s="16">
        <f t="shared" si="3"/>
        <v>23.668749999999999</v>
      </c>
    </row>
    <row r="101" spans="1:19" x14ac:dyDescent="0.35">
      <c r="F101" s="18"/>
      <c r="G101" s="18"/>
      <c r="H101" s="18"/>
    </row>
  </sheetData>
  <conditionalFormatting sqref="S11:S100">
    <cfRule type="colorScale" priority="1">
      <colorScale>
        <cfvo type="num" val="39.999000000000002"/>
        <cfvo type="num" val="40"/>
        <color theme="6" tint="0.79998168889431442"/>
        <color theme="5" tint="0.79998168889431442"/>
      </colorScale>
    </cfRule>
    <cfRule type="colorScale" priority="2">
      <colorScale>
        <cfvo type="num" val="39.999000000000002"/>
        <cfvo type="num" val="40"/>
        <color theme="6" tint="0.59999389629810485"/>
        <color theme="5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1"/>
  <sheetViews>
    <sheetView zoomScale="80" zoomScaleNormal="80" workbookViewId="0">
      <selection activeCell="H11" sqref="H11:L11"/>
    </sheetView>
  </sheetViews>
  <sheetFormatPr baseColWidth="10" defaultColWidth="8.7265625" defaultRowHeight="14.5" x14ac:dyDescent="0.35"/>
  <cols>
    <col min="1" max="1" width="8.7265625" customWidth="1"/>
    <col min="2" max="2" width="33.81640625" bestFit="1" customWidth="1"/>
    <col min="3" max="3" width="11.1796875" customWidth="1"/>
    <col min="4" max="4" width="13.453125" customWidth="1"/>
    <col min="5" max="5" width="17.7265625" bestFit="1" customWidth="1"/>
    <col min="6" max="6" width="11.453125" customWidth="1"/>
    <col min="7" max="7" width="11.1796875" customWidth="1"/>
    <col min="8" max="9" width="10.453125" customWidth="1"/>
    <col min="10" max="10" width="10.54296875" customWidth="1"/>
    <col min="11" max="11" width="11.453125" customWidth="1"/>
    <col min="12" max="12" width="10.1796875" customWidth="1"/>
    <col min="13" max="13" width="10.54296875" customWidth="1"/>
    <col min="14" max="14" width="11.26953125" customWidth="1"/>
    <col min="15" max="15" width="10.81640625" customWidth="1"/>
    <col min="16" max="16" width="11.1796875" customWidth="1"/>
    <col min="17" max="17" width="10.453125" customWidth="1"/>
    <col min="18" max="18" width="12" bestFit="1" customWidth="1"/>
  </cols>
  <sheetData>
    <row r="2" spans="1:25" ht="15.5" x14ac:dyDescent="0.35">
      <c r="A2" s="24" t="s">
        <v>150</v>
      </c>
    </row>
    <row r="4" spans="1:25" ht="15.5" x14ac:dyDescent="0.35">
      <c r="A4" s="89" t="s">
        <v>140</v>
      </c>
      <c r="B4" s="82"/>
      <c r="C4" s="82"/>
      <c r="D4" s="82"/>
      <c r="E4" s="62"/>
    </row>
    <row r="5" spans="1:25" ht="16.5" x14ac:dyDescent="0.35">
      <c r="A5" t="s">
        <v>74</v>
      </c>
    </row>
    <row r="6" spans="1:25" x14ac:dyDescent="0.35">
      <c r="A6" t="s">
        <v>101</v>
      </c>
    </row>
    <row r="9" spans="1:25" ht="30" customHeight="1" x14ac:dyDescent="0.35">
      <c r="F9" s="67" t="s">
        <v>144</v>
      </c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  <c r="R9" s="92"/>
      <c r="U9" s="10" t="s">
        <v>158</v>
      </c>
    </row>
    <row r="10" spans="1:25" ht="73" thickBot="1" x14ac:dyDescent="0.4">
      <c r="A10" s="69" t="s">
        <v>57</v>
      </c>
      <c r="B10" s="69" t="s">
        <v>58</v>
      </c>
      <c r="C10" s="69" t="s">
        <v>145</v>
      </c>
      <c r="D10" s="69" t="s">
        <v>148</v>
      </c>
      <c r="E10" s="69" t="s">
        <v>83</v>
      </c>
      <c r="F10" s="70">
        <v>43831</v>
      </c>
      <c r="G10" s="70">
        <v>43862</v>
      </c>
      <c r="H10" s="70">
        <v>43891</v>
      </c>
      <c r="I10" s="70">
        <v>43922</v>
      </c>
      <c r="J10" s="75">
        <v>43952</v>
      </c>
      <c r="K10" s="70">
        <v>43983</v>
      </c>
      <c r="L10" s="70">
        <v>44013</v>
      </c>
      <c r="M10" s="75">
        <v>44044</v>
      </c>
      <c r="N10" s="75">
        <v>44075</v>
      </c>
      <c r="O10" s="75">
        <v>44105</v>
      </c>
      <c r="P10" s="75">
        <v>44136</v>
      </c>
      <c r="Q10" s="70">
        <v>44166</v>
      </c>
      <c r="R10" s="80" t="s">
        <v>76</v>
      </c>
      <c r="S10" s="78" t="s">
        <v>108</v>
      </c>
    </row>
    <row r="11" spans="1:25" ht="15" customHeight="1" x14ac:dyDescent="0.35">
      <c r="A11" s="50">
        <v>1</v>
      </c>
      <c r="B11" s="51" t="s">
        <v>0</v>
      </c>
      <c r="C11" s="54">
        <v>533883</v>
      </c>
      <c r="D11" s="54">
        <v>182815</v>
      </c>
      <c r="E11" s="54" t="s">
        <v>136</v>
      </c>
      <c r="F11" s="54">
        <v>46.2</v>
      </c>
      <c r="G11" s="54">
        <v>41.6</v>
      </c>
      <c r="H11" s="134" t="s">
        <v>149</v>
      </c>
      <c r="I11" s="134" t="s">
        <v>149</v>
      </c>
      <c r="J11" s="134" t="s">
        <v>149</v>
      </c>
      <c r="K11" s="134" t="s">
        <v>149</v>
      </c>
      <c r="L11" s="134" t="s">
        <v>149</v>
      </c>
      <c r="M11" s="59">
        <v>26.3</v>
      </c>
      <c r="N11" s="54">
        <v>30.6</v>
      </c>
      <c r="O11" s="60">
        <v>35.9</v>
      </c>
      <c r="P11" s="59">
        <v>41.8</v>
      </c>
      <c r="Q11" s="61">
        <v>38.299999999999997</v>
      </c>
      <c r="R11" s="54">
        <f t="shared" ref="R11:R49" si="0">AVERAGE(F11:Q11)</f>
        <v>37.242857142857147</v>
      </c>
      <c r="S11" s="93">
        <v>24.9</v>
      </c>
      <c r="U11" s="42"/>
      <c r="V11" s="98" t="s">
        <v>78</v>
      </c>
      <c r="W11" s="99"/>
      <c r="X11" s="99"/>
      <c r="Y11" s="100"/>
    </row>
    <row r="12" spans="1:25" ht="15" customHeight="1" x14ac:dyDescent="0.35">
      <c r="A12" s="50">
        <v>2</v>
      </c>
      <c r="B12" s="51" t="s">
        <v>1</v>
      </c>
      <c r="C12" s="54">
        <v>533507</v>
      </c>
      <c r="D12" s="54">
        <v>182569</v>
      </c>
      <c r="E12" s="54" t="s">
        <v>136</v>
      </c>
      <c r="F12" s="54">
        <v>50.3</v>
      </c>
      <c r="G12" s="54">
        <v>44.2</v>
      </c>
      <c r="H12" s="54"/>
      <c r="I12" s="58"/>
      <c r="J12" s="59"/>
      <c r="K12" s="58"/>
      <c r="L12" s="59"/>
      <c r="M12" s="59">
        <v>29.2</v>
      </c>
      <c r="N12" s="54">
        <v>31.8</v>
      </c>
      <c r="O12" s="60" t="s">
        <v>61</v>
      </c>
      <c r="P12" s="59">
        <v>38.700000000000003</v>
      </c>
      <c r="Q12" s="61">
        <v>38.299999999999997</v>
      </c>
      <c r="R12" s="54">
        <f t="shared" si="0"/>
        <v>38.75</v>
      </c>
      <c r="S12" s="94">
        <v>26</v>
      </c>
      <c r="U12" s="43"/>
      <c r="V12" s="101" t="s">
        <v>79</v>
      </c>
      <c r="W12" s="102"/>
      <c r="X12" s="102"/>
      <c r="Y12" s="103"/>
    </row>
    <row r="13" spans="1:25" ht="15" customHeight="1" x14ac:dyDescent="0.35">
      <c r="A13" s="50">
        <v>3</v>
      </c>
      <c r="B13" s="51" t="s">
        <v>120</v>
      </c>
      <c r="C13" s="54">
        <v>533860</v>
      </c>
      <c r="D13" s="54">
        <v>182442</v>
      </c>
      <c r="E13" s="54" t="s">
        <v>136</v>
      </c>
      <c r="F13" s="54">
        <v>48</v>
      </c>
      <c r="G13" s="54">
        <v>47.2</v>
      </c>
      <c r="H13" s="54"/>
      <c r="I13" s="58"/>
      <c r="J13" s="59"/>
      <c r="K13" s="58"/>
      <c r="L13" s="59"/>
      <c r="M13" s="59">
        <v>31.8</v>
      </c>
      <c r="N13" s="54">
        <v>33.299999999999997</v>
      </c>
      <c r="O13" s="60">
        <v>38.799999999999997</v>
      </c>
      <c r="P13" s="59">
        <v>41.6</v>
      </c>
      <c r="Q13" s="61">
        <v>39</v>
      </c>
      <c r="R13" s="54">
        <f t="shared" si="0"/>
        <v>39.957142857142863</v>
      </c>
      <c r="S13" s="94">
        <v>27.4</v>
      </c>
    </row>
    <row r="14" spans="1:25" ht="15" customHeight="1" x14ac:dyDescent="0.35">
      <c r="A14" s="50">
        <v>4</v>
      </c>
      <c r="B14" s="51" t="s">
        <v>3</v>
      </c>
      <c r="C14" s="54">
        <v>533611</v>
      </c>
      <c r="D14" s="54">
        <v>182037</v>
      </c>
      <c r="E14" s="54" t="s">
        <v>136</v>
      </c>
      <c r="F14" s="54">
        <v>57.8</v>
      </c>
      <c r="G14" s="54">
        <v>47.7</v>
      </c>
      <c r="H14" s="54"/>
      <c r="I14" s="58"/>
      <c r="J14" s="59"/>
      <c r="K14" s="58"/>
      <c r="L14" s="59"/>
      <c r="M14" s="59">
        <v>45.2</v>
      </c>
      <c r="N14" s="54">
        <v>47.1</v>
      </c>
      <c r="O14" s="60">
        <v>45.5</v>
      </c>
      <c r="P14" s="59">
        <v>50.5</v>
      </c>
      <c r="Q14" s="61">
        <v>54.9</v>
      </c>
      <c r="R14" s="54">
        <f t="shared" si="0"/>
        <v>49.814285714285703</v>
      </c>
      <c r="S14" s="94">
        <v>34.200000000000003</v>
      </c>
    </row>
    <row r="15" spans="1:25" ht="15" customHeight="1" x14ac:dyDescent="0.35">
      <c r="A15" s="50">
        <v>5</v>
      </c>
      <c r="B15" s="51" t="s">
        <v>4</v>
      </c>
      <c r="C15" s="54">
        <v>533985</v>
      </c>
      <c r="D15" s="54">
        <v>181426</v>
      </c>
      <c r="E15" s="54" t="s">
        <v>136</v>
      </c>
      <c r="F15" s="54">
        <v>63.3</v>
      </c>
      <c r="G15" s="54">
        <v>56.2</v>
      </c>
      <c r="H15" s="54"/>
      <c r="I15" s="58"/>
      <c r="J15" s="59"/>
      <c r="K15" s="58"/>
      <c r="L15" s="59"/>
      <c r="M15" s="59" t="s">
        <v>141</v>
      </c>
      <c r="N15" s="54">
        <v>49</v>
      </c>
      <c r="O15" s="60">
        <v>50.6</v>
      </c>
      <c r="P15" s="59">
        <v>48.5</v>
      </c>
      <c r="Q15" s="61">
        <v>39.299999999999997</v>
      </c>
      <c r="R15" s="54">
        <f t="shared" si="0"/>
        <v>51.150000000000006</v>
      </c>
      <c r="S15" s="94">
        <v>33.9</v>
      </c>
    </row>
    <row r="16" spans="1:25" ht="15" customHeight="1" x14ac:dyDescent="0.35">
      <c r="A16" s="50">
        <v>6</v>
      </c>
      <c r="B16" s="51" t="s">
        <v>87</v>
      </c>
      <c r="C16" s="54">
        <v>533800</v>
      </c>
      <c r="D16" s="54">
        <v>181021</v>
      </c>
      <c r="E16" s="54" t="s">
        <v>136</v>
      </c>
      <c r="F16" s="54">
        <v>66.5</v>
      </c>
      <c r="G16" s="54">
        <v>61.8</v>
      </c>
      <c r="H16" s="54"/>
      <c r="I16" s="58"/>
      <c r="J16" s="59"/>
      <c r="K16" s="58"/>
      <c r="L16" s="59"/>
      <c r="M16" s="59">
        <v>47.5</v>
      </c>
      <c r="N16" s="54">
        <v>46.1</v>
      </c>
      <c r="O16" s="60">
        <v>44.8</v>
      </c>
      <c r="P16" s="59">
        <v>45.9</v>
      </c>
      <c r="Q16" s="11">
        <v>46.4</v>
      </c>
      <c r="R16" s="54">
        <f t="shared" si="0"/>
        <v>51.285714285714278</v>
      </c>
      <c r="S16" s="94">
        <v>35.200000000000003</v>
      </c>
    </row>
    <row r="17" spans="1:19" x14ac:dyDescent="0.35">
      <c r="A17" s="50">
        <v>7</v>
      </c>
      <c r="B17" s="51" t="s">
        <v>5</v>
      </c>
      <c r="C17" s="54">
        <v>533992</v>
      </c>
      <c r="D17" s="54">
        <v>180376</v>
      </c>
      <c r="E17" s="54" t="s">
        <v>84</v>
      </c>
      <c r="F17" s="54">
        <v>37.799999999999997</v>
      </c>
      <c r="G17" s="54">
        <v>31.7</v>
      </c>
      <c r="H17" s="54"/>
      <c r="I17" s="58"/>
      <c r="J17" s="59"/>
      <c r="K17" s="58"/>
      <c r="L17" s="59"/>
      <c r="M17" s="59">
        <v>20.2</v>
      </c>
      <c r="N17" s="54">
        <v>23.2</v>
      </c>
      <c r="O17" s="60">
        <v>29.6</v>
      </c>
      <c r="P17" s="59">
        <v>35.200000000000003</v>
      </c>
      <c r="Q17" s="61">
        <v>25.6</v>
      </c>
      <c r="R17" s="54">
        <f t="shared" si="0"/>
        <v>29.042857142857141</v>
      </c>
      <c r="S17" s="94">
        <v>19.899999999999999</v>
      </c>
    </row>
    <row r="18" spans="1:19" ht="15" customHeight="1" x14ac:dyDescent="0.35">
      <c r="A18" s="50">
        <v>8</v>
      </c>
      <c r="B18" s="51" t="s">
        <v>6</v>
      </c>
      <c r="C18" s="54">
        <v>534444</v>
      </c>
      <c r="D18" s="54">
        <v>180122</v>
      </c>
      <c r="E18" s="54" t="s">
        <v>136</v>
      </c>
      <c r="F18" s="54">
        <v>34.200000000000003</v>
      </c>
      <c r="G18" s="54">
        <v>31.7</v>
      </c>
      <c r="H18" s="54"/>
      <c r="I18" s="58"/>
      <c r="J18" s="59"/>
      <c r="K18" s="58"/>
      <c r="L18" s="59"/>
      <c r="M18" s="59">
        <v>22.5</v>
      </c>
      <c r="N18" s="54">
        <v>25.6</v>
      </c>
      <c r="O18" s="60">
        <v>30.6</v>
      </c>
      <c r="P18" s="59">
        <v>37.200000000000003</v>
      </c>
      <c r="Q18" s="61">
        <v>38.1</v>
      </c>
      <c r="R18" s="54">
        <f t="shared" si="0"/>
        <v>31.414285714285715</v>
      </c>
      <c r="S18" s="94">
        <v>21.6</v>
      </c>
    </row>
    <row r="19" spans="1:19" ht="15" customHeight="1" x14ac:dyDescent="0.35">
      <c r="A19" s="50">
        <v>9</v>
      </c>
      <c r="B19" s="51" t="s">
        <v>121</v>
      </c>
      <c r="C19" s="54">
        <v>533955</v>
      </c>
      <c r="D19" s="54">
        <v>180805</v>
      </c>
      <c r="E19" s="54" t="s">
        <v>136</v>
      </c>
      <c r="F19" s="54">
        <v>44.3</v>
      </c>
      <c r="G19" s="54">
        <v>40.4</v>
      </c>
      <c r="H19" s="54"/>
      <c r="I19" s="58"/>
      <c r="J19" s="59"/>
      <c r="K19" s="58"/>
      <c r="L19" s="59"/>
      <c r="M19" s="59">
        <v>25.8</v>
      </c>
      <c r="N19" s="54">
        <v>27.9</v>
      </c>
      <c r="O19" s="60">
        <v>33.5</v>
      </c>
      <c r="P19" s="59">
        <v>42.6</v>
      </c>
      <c r="Q19" s="61">
        <v>37.700000000000003</v>
      </c>
      <c r="R19" s="54">
        <f t="shared" si="0"/>
        <v>36.028571428571425</v>
      </c>
      <c r="S19" s="94">
        <v>24.7</v>
      </c>
    </row>
    <row r="20" spans="1:19" x14ac:dyDescent="0.35">
      <c r="A20" s="50">
        <v>10</v>
      </c>
      <c r="B20" s="51" t="s">
        <v>119</v>
      </c>
      <c r="C20" s="54">
        <v>534133</v>
      </c>
      <c r="D20" s="54">
        <v>181509</v>
      </c>
      <c r="E20" s="54" t="s">
        <v>136</v>
      </c>
      <c r="F20" s="54">
        <v>48</v>
      </c>
      <c r="G20" s="54">
        <v>42.8</v>
      </c>
      <c r="H20" s="54"/>
      <c r="I20" s="58"/>
      <c r="J20" s="59"/>
      <c r="K20" s="58"/>
      <c r="L20" s="59"/>
      <c r="M20" s="59">
        <v>36.9</v>
      </c>
      <c r="N20" s="54">
        <v>38.9</v>
      </c>
      <c r="O20" s="60">
        <v>41.8</v>
      </c>
      <c r="P20" s="59">
        <v>44</v>
      </c>
      <c r="Q20" s="61">
        <v>41.9</v>
      </c>
      <c r="R20" s="54">
        <f t="shared" si="0"/>
        <v>42.042857142857137</v>
      </c>
      <c r="S20" s="94">
        <v>28.9</v>
      </c>
    </row>
    <row r="21" spans="1:19" ht="15" customHeight="1" x14ac:dyDescent="0.35">
      <c r="A21" s="50">
        <v>11</v>
      </c>
      <c r="B21" s="51" t="s">
        <v>7</v>
      </c>
      <c r="C21" s="54">
        <v>533866</v>
      </c>
      <c r="D21" s="54">
        <v>181860</v>
      </c>
      <c r="E21" s="54" t="s">
        <v>136</v>
      </c>
      <c r="F21" s="54">
        <v>41.9</v>
      </c>
      <c r="G21" s="54">
        <v>37.799999999999997</v>
      </c>
      <c r="H21" s="54"/>
      <c r="I21" s="58"/>
      <c r="J21" s="59"/>
      <c r="K21" s="58"/>
      <c r="L21" s="59"/>
      <c r="M21" s="59">
        <v>30</v>
      </c>
      <c r="N21" s="54" t="s">
        <v>61</v>
      </c>
      <c r="O21" s="60">
        <v>31.3</v>
      </c>
      <c r="P21" s="59">
        <v>38.1</v>
      </c>
      <c r="Q21" s="61">
        <v>37.200000000000003</v>
      </c>
      <c r="R21" s="54">
        <f t="shared" si="0"/>
        <v>36.050000000000004</v>
      </c>
      <c r="S21" s="94">
        <v>24.4</v>
      </c>
    </row>
    <row r="22" spans="1:19" ht="15" customHeight="1" x14ac:dyDescent="0.35">
      <c r="A22" s="50">
        <v>12</v>
      </c>
      <c r="B22" s="51" t="s">
        <v>8</v>
      </c>
      <c r="C22" s="54">
        <v>534259</v>
      </c>
      <c r="D22" s="54">
        <v>182580</v>
      </c>
      <c r="E22" s="54" t="s">
        <v>136</v>
      </c>
      <c r="F22" s="54">
        <v>44.2</v>
      </c>
      <c r="G22" s="54">
        <v>40.6</v>
      </c>
      <c r="H22" s="54"/>
      <c r="I22" s="58"/>
      <c r="J22" s="59"/>
      <c r="K22" s="58"/>
      <c r="L22" s="59"/>
      <c r="M22" s="59">
        <v>28.7</v>
      </c>
      <c r="N22" s="54">
        <v>31.1</v>
      </c>
      <c r="O22" s="60">
        <v>28.3</v>
      </c>
      <c r="P22" s="59">
        <v>36.799999999999997</v>
      </c>
      <c r="Q22" s="61">
        <v>37.5</v>
      </c>
      <c r="R22" s="54">
        <f t="shared" si="0"/>
        <v>35.314285714285724</v>
      </c>
      <c r="S22" s="94">
        <v>24.2</v>
      </c>
    </row>
    <row r="23" spans="1:19" ht="15" customHeight="1" x14ac:dyDescent="0.35">
      <c r="A23" s="50">
        <v>13</v>
      </c>
      <c r="B23" s="52" t="s">
        <v>122</v>
      </c>
      <c r="C23" s="54">
        <v>534313</v>
      </c>
      <c r="D23" s="54">
        <v>182810</v>
      </c>
      <c r="E23" s="54" t="s">
        <v>136</v>
      </c>
      <c r="F23" s="54">
        <v>45.5</v>
      </c>
      <c r="G23" s="54">
        <v>38.299999999999997</v>
      </c>
      <c r="H23" s="54"/>
      <c r="I23" s="58"/>
      <c r="J23" s="59"/>
      <c r="K23" s="58"/>
      <c r="L23" s="59"/>
      <c r="M23" s="59">
        <v>33.799999999999997</v>
      </c>
      <c r="N23" s="54">
        <v>38.1</v>
      </c>
      <c r="O23" s="60">
        <v>35.200000000000003</v>
      </c>
      <c r="P23" s="59">
        <v>41.9</v>
      </c>
      <c r="Q23" s="61">
        <v>43.7</v>
      </c>
      <c r="R23" s="54">
        <f t="shared" si="0"/>
        <v>39.5</v>
      </c>
      <c r="S23" s="94">
        <v>27.1</v>
      </c>
    </row>
    <row r="24" spans="1:19" ht="15" customHeight="1" x14ac:dyDescent="0.35">
      <c r="A24" s="50">
        <v>14</v>
      </c>
      <c r="B24" s="51" t="s">
        <v>9</v>
      </c>
      <c r="C24" s="54">
        <v>534255</v>
      </c>
      <c r="D24" s="54">
        <v>183130</v>
      </c>
      <c r="E24" s="54" t="s">
        <v>136</v>
      </c>
      <c r="F24" s="54">
        <v>55</v>
      </c>
      <c r="G24" s="54">
        <v>44</v>
      </c>
      <c r="H24" s="54"/>
      <c r="I24" s="58"/>
      <c r="J24" s="59"/>
      <c r="K24" s="58"/>
      <c r="L24" s="59"/>
      <c r="M24" s="59">
        <v>27.1</v>
      </c>
      <c r="N24" s="54">
        <v>29.9</v>
      </c>
      <c r="O24" s="60">
        <v>32.799999999999997</v>
      </c>
      <c r="P24" s="59">
        <v>37.299999999999997</v>
      </c>
      <c r="Q24" s="61">
        <v>34</v>
      </c>
      <c r="R24" s="54">
        <f t="shared" si="0"/>
        <v>37.157142857142858</v>
      </c>
      <c r="S24" s="94">
        <v>25.5</v>
      </c>
    </row>
    <row r="25" spans="1:19" ht="15" customHeight="1" x14ac:dyDescent="0.35">
      <c r="A25" s="50">
        <v>15</v>
      </c>
      <c r="B25" s="52" t="s">
        <v>123</v>
      </c>
      <c r="C25" s="54">
        <v>534881</v>
      </c>
      <c r="D25" s="54">
        <v>183240</v>
      </c>
      <c r="E25" s="54" t="s">
        <v>136</v>
      </c>
      <c r="F25" s="54">
        <v>55.9</v>
      </c>
      <c r="G25" s="54">
        <v>45.7</v>
      </c>
      <c r="H25" s="54"/>
      <c r="I25" s="58"/>
      <c r="J25" s="59"/>
      <c r="K25" s="58"/>
      <c r="L25" s="59"/>
      <c r="M25" s="59">
        <v>36.1</v>
      </c>
      <c r="N25" s="54">
        <v>39.6</v>
      </c>
      <c r="O25" s="60">
        <v>41.3</v>
      </c>
      <c r="P25" s="59">
        <v>44.8</v>
      </c>
      <c r="Q25" s="61">
        <v>45.5</v>
      </c>
      <c r="R25" s="54">
        <f t="shared" si="0"/>
        <v>44.128571428571426</v>
      </c>
      <c r="S25" s="94">
        <v>30.3</v>
      </c>
    </row>
    <row r="26" spans="1:19" ht="15" customHeight="1" x14ac:dyDescent="0.35">
      <c r="A26" s="50">
        <v>16</v>
      </c>
      <c r="B26" s="51" t="s">
        <v>10</v>
      </c>
      <c r="C26" s="54">
        <v>534959</v>
      </c>
      <c r="D26" s="54">
        <v>182757</v>
      </c>
      <c r="E26" s="54" t="s">
        <v>136</v>
      </c>
      <c r="F26" s="54">
        <v>52.7</v>
      </c>
      <c r="G26" s="54">
        <v>48.3</v>
      </c>
      <c r="H26" s="54"/>
      <c r="I26" s="58"/>
      <c r="J26" s="59"/>
      <c r="K26" s="58"/>
      <c r="L26" s="59"/>
      <c r="M26" s="59">
        <v>33.299999999999997</v>
      </c>
      <c r="N26" s="54">
        <v>32.6</v>
      </c>
      <c r="O26" s="60">
        <v>38.4</v>
      </c>
      <c r="P26" s="59">
        <v>37.700000000000003</v>
      </c>
      <c r="Q26" s="61">
        <v>43.4</v>
      </c>
      <c r="R26" s="54">
        <f t="shared" si="0"/>
        <v>40.914285714285711</v>
      </c>
      <c r="S26" s="94">
        <v>28.1</v>
      </c>
    </row>
    <row r="27" spans="1:19" ht="15" customHeight="1" x14ac:dyDescent="0.35">
      <c r="A27" s="50">
        <v>17</v>
      </c>
      <c r="B27" s="51" t="s">
        <v>11</v>
      </c>
      <c r="C27" s="54">
        <v>534783</v>
      </c>
      <c r="D27" s="54">
        <v>182385</v>
      </c>
      <c r="E27" s="54" t="s">
        <v>136</v>
      </c>
      <c r="F27" s="54">
        <v>34</v>
      </c>
      <c r="G27" s="54">
        <v>30</v>
      </c>
      <c r="H27" s="54"/>
      <c r="I27" s="58"/>
      <c r="J27" s="58"/>
      <c r="K27" s="58"/>
      <c r="L27" s="59"/>
      <c r="M27" s="59">
        <v>24.1</v>
      </c>
      <c r="N27" s="54">
        <v>28.2</v>
      </c>
      <c r="O27" s="60">
        <v>31.4</v>
      </c>
      <c r="P27" s="59">
        <v>31.5</v>
      </c>
      <c r="Q27" s="61">
        <v>37.299999999999997</v>
      </c>
      <c r="R27" s="54">
        <f t="shared" si="0"/>
        <v>30.928571428571427</v>
      </c>
      <c r="S27" s="94">
        <v>21.2</v>
      </c>
    </row>
    <row r="28" spans="1:19" ht="15" customHeight="1" x14ac:dyDescent="0.35">
      <c r="A28" s="50">
        <v>18</v>
      </c>
      <c r="B28" s="51" t="s">
        <v>12</v>
      </c>
      <c r="C28" s="54">
        <v>534968</v>
      </c>
      <c r="D28" s="54">
        <v>181878</v>
      </c>
      <c r="E28" s="54" t="s">
        <v>84</v>
      </c>
      <c r="F28" s="54">
        <v>47.3</v>
      </c>
      <c r="G28" s="54">
        <v>46.8</v>
      </c>
      <c r="H28" s="54"/>
      <c r="I28" s="58"/>
      <c r="J28" s="59"/>
      <c r="K28" s="58"/>
      <c r="L28" s="59"/>
      <c r="M28" s="59">
        <v>37.4</v>
      </c>
      <c r="N28" s="54">
        <v>38.200000000000003</v>
      </c>
      <c r="O28" s="60">
        <v>40</v>
      </c>
      <c r="P28" s="59">
        <v>42.4</v>
      </c>
      <c r="Q28" s="61">
        <v>46.9</v>
      </c>
      <c r="R28" s="54">
        <f t="shared" si="0"/>
        <v>42.714285714285715</v>
      </c>
      <c r="S28" s="94">
        <v>29.3</v>
      </c>
    </row>
    <row r="29" spans="1:19" x14ac:dyDescent="0.35">
      <c r="A29" s="50">
        <v>19</v>
      </c>
      <c r="B29" s="51" t="s">
        <v>72</v>
      </c>
      <c r="C29" s="54">
        <v>534816</v>
      </c>
      <c r="D29" s="54">
        <v>181321</v>
      </c>
      <c r="E29" s="54" t="s">
        <v>136</v>
      </c>
      <c r="F29" s="54">
        <v>54.6</v>
      </c>
      <c r="G29" s="54">
        <v>54</v>
      </c>
      <c r="H29" s="54"/>
      <c r="I29" s="58"/>
      <c r="J29" s="59"/>
      <c r="K29" s="58"/>
      <c r="L29" s="59"/>
      <c r="M29" s="59">
        <v>39.4</v>
      </c>
      <c r="N29" s="54">
        <v>35.5</v>
      </c>
      <c r="O29" s="60">
        <v>38.9</v>
      </c>
      <c r="P29" s="59">
        <v>43.6</v>
      </c>
      <c r="Q29" s="61">
        <v>50.2</v>
      </c>
      <c r="R29" s="54">
        <f t="shared" si="0"/>
        <v>45.171428571428571</v>
      </c>
      <c r="S29" s="94">
        <v>31</v>
      </c>
    </row>
    <row r="30" spans="1:19" x14ac:dyDescent="0.35">
      <c r="A30" s="50">
        <v>20</v>
      </c>
      <c r="B30" s="51" t="s">
        <v>13</v>
      </c>
      <c r="C30" s="54">
        <v>534951</v>
      </c>
      <c r="D30" s="54">
        <v>180779</v>
      </c>
      <c r="E30" s="54" t="s">
        <v>84</v>
      </c>
      <c r="F30" s="54">
        <v>47.8</v>
      </c>
      <c r="G30" s="54">
        <v>47.6</v>
      </c>
      <c r="H30" s="54"/>
      <c r="I30" s="58"/>
      <c r="J30" s="59"/>
      <c r="K30" s="58"/>
      <c r="L30" s="59"/>
      <c r="M30" s="59">
        <v>46.5</v>
      </c>
      <c r="N30" s="54">
        <v>47.5</v>
      </c>
      <c r="O30" s="60">
        <v>53.9</v>
      </c>
      <c r="P30" s="59">
        <v>55</v>
      </c>
      <c r="Q30" s="61">
        <v>51.1</v>
      </c>
      <c r="R30" s="54">
        <f t="shared" si="0"/>
        <v>49.914285714285718</v>
      </c>
      <c r="S30" s="94">
        <v>34.299999999999997</v>
      </c>
    </row>
    <row r="31" spans="1:19" x14ac:dyDescent="0.35">
      <c r="A31" s="50">
        <v>21</v>
      </c>
      <c r="B31" s="51" t="s">
        <v>124</v>
      </c>
      <c r="C31" s="54">
        <v>533985</v>
      </c>
      <c r="D31" s="54">
        <v>183122</v>
      </c>
      <c r="E31" s="54" t="s">
        <v>136</v>
      </c>
      <c r="F31" s="54">
        <v>46.1</v>
      </c>
      <c r="G31" s="54">
        <v>43.9</v>
      </c>
      <c r="H31" s="54"/>
      <c r="I31" s="58"/>
      <c r="J31" s="59"/>
      <c r="K31" s="58"/>
      <c r="L31" s="59"/>
      <c r="M31" s="59">
        <v>28.4</v>
      </c>
      <c r="N31" s="54">
        <v>32.4</v>
      </c>
      <c r="O31" s="60">
        <v>36.299999999999997</v>
      </c>
      <c r="P31" s="59">
        <v>40.6</v>
      </c>
      <c r="Q31" s="61">
        <v>39.299999999999997</v>
      </c>
      <c r="R31" s="54">
        <f t="shared" si="0"/>
        <v>38.142857142857146</v>
      </c>
      <c r="S31" s="94">
        <v>26.2</v>
      </c>
    </row>
    <row r="32" spans="1:19" x14ac:dyDescent="0.35">
      <c r="A32" s="50">
        <v>22</v>
      </c>
      <c r="B32" s="51" t="s">
        <v>14</v>
      </c>
      <c r="C32" s="54">
        <v>535133</v>
      </c>
      <c r="D32" s="54">
        <v>180376</v>
      </c>
      <c r="E32" s="54" t="s">
        <v>136</v>
      </c>
      <c r="F32" s="54">
        <v>42.1</v>
      </c>
      <c r="G32" s="54">
        <v>32.799999999999997</v>
      </c>
      <c r="H32" s="54"/>
      <c r="I32" s="58"/>
      <c r="J32" s="59"/>
      <c r="K32" s="58"/>
      <c r="L32" s="59"/>
      <c r="M32" s="59">
        <v>25.6</v>
      </c>
      <c r="N32" s="54">
        <v>30</v>
      </c>
      <c r="O32" s="60">
        <v>33</v>
      </c>
      <c r="P32" s="59">
        <v>36</v>
      </c>
      <c r="Q32" s="61">
        <v>38.5</v>
      </c>
      <c r="R32" s="54">
        <f t="shared" si="0"/>
        <v>34</v>
      </c>
      <c r="S32" s="94">
        <v>23.3</v>
      </c>
    </row>
    <row r="33" spans="1:19" x14ac:dyDescent="0.35">
      <c r="A33" s="50">
        <v>23</v>
      </c>
      <c r="B33" s="51" t="s">
        <v>15</v>
      </c>
      <c r="C33" s="54">
        <v>535598</v>
      </c>
      <c r="D33" s="54">
        <v>180816</v>
      </c>
      <c r="E33" s="54" t="s">
        <v>136</v>
      </c>
      <c r="F33" s="54">
        <v>49.3</v>
      </c>
      <c r="G33" s="54">
        <v>46.7</v>
      </c>
      <c r="H33" s="54"/>
      <c r="I33" s="58"/>
      <c r="J33" s="59"/>
      <c r="K33" s="58"/>
      <c r="L33" s="59"/>
      <c r="M33" s="59">
        <v>37</v>
      </c>
      <c r="N33" s="54" t="s">
        <v>61</v>
      </c>
      <c r="O33" s="60">
        <v>43.7</v>
      </c>
      <c r="P33" s="59">
        <v>43.5</v>
      </c>
      <c r="Q33" s="61">
        <v>43.3</v>
      </c>
      <c r="R33" s="54">
        <f t="shared" si="0"/>
        <v>43.916666666666664</v>
      </c>
      <c r="S33" s="94">
        <v>29.7</v>
      </c>
    </row>
    <row r="34" spans="1:19" x14ac:dyDescent="0.35">
      <c r="A34" s="50">
        <v>24</v>
      </c>
      <c r="B34" s="51" t="s">
        <v>16</v>
      </c>
      <c r="C34" s="54">
        <v>535174</v>
      </c>
      <c r="D34" s="54">
        <v>181290</v>
      </c>
      <c r="E34" s="54" t="s">
        <v>136</v>
      </c>
      <c r="F34" s="54">
        <v>47.2</v>
      </c>
      <c r="G34" s="54">
        <v>36.799999999999997</v>
      </c>
      <c r="H34" s="54"/>
      <c r="I34" s="58"/>
      <c r="J34" s="59"/>
      <c r="K34" s="58"/>
      <c r="L34" s="59"/>
      <c r="M34" s="59">
        <v>51.2</v>
      </c>
      <c r="N34" s="54">
        <v>55.3</v>
      </c>
      <c r="O34" s="60">
        <v>45.3</v>
      </c>
      <c r="P34" s="59">
        <v>51.7</v>
      </c>
      <c r="Q34" s="61">
        <v>51</v>
      </c>
      <c r="R34" s="54">
        <f t="shared" si="0"/>
        <v>48.357142857142854</v>
      </c>
      <c r="S34" s="94">
        <v>33.200000000000003</v>
      </c>
    </row>
    <row r="35" spans="1:19" x14ac:dyDescent="0.35">
      <c r="A35" s="50">
        <v>25</v>
      </c>
      <c r="B35" s="51" t="s">
        <v>17</v>
      </c>
      <c r="C35" s="54">
        <v>534884</v>
      </c>
      <c r="D35" s="54">
        <v>181667</v>
      </c>
      <c r="E35" s="54" t="s">
        <v>136</v>
      </c>
      <c r="F35" s="54">
        <v>60</v>
      </c>
      <c r="G35" s="54">
        <v>47</v>
      </c>
      <c r="H35" s="54"/>
      <c r="I35" s="58"/>
      <c r="J35" s="59"/>
      <c r="K35" s="58"/>
      <c r="L35" s="59"/>
      <c r="M35" s="59">
        <v>30.7</v>
      </c>
      <c r="N35" s="54">
        <v>33.799999999999997</v>
      </c>
      <c r="O35" s="60">
        <v>41.3</v>
      </c>
      <c r="P35" s="59">
        <v>47.5</v>
      </c>
      <c r="Q35" s="61">
        <v>44.8</v>
      </c>
      <c r="R35" s="54">
        <f t="shared" si="0"/>
        <v>43.585714285714289</v>
      </c>
      <c r="S35" s="94">
        <v>29.9</v>
      </c>
    </row>
    <row r="36" spans="1:19" x14ac:dyDescent="0.35">
      <c r="A36" s="50">
        <v>26</v>
      </c>
      <c r="B36" s="51" t="s">
        <v>18</v>
      </c>
      <c r="C36" s="54">
        <v>535386</v>
      </c>
      <c r="D36" s="54">
        <v>182021</v>
      </c>
      <c r="E36" s="54" t="s">
        <v>136</v>
      </c>
      <c r="F36" s="54">
        <v>53.9</v>
      </c>
      <c r="G36" s="54">
        <v>49</v>
      </c>
      <c r="H36" s="54"/>
      <c r="I36" s="58"/>
      <c r="J36" s="59"/>
      <c r="K36" s="58"/>
      <c r="L36" s="59"/>
      <c r="M36" s="59" t="s">
        <v>61</v>
      </c>
      <c r="N36" s="54" t="s">
        <v>61</v>
      </c>
      <c r="O36" s="60" t="s">
        <v>61</v>
      </c>
      <c r="P36" s="59">
        <v>43.2</v>
      </c>
      <c r="Q36" s="61">
        <v>42.5</v>
      </c>
      <c r="R36" s="54">
        <f t="shared" si="0"/>
        <v>47.150000000000006</v>
      </c>
      <c r="S36" s="94">
        <v>29.2</v>
      </c>
    </row>
    <row r="37" spans="1:19" x14ac:dyDescent="0.35">
      <c r="A37" s="50">
        <v>27</v>
      </c>
      <c r="B37" s="51" t="s">
        <v>125</v>
      </c>
      <c r="C37" s="54">
        <v>535296</v>
      </c>
      <c r="D37" s="54">
        <v>182793</v>
      </c>
      <c r="E37" s="54" t="s">
        <v>136</v>
      </c>
      <c r="F37" s="54">
        <v>42.6</v>
      </c>
      <c r="G37" s="54">
        <v>35.200000000000003</v>
      </c>
      <c r="H37" s="54"/>
      <c r="I37" s="58"/>
      <c r="J37" s="59"/>
      <c r="K37" s="58"/>
      <c r="L37" s="59"/>
      <c r="M37" s="59">
        <v>33.5</v>
      </c>
      <c r="N37" s="54">
        <v>30</v>
      </c>
      <c r="O37" s="60">
        <v>34.799999999999997</v>
      </c>
      <c r="P37" s="59">
        <v>44.3</v>
      </c>
      <c r="Q37" s="61">
        <v>43.1</v>
      </c>
      <c r="R37" s="54">
        <f t="shared" si="0"/>
        <v>37.642857142857153</v>
      </c>
      <c r="S37" s="94">
        <v>25.8</v>
      </c>
    </row>
    <row r="38" spans="1:19" x14ac:dyDescent="0.35">
      <c r="A38" s="50">
        <v>28</v>
      </c>
      <c r="B38" s="51" t="s">
        <v>86</v>
      </c>
      <c r="C38" s="54">
        <v>535356</v>
      </c>
      <c r="D38" s="54">
        <v>183223</v>
      </c>
      <c r="E38" s="54" t="s">
        <v>136</v>
      </c>
      <c r="F38" s="54">
        <v>36.799999999999997</v>
      </c>
      <c r="G38" s="54">
        <v>35.6</v>
      </c>
      <c r="H38" s="54"/>
      <c r="I38" s="58"/>
      <c r="J38" s="59"/>
      <c r="K38" s="58"/>
      <c r="L38" s="59"/>
      <c r="M38" s="59">
        <v>32</v>
      </c>
      <c r="N38" s="54">
        <v>38</v>
      </c>
      <c r="O38" s="60">
        <v>34.6</v>
      </c>
      <c r="P38" s="59">
        <v>40.700000000000003</v>
      </c>
      <c r="Q38" s="61">
        <v>44</v>
      </c>
      <c r="R38" s="54">
        <f t="shared" si="0"/>
        <v>37.385714285714286</v>
      </c>
      <c r="S38" s="94">
        <v>25.7</v>
      </c>
    </row>
    <row r="39" spans="1:19" x14ac:dyDescent="0.35">
      <c r="A39" s="50">
        <v>29</v>
      </c>
      <c r="B39" s="51" t="s">
        <v>19</v>
      </c>
      <c r="C39" s="54">
        <v>535930</v>
      </c>
      <c r="D39" s="54">
        <v>183385</v>
      </c>
      <c r="E39" s="54" t="s">
        <v>136</v>
      </c>
      <c r="F39" s="54">
        <v>51.8</v>
      </c>
      <c r="G39" s="54">
        <v>44.8</v>
      </c>
      <c r="H39" s="54"/>
      <c r="I39" s="58"/>
      <c r="J39" s="59"/>
      <c r="K39" s="58"/>
      <c r="L39" s="59"/>
      <c r="M39" s="59">
        <v>32.299999999999997</v>
      </c>
      <c r="N39" s="54">
        <v>38.700000000000003</v>
      </c>
      <c r="O39" s="60">
        <v>28.9</v>
      </c>
      <c r="P39" s="59">
        <v>41.9</v>
      </c>
      <c r="Q39" s="61" t="s">
        <v>61</v>
      </c>
      <c r="R39" s="54">
        <f t="shared" si="0"/>
        <v>39.733333333333327</v>
      </c>
      <c r="S39" s="94">
        <v>27.5</v>
      </c>
    </row>
    <row r="40" spans="1:19" ht="15" thickBot="1" x14ac:dyDescent="0.4">
      <c r="A40" s="50">
        <v>30</v>
      </c>
      <c r="B40" s="51" t="s">
        <v>20</v>
      </c>
      <c r="C40" s="54">
        <v>534239</v>
      </c>
      <c r="D40" s="54">
        <v>181565</v>
      </c>
      <c r="E40" s="54" t="s">
        <v>136</v>
      </c>
      <c r="F40" s="54">
        <v>41.4</v>
      </c>
      <c r="G40" s="54">
        <v>41.8</v>
      </c>
      <c r="H40" s="54"/>
      <c r="I40" s="58"/>
      <c r="J40" s="59"/>
      <c r="K40" s="58"/>
      <c r="L40" s="59"/>
      <c r="M40" s="59">
        <v>35.6</v>
      </c>
      <c r="N40" s="54">
        <v>36.4</v>
      </c>
      <c r="O40" s="60">
        <v>39.299999999999997</v>
      </c>
      <c r="P40" s="59">
        <v>43.1</v>
      </c>
      <c r="Q40" s="61">
        <v>44.3</v>
      </c>
      <c r="R40" s="54">
        <f t="shared" si="0"/>
        <v>40.271428571428565</v>
      </c>
      <c r="S40" s="95">
        <v>27.7</v>
      </c>
    </row>
    <row r="41" spans="1:19" x14ac:dyDescent="0.35">
      <c r="A41" s="50">
        <v>31</v>
      </c>
      <c r="B41" s="51" t="s">
        <v>21</v>
      </c>
      <c r="C41" s="54">
        <v>534516</v>
      </c>
      <c r="D41" s="54">
        <v>181744</v>
      </c>
      <c r="E41" s="54" t="s">
        <v>84</v>
      </c>
      <c r="F41" s="54">
        <v>65.7</v>
      </c>
      <c r="G41" s="54">
        <v>58.5</v>
      </c>
      <c r="H41" s="54"/>
      <c r="I41" s="58"/>
      <c r="J41" s="59"/>
      <c r="K41" s="58"/>
      <c r="L41" s="59"/>
      <c r="M41" s="59">
        <v>57.5</v>
      </c>
      <c r="N41" s="54">
        <v>59.4</v>
      </c>
      <c r="O41" s="60">
        <v>59.1</v>
      </c>
      <c r="P41" s="59">
        <v>55.6</v>
      </c>
      <c r="Q41" s="61">
        <v>56.1</v>
      </c>
      <c r="R41" s="54">
        <f t="shared" si="0"/>
        <v>58.842857142857149</v>
      </c>
      <c r="S41" s="96">
        <v>40.4</v>
      </c>
    </row>
    <row r="42" spans="1:19" x14ac:dyDescent="0.35">
      <c r="A42" s="50">
        <v>32</v>
      </c>
      <c r="B42" s="51" t="s">
        <v>22</v>
      </c>
      <c r="C42" s="54">
        <v>535634</v>
      </c>
      <c r="D42" s="54">
        <v>182148</v>
      </c>
      <c r="E42" s="54" t="s">
        <v>136</v>
      </c>
      <c r="F42" s="54">
        <v>47.6</v>
      </c>
      <c r="G42" s="54">
        <v>40.299999999999997</v>
      </c>
      <c r="H42" s="54"/>
      <c r="I42" s="58"/>
      <c r="J42" s="59"/>
      <c r="K42" s="58"/>
      <c r="L42" s="59"/>
      <c r="M42" s="59">
        <v>42.6</v>
      </c>
      <c r="N42" s="54">
        <v>43</v>
      </c>
      <c r="O42" s="60">
        <v>40.799999999999997</v>
      </c>
      <c r="P42" s="59">
        <v>42.9</v>
      </c>
      <c r="Q42" s="61">
        <v>45.1</v>
      </c>
      <c r="R42" s="54">
        <f t="shared" si="0"/>
        <v>43.18571428571429</v>
      </c>
      <c r="S42" s="94">
        <v>29.7</v>
      </c>
    </row>
    <row r="43" spans="1:19" x14ac:dyDescent="0.35">
      <c r="A43" s="50">
        <v>33</v>
      </c>
      <c r="B43" s="51" t="s">
        <v>23</v>
      </c>
      <c r="C43" s="54">
        <v>535545</v>
      </c>
      <c r="D43" s="54">
        <v>181604</v>
      </c>
      <c r="E43" s="54" t="s">
        <v>137</v>
      </c>
      <c r="F43" s="54">
        <v>40.299999999999997</v>
      </c>
      <c r="G43" s="54">
        <v>34.700000000000003</v>
      </c>
      <c r="H43" s="54"/>
      <c r="I43" s="58"/>
      <c r="J43" s="58"/>
      <c r="K43" s="58"/>
      <c r="L43" s="59"/>
      <c r="M43" s="59">
        <v>24.9</v>
      </c>
      <c r="N43" s="54">
        <v>30.1</v>
      </c>
      <c r="O43" s="60">
        <v>32.700000000000003</v>
      </c>
      <c r="P43" s="59">
        <v>38.5</v>
      </c>
      <c r="Q43" s="61">
        <v>38</v>
      </c>
      <c r="R43" s="54">
        <f t="shared" si="0"/>
        <v>34.171428571428571</v>
      </c>
      <c r="S43" s="94">
        <v>23.5</v>
      </c>
    </row>
    <row r="44" spans="1:19" x14ac:dyDescent="0.35">
      <c r="A44" s="50">
        <v>34</v>
      </c>
      <c r="B44" s="51" t="s">
        <v>126</v>
      </c>
      <c r="C44" s="54">
        <v>535797</v>
      </c>
      <c r="D44" s="54">
        <v>181164</v>
      </c>
      <c r="E44" s="54" t="s">
        <v>136</v>
      </c>
      <c r="F44" s="54">
        <v>46</v>
      </c>
      <c r="G44" s="54">
        <v>37.700000000000003</v>
      </c>
      <c r="H44" s="54"/>
      <c r="I44" s="58"/>
      <c r="J44" s="59"/>
      <c r="K44" s="58"/>
      <c r="L44" s="59"/>
      <c r="M44" s="59">
        <v>31.5</v>
      </c>
      <c r="N44" s="54">
        <v>34.799999999999997</v>
      </c>
      <c r="O44" s="60">
        <v>32.9</v>
      </c>
      <c r="P44" s="59">
        <v>41</v>
      </c>
      <c r="Q44" s="61">
        <v>44</v>
      </c>
      <c r="R44" s="54">
        <f t="shared" si="0"/>
        <v>38.271428571428565</v>
      </c>
      <c r="S44" s="94">
        <v>26.3</v>
      </c>
    </row>
    <row r="45" spans="1:19" x14ac:dyDescent="0.35">
      <c r="A45" s="50">
        <v>35</v>
      </c>
      <c r="B45" s="51" t="s">
        <v>127</v>
      </c>
      <c r="C45" s="54">
        <v>535977</v>
      </c>
      <c r="D45" s="54">
        <v>180879</v>
      </c>
      <c r="E45" s="54" t="s">
        <v>84</v>
      </c>
      <c r="F45" s="54">
        <v>87.1</v>
      </c>
      <c r="G45" s="54">
        <v>75.599999999999994</v>
      </c>
      <c r="H45" s="54"/>
      <c r="I45" s="58"/>
      <c r="J45" s="59"/>
      <c r="K45" s="58"/>
      <c r="L45" s="59"/>
      <c r="M45" s="59">
        <v>86.3</v>
      </c>
      <c r="N45" s="54">
        <v>86.6</v>
      </c>
      <c r="O45" s="60">
        <v>70.2</v>
      </c>
      <c r="P45" s="59">
        <v>79.8</v>
      </c>
      <c r="Q45" s="61">
        <v>68.8</v>
      </c>
      <c r="R45" s="54">
        <f t="shared" si="0"/>
        <v>79.2</v>
      </c>
      <c r="S45" s="97">
        <v>54.4</v>
      </c>
    </row>
    <row r="46" spans="1:19" x14ac:dyDescent="0.35">
      <c r="A46" s="50">
        <v>36</v>
      </c>
      <c r="B46" s="51" t="s">
        <v>24</v>
      </c>
      <c r="C46" s="54">
        <v>536704</v>
      </c>
      <c r="D46" s="54">
        <v>181647</v>
      </c>
      <c r="E46" s="54" t="s">
        <v>136</v>
      </c>
      <c r="F46" s="54">
        <v>44.7</v>
      </c>
      <c r="G46" s="54" t="s">
        <v>61</v>
      </c>
      <c r="H46" s="54"/>
      <c r="I46" s="58"/>
      <c r="J46" s="59"/>
      <c r="K46" s="58"/>
      <c r="L46" s="59"/>
      <c r="M46" s="59">
        <v>32.1</v>
      </c>
      <c r="N46" s="54">
        <v>33.5</v>
      </c>
      <c r="O46" s="60">
        <v>35.6</v>
      </c>
      <c r="P46" s="59">
        <v>42</v>
      </c>
      <c r="Q46" s="61">
        <v>39.200000000000003</v>
      </c>
      <c r="R46" s="54">
        <f t="shared" si="0"/>
        <v>37.85</v>
      </c>
      <c r="S46" s="94">
        <v>26</v>
      </c>
    </row>
    <row r="47" spans="1:19" x14ac:dyDescent="0.35">
      <c r="A47" s="50">
        <v>37</v>
      </c>
      <c r="B47" s="51" t="s">
        <v>25</v>
      </c>
      <c r="C47" s="54">
        <v>536577</v>
      </c>
      <c r="D47" s="54">
        <v>181379</v>
      </c>
      <c r="E47" s="54" t="s">
        <v>136</v>
      </c>
      <c r="F47" s="54">
        <v>42</v>
      </c>
      <c r="G47" s="54">
        <v>29.3</v>
      </c>
      <c r="H47" s="54"/>
      <c r="I47" s="58"/>
      <c r="J47" s="59"/>
      <c r="K47" s="58"/>
      <c r="L47" s="58"/>
      <c r="M47" s="58">
        <v>32</v>
      </c>
      <c r="N47" s="54">
        <v>30.1</v>
      </c>
      <c r="O47" s="60">
        <v>31.6</v>
      </c>
      <c r="P47" s="59">
        <v>36.6</v>
      </c>
      <c r="Q47" s="61">
        <v>37.5</v>
      </c>
      <c r="R47" s="54">
        <f t="shared" si="0"/>
        <v>34.157142857142858</v>
      </c>
      <c r="S47" s="94">
        <v>26.5</v>
      </c>
    </row>
    <row r="48" spans="1:19" x14ac:dyDescent="0.35">
      <c r="A48" s="50">
        <v>38</v>
      </c>
      <c r="B48" s="51" t="s">
        <v>26</v>
      </c>
      <c r="C48" s="54">
        <v>536080</v>
      </c>
      <c r="D48" s="54">
        <v>181721</v>
      </c>
      <c r="E48" s="54" t="s">
        <v>136</v>
      </c>
      <c r="F48" s="54">
        <v>43.5</v>
      </c>
      <c r="G48" s="54">
        <v>37.9</v>
      </c>
      <c r="H48" s="54"/>
      <c r="I48" s="58"/>
      <c r="J48" s="59"/>
      <c r="K48" s="58"/>
      <c r="L48" s="59"/>
      <c r="M48" s="59">
        <v>37.299999999999997</v>
      </c>
      <c r="N48" s="54">
        <v>41.7</v>
      </c>
      <c r="O48" s="60">
        <v>41.8</v>
      </c>
      <c r="P48" s="59">
        <v>45.6</v>
      </c>
      <c r="Q48" s="61">
        <v>45</v>
      </c>
      <c r="R48" s="54">
        <f t="shared" si="0"/>
        <v>41.828571428571422</v>
      </c>
      <c r="S48" s="94">
        <v>28.7</v>
      </c>
    </row>
    <row r="49" spans="1:19" x14ac:dyDescent="0.35">
      <c r="A49" s="50">
        <v>39</v>
      </c>
      <c r="B49" s="51" t="s">
        <v>27</v>
      </c>
      <c r="C49" s="54">
        <v>536089</v>
      </c>
      <c r="D49" s="54">
        <v>182258</v>
      </c>
      <c r="E49" s="54" t="s">
        <v>84</v>
      </c>
      <c r="F49" s="54">
        <v>44.2</v>
      </c>
      <c r="G49" s="54">
        <v>31.8</v>
      </c>
      <c r="H49" s="54"/>
      <c r="I49" s="58"/>
      <c r="J49" s="59"/>
      <c r="K49" s="58"/>
      <c r="L49" s="59"/>
      <c r="M49" s="59">
        <v>34.5</v>
      </c>
      <c r="N49" s="54">
        <v>40.5</v>
      </c>
      <c r="O49" s="60">
        <v>38.200000000000003</v>
      </c>
      <c r="P49" s="59">
        <v>40.4</v>
      </c>
      <c r="Q49" s="61">
        <v>39.299999999999997</v>
      </c>
      <c r="R49" s="54">
        <f t="shared" si="0"/>
        <v>38.414285714285711</v>
      </c>
      <c r="S49" s="94">
        <v>26.4</v>
      </c>
    </row>
    <row r="50" spans="1:19" x14ac:dyDescent="0.35">
      <c r="A50" s="50">
        <v>40</v>
      </c>
      <c r="B50" s="51" t="s">
        <v>128</v>
      </c>
      <c r="C50" s="54">
        <v>536105</v>
      </c>
      <c r="D50" s="54">
        <v>183049</v>
      </c>
      <c r="E50" s="54" t="s">
        <v>136</v>
      </c>
      <c r="F50" s="54" t="s">
        <v>61</v>
      </c>
      <c r="G50" s="54">
        <v>1.4</v>
      </c>
      <c r="H50" s="54"/>
      <c r="I50" s="58"/>
      <c r="J50" s="59"/>
      <c r="K50" s="58"/>
      <c r="L50" s="59"/>
      <c r="M50" s="59">
        <v>30.8</v>
      </c>
      <c r="N50" s="54">
        <v>29.4</v>
      </c>
      <c r="O50" s="60">
        <v>30.1</v>
      </c>
      <c r="P50" s="59">
        <v>41.8</v>
      </c>
      <c r="Q50" s="61">
        <v>36.799999999999997</v>
      </c>
      <c r="R50" s="54" t="s">
        <v>61</v>
      </c>
      <c r="S50" s="94">
        <v>24.2</v>
      </c>
    </row>
    <row r="51" spans="1:19" x14ac:dyDescent="0.35">
      <c r="A51" s="50">
        <v>41</v>
      </c>
      <c r="B51" s="51" t="s">
        <v>28</v>
      </c>
      <c r="C51" s="54">
        <v>536457</v>
      </c>
      <c r="D51" s="54">
        <v>183301</v>
      </c>
      <c r="E51" s="54" t="s">
        <v>84</v>
      </c>
      <c r="F51" s="54">
        <v>44.4</v>
      </c>
      <c r="G51" s="54">
        <v>35.1</v>
      </c>
      <c r="H51" s="54"/>
      <c r="I51" s="58"/>
      <c r="J51" s="59"/>
      <c r="K51" s="58"/>
      <c r="L51" s="59"/>
      <c r="M51" s="59" t="s">
        <v>61</v>
      </c>
      <c r="N51" s="54">
        <v>39.299999999999997</v>
      </c>
      <c r="O51" s="60">
        <v>36.700000000000003</v>
      </c>
      <c r="P51" s="59">
        <v>39</v>
      </c>
      <c r="Q51" s="61">
        <v>40</v>
      </c>
      <c r="R51" s="54">
        <f t="shared" ref="R51:R75" si="1">AVERAGE(F51:Q51)</f>
        <v>39.083333333333336</v>
      </c>
      <c r="S51" s="94">
        <v>25.9</v>
      </c>
    </row>
    <row r="52" spans="1:19" x14ac:dyDescent="0.35">
      <c r="A52" s="50">
        <v>42</v>
      </c>
      <c r="B52" s="51" t="s">
        <v>129</v>
      </c>
      <c r="C52" s="54">
        <v>536494</v>
      </c>
      <c r="D52" s="54">
        <v>184170</v>
      </c>
      <c r="E52" s="54" t="s">
        <v>137</v>
      </c>
      <c r="F52" s="54">
        <v>32.4</v>
      </c>
      <c r="G52" s="54">
        <v>23.1</v>
      </c>
      <c r="H52" s="54"/>
      <c r="I52" s="58"/>
      <c r="J52" s="59"/>
      <c r="K52" s="58"/>
      <c r="L52" s="59"/>
      <c r="M52" s="59">
        <v>18.7</v>
      </c>
      <c r="N52" s="54">
        <v>19.5</v>
      </c>
      <c r="O52" s="60">
        <v>24</v>
      </c>
      <c r="P52" s="59">
        <v>28.5</v>
      </c>
      <c r="Q52" s="61">
        <v>26.6</v>
      </c>
      <c r="R52" s="54">
        <f t="shared" si="1"/>
        <v>24.685714285714283</v>
      </c>
      <c r="S52" s="94">
        <v>16.899999999999999</v>
      </c>
    </row>
    <row r="53" spans="1:19" x14ac:dyDescent="0.35">
      <c r="A53" s="50">
        <v>43</v>
      </c>
      <c r="B53" s="51" t="s">
        <v>129</v>
      </c>
      <c r="C53" s="54">
        <v>536494</v>
      </c>
      <c r="D53" s="54">
        <v>184170</v>
      </c>
      <c r="E53" s="54" t="s">
        <v>137</v>
      </c>
      <c r="F53" s="54">
        <v>30.6</v>
      </c>
      <c r="G53" s="54">
        <v>22.9</v>
      </c>
      <c r="H53" s="54"/>
      <c r="I53" s="58"/>
      <c r="J53" s="59"/>
      <c r="K53" s="58"/>
      <c r="L53" s="59"/>
      <c r="M53" s="59">
        <v>17.5</v>
      </c>
      <c r="N53" s="54">
        <v>18.399999999999999</v>
      </c>
      <c r="O53" s="60">
        <v>21.6</v>
      </c>
      <c r="P53" s="59">
        <v>27.3</v>
      </c>
      <c r="Q53" s="61">
        <v>28.6</v>
      </c>
      <c r="R53" s="54">
        <f t="shared" si="1"/>
        <v>23.842857142857145</v>
      </c>
      <c r="S53" s="94">
        <v>16.399999999999999</v>
      </c>
    </row>
    <row r="54" spans="1:19" x14ac:dyDescent="0.35">
      <c r="A54" s="50">
        <v>44</v>
      </c>
      <c r="B54" s="51" t="s">
        <v>30</v>
      </c>
      <c r="C54" s="54">
        <v>536875</v>
      </c>
      <c r="D54" s="54">
        <v>183740</v>
      </c>
      <c r="E54" s="54" t="s">
        <v>136</v>
      </c>
      <c r="F54" s="54">
        <v>51.3</v>
      </c>
      <c r="G54" s="54">
        <v>39.299999999999997</v>
      </c>
      <c r="H54" s="54"/>
      <c r="I54" s="58"/>
      <c r="J54" s="59"/>
      <c r="K54" s="58"/>
      <c r="L54" s="59"/>
      <c r="M54" s="59">
        <v>30.2</v>
      </c>
      <c r="N54" s="54">
        <v>36.9</v>
      </c>
      <c r="O54" s="60">
        <v>38.6</v>
      </c>
      <c r="P54" s="59">
        <v>44.9</v>
      </c>
      <c r="Q54" s="61">
        <v>41.9</v>
      </c>
      <c r="R54" s="54">
        <f t="shared" si="1"/>
        <v>40.442857142857136</v>
      </c>
      <c r="S54" s="94">
        <v>27.8</v>
      </c>
    </row>
    <row r="55" spans="1:19" x14ac:dyDescent="0.35">
      <c r="A55" s="50">
        <v>45</v>
      </c>
      <c r="B55" s="51" t="s">
        <v>31</v>
      </c>
      <c r="C55" s="54">
        <v>536713</v>
      </c>
      <c r="D55" s="54">
        <v>183070</v>
      </c>
      <c r="E55" s="54" t="s">
        <v>136</v>
      </c>
      <c r="F55" s="54">
        <v>54.8</v>
      </c>
      <c r="G55" s="54">
        <v>40</v>
      </c>
      <c r="H55" s="54"/>
      <c r="I55" s="58"/>
      <c r="J55" s="59"/>
      <c r="K55" s="58"/>
      <c r="L55" s="59"/>
      <c r="M55" s="59">
        <v>41.2</v>
      </c>
      <c r="N55" s="54">
        <v>45</v>
      </c>
      <c r="O55" s="60">
        <v>41</v>
      </c>
      <c r="P55" s="59">
        <v>48.5</v>
      </c>
      <c r="Q55" s="61">
        <v>45.2</v>
      </c>
      <c r="R55" s="54">
        <f t="shared" si="1"/>
        <v>45.1</v>
      </c>
      <c r="S55" s="94">
        <v>31</v>
      </c>
    </row>
    <row r="56" spans="1:19" x14ac:dyDescent="0.35">
      <c r="A56" s="50">
        <v>46</v>
      </c>
      <c r="B56" s="51" t="s">
        <v>32</v>
      </c>
      <c r="C56" s="54">
        <v>536542</v>
      </c>
      <c r="D56" s="54">
        <v>182589</v>
      </c>
      <c r="E56" s="54" t="s">
        <v>136</v>
      </c>
      <c r="F56" s="54">
        <v>47.7</v>
      </c>
      <c r="G56" s="54">
        <v>37.799999999999997</v>
      </c>
      <c r="H56" s="54"/>
      <c r="I56" s="58"/>
      <c r="J56" s="59"/>
      <c r="K56" s="58"/>
      <c r="L56" s="59"/>
      <c r="M56" s="59">
        <v>30</v>
      </c>
      <c r="N56" s="54" t="s">
        <v>61</v>
      </c>
      <c r="O56" s="60">
        <v>39.6</v>
      </c>
      <c r="P56" s="59">
        <v>38</v>
      </c>
      <c r="Q56" s="61" t="s">
        <v>61</v>
      </c>
      <c r="R56" s="54">
        <f t="shared" si="1"/>
        <v>38.619999999999997</v>
      </c>
      <c r="S56" s="94">
        <v>26.2</v>
      </c>
    </row>
    <row r="57" spans="1:19" x14ac:dyDescent="0.35">
      <c r="A57" s="50">
        <v>47</v>
      </c>
      <c r="B57" s="51" t="s">
        <v>33</v>
      </c>
      <c r="C57" s="54">
        <v>536452</v>
      </c>
      <c r="D57" s="54">
        <v>182454</v>
      </c>
      <c r="E57" s="54" t="s">
        <v>136</v>
      </c>
      <c r="F57" s="54">
        <v>57.3</v>
      </c>
      <c r="G57" s="54">
        <v>43.7</v>
      </c>
      <c r="H57" s="54"/>
      <c r="I57" s="58"/>
      <c r="J57" s="59"/>
      <c r="K57" s="58"/>
      <c r="L57" s="59"/>
      <c r="M57" s="59">
        <v>47.9</v>
      </c>
      <c r="N57" s="54">
        <v>40.799999999999997</v>
      </c>
      <c r="O57" s="60">
        <v>40</v>
      </c>
      <c r="P57" s="59">
        <v>49.2</v>
      </c>
      <c r="Q57" s="61">
        <v>49.2</v>
      </c>
      <c r="R57" s="54">
        <f t="shared" si="1"/>
        <v>46.871428571428567</v>
      </c>
      <c r="S57" s="94">
        <v>32.200000000000003</v>
      </c>
    </row>
    <row r="58" spans="1:19" x14ac:dyDescent="0.35">
      <c r="A58" s="50">
        <v>48</v>
      </c>
      <c r="B58" s="51" t="s">
        <v>34</v>
      </c>
      <c r="C58" s="54">
        <v>536768</v>
      </c>
      <c r="D58" s="54">
        <v>181772</v>
      </c>
      <c r="E58" s="54" t="s">
        <v>136</v>
      </c>
      <c r="F58" s="54">
        <v>55.5</v>
      </c>
      <c r="G58" s="54">
        <v>46.6</v>
      </c>
      <c r="H58" s="54"/>
      <c r="I58" s="58"/>
      <c r="J58" s="59"/>
      <c r="K58" s="58"/>
      <c r="L58" s="59"/>
      <c r="M58" s="59">
        <v>41.4</v>
      </c>
      <c r="N58" s="54">
        <v>42.7</v>
      </c>
      <c r="O58" s="60">
        <v>46.9</v>
      </c>
      <c r="P58" s="59">
        <v>48.2</v>
      </c>
      <c r="Q58" s="61">
        <v>48.1</v>
      </c>
      <c r="R58" s="54">
        <f t="shared" si="1"/>
        <v>47.057142857142864</v>
      </c>
      <c r="S58" s="94">
        <v>32.299999999999997</v>
      </c>
    </row>
    <row r="59" spans="1:19" x14ac:dyDescent="0.35">
      <c r="A59" s="50">
        <v>49</v>
      </c>
      <c r="B59" s="51" t="s">
        <v>35</v>
      </c>
      <c r="C59" s="54">
        <v>537049</v>
      </c>
      <c r="D59" s="54">
        <v>181292</v>
      </c>
      <c r="E59" s="54" t="s">
        <v>136</v>
      </c>
      <c r="F59" s="54">
        <v>48.3</v>
      </c>
      <c r="G59" s="54">
        <v>34.700000000000003</v>
      </c>
      <c r="H59" s="54"/>
      <c r="I59" s="58"/>
      <c r="J59" s="59"/>
      <c r="K59" s="58"/>
      <c r="L59" s="59"/>
      <c r="M59" s="59">
        <v>26.7</v>
      </c>
      <c r="N59" s="54">
        <v>30.5</v>
      </c>
      <c r="O59" s="60">
        <v>34.6</v>
      </c>
      <c r="P59" s="59">
        <v>38.6</v>
      </c>
      <c r="Q59" s="61">
        <v>40</v>
      </c>
      <c r="R59" s="54">
        <f t="shared" si="1"/>
        <v>36.199999999999996</v>
      </c>
      <c r="S59" s="94">
        <v>24.9</v>
      </c>
    </row>
    <row r="60" spans="1:19" x14ac:dyDescent="0.35">
      <c r="A60" s="50">
        <v>50</v>
      </c>
      <c r="B60" s="51" t="s">
        <v>65</v>
      </c>
      <c r="C60" s="54">
        <v>536937</v>
      </c>
      <c r="D60" s="54">
        <v>180987</v>
      </c>
      <c r="E60" s="54" t="s">
        <v>84</v>
      </c>
      <c r="F60" s="54">
        <v>51.5</v>
      </c>
      <c r="G60" s="54">
        <v>43</v>
      </c>
      <c r="H60" s="54"/>
      <c r="I60" s="58"/>
      <c r="J60" s="59"/>
      <c r="K60" s="58"/>
      <c r="L60" s="59"/>
      <c r="M60" s="59">
        <v>37</v>
      </c>
      <c r="N60" s="54">
        <v>39.5</v>
      </c>
      <c r="O60" s="60">
        <v>36.9</v>
      </c>
      <c r="P60" s="59">
        <v>39.6</v>
      </c>
      <c r="Q60" s="61">
        <v>43.5</v>
      </c>
      <c r="R60" s="54">
        <f t="shared" si="1"/>
        <v>41.571428571428569</v>
      </c>
      <c r="S60" s="94">
        <v>28.5</v>
      </c>
    </row>
    <row r="61" spans="1:19" x14ac:dyDescent="0.35">
      <c r="A61" s="50">
        <v>51</v>
      </c>
      <c r="B61" s="51" t="s">
        <v>36</v>
      </c>
      <c r="C61" s="54">
        <v>534938</v>
      </c>
      <c r="D61" s="54">
        <v>181257</v>
      </c>
      <c r="E61" s="54" t="s">
        <v>84</v>
      </c>
      <c r="F61" s="54">
        <v>43.8</v>
      </c>
      <c r="G61" s="54">
        <v>29.5</v>
      </c>
      <c r="H61" s="54"/>
      <c r="I61" s="58"/>
      <c r="J61" s="59"/>
      <c r="K61" s="58"/>
      <c r="L61" s="59"/>
      <c r="M61" s="59" t="s">
        <v>61</v>
      </c>
      <c r="N61" s="54" t="s">
        <v>61</v>
      </c>
      <c r="O61" s="60">
        <v>32.6</v>
      </c>
      <c r="P61" s="59">
        <v>38.6</v>
      </c>
      <c r="Q61" s="61" t="s">
        <v>61</v>
      </c>
      <c r="R61" s="54">
        <f t="shared" si="1"/>
        <v>36.125</v>
      </c>
      <c r="S61" s="94">
        <v>23.2</v>
      </c>
    </row>
    <row r="62" spans="1:19" x14ac:dyDescent="0.35">
      <c r="A62" s="50">
        <v>52</v>
      </c>
      <c r="B62" s="51" t="s">
        <v>37</v>
      </c>
      <c r="C62" s="54">
        <v>537304</v>
      </c>
      <c r="D62" s="54">
        <v>183619</v>
      </c>
      <c r="E62" s="54" t="s">
        <v>136</v>
      </c>
      <c r="F62" s="54">
        <v>51.9</v>
      </c>
      <c r="G62" s="54">
        <v>40.200000000000003</v>
      </c>
      <c r="H62" s="54"/>
      <c r="I62" s="58"/>
      <c r="J62" s="59"/>
      <c r="K62" s="58"/>
      <c r="L62" s="59"/>
      <c r="M62" s="59">
        <v>42.6</v>
      </c>
      <c r="N62" s="54">
        <v>37</v>
      </c>
      <c r="O62" s="60" t="s">
        <v>61</v>
      </c>
      <c r="P62" s="59">
        <v>46.4</v>
      </c>
      <c r="Q62" s="61">
        <v>48.3</v>
      </c>
      <c r="R62" s="54">
        <f t="shared" si="1"/>
        <v>44.4</v>
      </c>
      <c r="S62" s="94">
        <v>29.8</v>
      </c>
    </row>
    <row r="63" spans="1:19" x14ac:dyDescent="0.35">
      <c r="A63" s="50">
        <v>53</v>
      </c>
      <c r="B63" s="51" t="s">
        <v>38</v>
      </c>
      <c r="C63" s="54">
        <v>537159</v>
      </c>
      <c r="D63" s="54">
        <v>183415</v>
      </c>
      <c r="E63" s="54" t="s">
        <v>136</v>
      </c>
      <c r="F63" s="54">
        <v>1.4</v>
      </c>
      <c r="G63" s="54">
        <v>47.5</v>
      </c>
      <c r="H63" s="54"/>
      <c r="I63" s="58"/>
      <c r="J63" s="59"/>
      <c r="K63" s="58"/>
      <c r="L63" s="59"/>
      <c r="M63" s="59">
        <v>44.8</v>
      </c>
      <c r="N63" s="54">
        <v>50.3</v>
      </c>
      <c r="O63" s="60">
        <v>48.7</v>
      </c>
      <c r="P63" s="59">
        <v>49.6</v>
      </c>
      <c r="Q63" s="61">
        <v>50</v>
      </c>
      <c r="R63" s="54">
        <f t="shared" si="1"/>
        <v>41.757142857142853</v>
      </c>
      <c r="S63" s="94">
        <v>34.5</v>
      </c>
    </row>
    <row r="64" spans="1:19" x14ac:dyDescent="0.35">
      <c r="A64" s="50">
        <v>54</v>
      </c>
      <c r="B64" s="51" t="s">
        <v>60</v>
      </c>
      <c r="C64" s="54">
        <v>537525</v>
      </c>
      <c r="D64" s="54">
        <v>182887</v>
      </c>
      <c r="E64" s="54" t="s">
        <v>136</v>
      </c>
      <c r="F64" s="54">
        <v>65.8</v>
      </c>
      <c r="G64" s="54">
        <v>53.4</v>
      </c>
      <c r="H64" s="54"/>
      <c r="I64" s="58"/>
      <c r="J64" s="59"/>
      <c r="K64" s="58"/>
      <c r="L64" s="59"/>
      <c r="M64" s="59" t="s">
        <v>61</v>
      </c>
      <c r="N64" s="54" t="s">
        <v>141</v>
      </c>
      <c r="O64" s="60">
        <v>54.2</v>
      </c>
      <c r="P64" s="59">
        <v>57.6</v>
      </c>
      <c r="Q64" s="61">
        <v>54.5</v>
      </c>
      <c r="R64" s="54">
        <f t="shared" si="1"/>
        <v>57.1</v>
      </c>
      <c r="S64" s="94">
        <v>37</v>
      </c>
    </row>
    <row r="65" spans="1:19" x14ac:dyDescent="0.35">
      <c r="A65" s="50">
        <v>55</v>
      </c>
      <c r="B65" s="51" t="s">
        <v>70</v>
      </c>
      <c r="C65" s="54">
        <v>536732</v>
      </c>
      <c r="D65" s="54">
        <v>182361</v>
      </c>
      <c r="E65" s="54" t="s">
        <v>84</v>
      </c>
      <c r="F65" s="54">
        <v>31.8</v>
      </c>
      <c r="G65" s="54">
        <v>22.6</v>
      </c>
      <c r="H65" s="54"/>
      <c r="I65" s="58"/>
      <c r="J65" s="59"/>
      <c r="K65" s="58"/>
      <c r="L65" s="59"/>
      <c r="M65" s="59">
        <v>18.7</v>
      </c>
      <c r="N65" s="54">
        <v>22.8</v>
      </c>
      <c r="O65" s="60">
        <v>20.9</v>
      </c>
      <c r="P65" s="59">
        <v>25.5</v>
      </c>
      <c r="Q65" s="61">
        <v>27.7</v>
      </c>
      <c r="R65" s="54">
        <f t="shared" si="1"/>
        <v>24.285714285714285</v>
      </c>
      <c r="S65" s="94">
        <v>16.7</v>
      </c>
    </row>
    <row r="66" spans="1:19" x14ac:dyDescent="0.35">
      <c r="A66" s="50">
        <v>56</v>
      </c>
      <c r="B66" s="51" t="s">
        <v>39</v>
      </c>
      <c r="C66" s="54">
        <v>537248</v>
      </c>
      <c r="D66" s="54">
        <v>181820</v>
      </c>
      <c r="E66" s="54" t="s">
        <v>136</v>
      </c>
      <c r="F66" s="54">
        <v>44.8</v>
      </c>
      <c r="G66" s="54">
        <v>34.799999999999997</v>
      </c>
      <c r="H66" s="54"/>
      <c r="I66" s="58"/>
      <c r="J66" s="59"/>
      <c r="K66" s="58"/>
      <c r="L66" s="59"/>
      <c r="M66" s="59">
        <v>29.6</v>
      </c>
      <c r="N66" s="54">
        <v>31.2</v>
      </c>
      <c r="O66" s="60">
        <v>38.4</v>
      </c>
      <c r="P66" s="59">
        <v>43.1</v>
      </c>
      <c r="Q66" s="61">
        <v>42.6</v>
      </c>
      <c r="R66" s="54">
        <f t="shared" si="1"/>
        <v>37.785714285714285</v>
      </c>
      <c r="S66" s="94">
        <v>25.9</v>
      </c>
    </row>
    <row r="67" spans="1:19" x14ac:dyDescent="0.35">
      <c r="A67" s="50">
        <v>57</v>
      </c>
      <c r="B67" s="51" t="s">
        <v>130</v>
      </c>
      <c r="C67" s="54">
        <v>537516</v>
      </c>
      <c r="D67" s="54">
        <v>181392</v>
      </c>
      <c r="E67" s="54" t="s">
        <v>136</v>
      </c>
      <c r="F67" s="54">
        <v>41.5</v>
      </c>
      <c r="G67" s="54">
        <v>30.3</v>
      </c>
      <c r="H67" s="54"/>
      <c r="I67" s="58"/>
      <c r="J67" s="59"/>
      <c r="K67" s="58"/>
      <c r="L67" s="59"/>
      <c r="M67" s="59">
        <v>23.8</v>
      </c>
      <c r="N67" s="54">
        <v>28.6</v>
      </c>
      <c r="O67" s="60">
        <v>31.8</v>
      </c>
      <c r="P67" s="59">
        <v>36.9</v>
      </c>
      <c r="Q67" s="61">
        <v>38.299999999999997</v>
      </c>
      <c r="R67" s="54">
        <f t="shared" si="1"/>
        <v>33.028571428571425</v>
      </c>
      <c r="S67" s="94">
        <v>22.7</v>
      </c>
    </row>
    <row r="68" spans="1:19" x14ac:dyDescent="0.35">
      <c r="A68" s="50">
        <v>58</v>
      </c>
      <c r="B68" s="51" t="s">
        <v>40</v>
      </c>
      <c r="C68" s="54">
        <v>537539</v>
      </c>
      <c r="D68" s="54">
        <v>180688</v>
      </c>
      <c r="E68" s="54" t="s">
        <v>136</v>
      </c>
      <c r="F68" s="54">
        <v>45.7</v>
      </c>
      <c r="G68" s="54">
        <v>34</v>
      </c>
      <c r="H68" s="54"/>
      <c r="I68" s="58"/>
      <c r="J68" s="59"/>
      <c r="K68" s="58"/>
      <c r="L68" s="59"/>
      <c r="M68" s="59">
        <v>27.3</v>
      </c>
      <c r="N68" s="54">
        <v>26.5</v>
      </c>
      <c r="O68" s="60">
        <v>30.8</v>
      </c>
      <c r="P68" s="59">
        <v>37</v>
      </c>
      <c r="Q68" s="61">
        <v>34.4</v>
      </c>
      <c r="R68" s="54">
        <f t="shared" si="1"/>
        <v>33.671428571428571</v>
      </c>
      <c r="S68" s="94">
        <v>23.1</v>
      </c>
    </row>
    <row r="69" spans="1:19" x14ac:dyDescent="0.35">
      <c r="A69" s="50">
        <v>59</v>
      </c>
      <c r="B69" s="51" t="s">
        <v>41</v>
      </c>
      <c r="C69" s="54">
        <v>537100</v>
      </c>
      <c r="D69" s="54">
        <v>180791</v>
      </c>
      <c r="E69" s="54" t="s">
        <v>136</v>
      </c>
      <c r="F69" s="54">
        <v>51</v>
      </c>
      <c r="G69" s="54" t="s">
        <v>61</v>
      </c>
      <c r="H69" s="54"/>
      <c r="I69" s="58"/>
      <c r="J69" s="59"/>
      <c r="K69" s="58"/>
      <c r="L69" s="59"/>
      <c r="M69" s="59">
        <v>36</v>
      </c>
      <c r="N69" s="54">
        <v>35.5</v>
      </c>
      <c r="O69" s="60">
        <v>40.4</v>
      </c>
      <c r="P69" s="59">
        <v>42.3</v>
      </c>
      <c r="Q69" s="61">
        <v>40.799999999999997</v>
      </c>
      <c r="R69" s="54">
        <f t="shared" si="1"/>
        <v>41</v>
      </c>
      <c r="S69" s="94">
        <v>28.1</v>
      </c>
    </row>
    <row r="70" spans="1:19" ht="15" thickBot="1" x14ac:dyDescent="0.4">
      <c r="A70" s="50">
        <v>60</v>
      </c>
      <c r="B70" s="51" t="s">
        <v>42</v>
      </c>
      <c r="C70" s="54">
        <v>537115</v>
      </c>
      <c r="D70" s="54">
        <v>180074</v>
      </c>
      <c r="E70" s="54" t="s">
        <v>136</v>
      </c>
      <c r="F70" s="54">
        <v>56</v>
      </c>
      <c r="G70" s="54">
        <v>40.4</v>
      </c>
      <c r="H70" s="54"/>
      <c r="I70" s="58"/>
      <c r="J70" s="59"/>
      <c r="K70" s="58"/>
      <c r="L70" s="59"/>
      <c r="M70" s="59">
        <v>44.3</v>
      </c>
      <c r="N70" s="54">
        <v>43.9</v>
      </c>
      <c r="O70" s="60">
        <v>51.3</v>
      </c>
      <c r="P70" s="59">
        <v>54.4</v>
      </c>
      <c r="Q70" s="61">
        <v>51.1</v>
      </c>
      <c r="R70" s="54">
        <f t="shared" si="1"/>
        <v>48.771428571428565</v>
      </c>
      <c r="S70" s="95">
        <v>33.5</v>
      </c>
    </row>
    <row r="71" spans="1:19" x14ac:dyDescent="0.35">
      <c r="A71" s="50">
        <v>61</v>
      </c>
      <c r="B71" s="51" t="s">
        <v>43</v>
      </c>
      <c r="C71" s="54">
        <v>537056</v>
      </c>
      <c r="D71" s="54">
        <v>182773</v>
      </c>
      <c r="E71" s="54" t="s">
        <v>136</v>
      </c>
      <c r="F71" s="54">
        <v>51.1</v>
      </c>
      <c r="G71" s="54">
        <v>41.4</v>
      </c>
      <c r="H71" s="54"/>
      <c r="I71" s="58"/>
      <c r="J71" s="59"/>
      <c r="K71" s="58"/>
      <c r="L71" s="59"/>
      <c r="M71" s="59">
        <v>30.2</v>
      </c>
      <c r="N71" s="54">
        <v>32</v>
      </c>
      <c r="O71" s="60">
        <v>37.5</v>
      </c>
      <c r="P71" s="59">
        <v>46.7</v>
      </c>
      <c r="Q71" s="61">
        <v>42.6</v>
      </c>
      <c r="R71" s="54">
        <f t="shared" si="1"/>
        <v>40.214285714285715</v>
      </c>
      <c r="S71" s="93">
        <v>27.6</v>
      </c>
    </row>
    <row r="72" spans="1:19" x14ac:dyDescent="0.35">
      <c r="A72" s="50">
        <v>62</v>
      </c>
      <c r="B72" s="51" t="s">
        <v>44</v>
      </c>
      <c r="C72" s="54">
        <v>537348</v>
      </c>
      <c r="D72" s="54">
        <v>178690</v>
      </c>
      <c r="E72" s="54" t="s">
        <v>136</v>
      </c>
      <c r="F72" s="54">
        <v>47.2</v>
      </c>
      <c r="G72" s="54">
        <v>34.200000000000003</v>
      </c>
      <c r="H72" s="54"/>
      <c r="I72" s="58"/>
      <c r="J72" s="59"/>
      <c r="K72" s="58"/>
      <c r="L72" s="59"/>
      <c r="M72" s="59">
        <v>32</v>
      </c>
      <c r="N72" s="54">
        <v>34.6</v>
      </c>
      <c r="O72" s="60">
        <v>37</v>
      </c>
      <c r="P72" s="59">
        <v>45.2</v>
      </c>
      <c r="Q72" s="61">
        <v>42.1</v>
      </c>
      <c r="R72" s="54">
        <f t="shared" si="1"/>
        <v>38.9</v>
      </c>
      <c r="S72" s="94">
        <v>26.7</v>
      </c>
    </row>
    <row r="73" spans="1:19" x14ac:dyDescent="0.35">
      <c r="A73" s="50">
        <v>63</v>
      </c>
      <c r="B73" s="51" t="s">
        <v>63</v>
      </c>
      <c r="C73" s="54">
        <v>538246</v>
      </c>
      <c r="D73" s="54">
        <v>178689</v>
      </c>
      <c r="E73" s="54" t="s">
        <v>137</v>
      </c>
      <c r="F73" s="54">
        <v>44.8</v>
      </c>
      <c r="G73" s="54">
        <v>37</v>
      </c>
      <c r="H73" s="54"/>
      <c r="I73" s="58"/>
      <c r="J73" s="59"/>
      <c r="K73" s="58"/>
      <c r="L73" s="59"/>
      <c r="M73" s="59">
        <v>1.2</v>
      </c>
      <c r="N73" s="54">
        <v>22.9</v>
      </c>
      <c r="O73" s="60">
        <v>26.7</v>
      </c>
      <c r="P73" s="59">
        <v>31.1</v>
      </c>
      <c r="Q73" s="61">
        <v>28.1</v>
      </c>
      <c r="R73" s="54">
        <f t="shared" si="1"/>
        <v>27.4</v>
      </c>
      <c r="S73" s="94">
        <v>21.1</v>
      </c>
    </row>
    <row r="74" spans="1:19" x14ac:dyDescent="0.35">
      <c r="A74" s="50">
        <v>64</v>
      </c>
      <c r="B74" s="51" t="s">
        <v>64</v>
      </c>
      <c r="C74" s="54">
        <v>537953</v>
      </c>
      <c r="D74" s="54">
        <v>179357</v>
      </c>
      <c r="E74" s="54" t="s">
        <v>136</v>
      </c>
      <c r="F74" s="54">
        <v>56.7</v>
      </c>
      <c r="G74" s="54">
        <v>54.3</v>
      </c>
      <c r="H74" s="54"/>
      <c r="I74" s="58"/>
      <c r="J74" s="59"/>
      <c r="K74" s="58"/>
      <c r="L74" s="59"/>
      <c r="M74" s="59">
        <v>45.6</v>
      </c>
      <c r="N74" s="54">
        <v>52.2</v>
      </c>
      <c r="O74" s="60">
        <v>51.3</v>
      </c>
      <c r="P74" s="59">
        <v>54.3</v>
      </c>
      <c r="Q74" s="61">
        <v>54.3</v>
      </c>
      <c r="R74" s="54">
        <f t="shared" si="1"/>
        <v>52.671428571428578</v>
      </c>
      <c r="S74" s="94">
        <v>36.200000000000003</v>
      </c>
    </row>
    <row r="75" spans="1:19" x14ac:dyDescent="0.35">
      <c r="A75" s="50">
        <v>65</v>
      </c>
      <c r="B75" s="51" t="s">
        <v>45</v>
      </c>
      <c r="C75" s="54">
        <v>538032</v>
      </c>
      <c r="D75" s="54">
        <v>178360</v>
      </c>
      <c r="E75" s="54" t="s">
        <v>136</v>
      </c>
      <c r="F75" s="54">
        <v>43.5</v>
      </c>
      <c r="G75" s="54">
        <v>32.5</v>
      </c>
      <c r="H75" s="54"/>
      <c r="I75" s="58"/>
      <c r="J75" s="59"/>
      <c r="K75" s="58"/>
      <c r="L75" s="59"/>
      <c r="M75" s="59">
        <v>30.5</v>
      </c>
      <c r="N75" s="54">
        <v>33</v>
      </c>
      <c r="O75" s="60">
        <v>33.700000000000003</v>
      </c>
      <c r="P75" s="59">
        <v>40.799999999999997</v>
      </c>
      <c r="Q75" s="61" t="s">
        <v>61</v>
      </c>
      <c r="R75" s="54">
        <f t="shared" si="1"/>
        <v>35.666666666666664</v>
      </c>
      <c r="S75" s="94">
        <v>24.6</v>
      </c>
    </row>
    <row r="76" spans="1:19" x14ac:dyDescent="0.35">
      <c r="A76" s="50">
        <v>66</v>
      </c>
      <c r="B76" s="51" t="s">
        <v>63</v>
      </c>
      <c r="C76" s="54">
        <v>538258</v>
      </c>
      <c r="D76" s="54">
        <v>178689</v>
      </c>
      <c r="E76" s="54" t="s">
        <v>137</v>
      </c>
      <c r="F76" s="54">
        <v>31.5</v>
      </c>
      <c r="G76" s="54">
        <v>25.7</v>
      </c>
      <c r="H76" s="54"/>
      <c r="I76" s="58"/>
      <c r="J76" s="59"/>
      <c r="K76" s="58"/>
      <c r="L76" s="59"/>
      <c r="M76" s="59">
        <v>18.600000000000001</v>
      </c>
      <c r="N76" s="54">
        <v>24.8</v>
      </c>
      <c r="O76" s="60">
        <v>29.6</v>
      </c>
      <c r="P76" s="59">
        <v>29.4</v>
      </c>
      <c r="Q76" s="61">
        <v>25.7</v>
      </c>
      <c r="R76" s="54">
        <f t="shared" ref="R76:R99" si="2">AVERAGE(F76:Q76)</f>
        <v>26.471428571428572</v>
      </c>
      <c r="S76" s="94">
        <v>18.2</v>
      </c>
    </row>
    <row r="77" spans="1:19" x14ac:dyDescent="0.35">
      <c r="A77" s="50">
        <v>67</v>
      </c>
      <c r="B77" s="51" t="s">
        <v>46</v>
      </c>
      <c r="C77" s="54">
        <v>538544</v>
      </c>
      <c r="D77" s="54">
        <v>178767</v>
      </c>
      <c r="E77" s="54" t="s">
        <v>136</v>
      </c>
      <c r="F77" s="54">
        <v>48.6</v>
      </c>
      <c r="G77" s="54">
        <v>32.200000000000003</v>
      </c>
      <c r="H77" s="54"/>
      <c r="I77" s="58"/>
      <c r="J77" s="59"/>
      <c r="K77" s="58"/>
      <c r="L77" s="59"/>
      <c r="M77" s="59">
        <v>33.9</v>
      </c>
      <c r="N77" s="54">
        <v>35.5</v>
      </c>
      <c r="O77" s="60">
        <v>39.9</v>
      </c>
      <c r="P77" s="59">
        <v>38.5</v>
      </c>
      <c r="Q77" s="61">
        <v>42.3</v>
      </c>
      <c r="R77" s="54">
        <f t="shared" si="2"/>
        <v>38.700000000000003</v>
      </c>
      <c r="S77" s="94">
        <v>26.6</v>
      </c>
    </row>
    <row r="78" spans="1:19" x14ac:dyDescent="0.35">
      <c r="A78" s="50">
        <v>68</v>
      </c>
      <c r="B78" s="51" t="s">
        <v>66</v>
      </c>
      <c r="C78" s="54">
        <v>538431</v>
      </c>
      <c r="D78" s="54">
        <v>179044</v>
      </c>
      <c r="E78" s="54" t="s">
        <v>136</v>
      </c>
      <c r="F78" s="54">
        <v>45.7</v>
      </c>
      <c r="G78" s="54">
        <v>31</v>
      </c>
      <c r="H78" s="54"/>
      <c r="I78" s="58"/>
      <c r="J78" s="59"/>
      <c r="K78" s="58"/>
      <c r="L78" s="59"/>
      <c r="M78" s="59" t="s">
        <v>61</v>
      </c>
      <c r="N78" s="54" t="s">
        <v>61</v>
      </c>
      <c r="O78" s="60">
        <v>39.299999999999997</v>
      </c>
      <c r="P78" s="59">
        <v>44.5</v>
      </c>
      <c r="Q78" s="61">
        <v>42.4</v>
      </c>
      <c r="R78" s="54">
        <f t="shared" si="2"/>
        <v>40.58</v>
      </c>
      <c r="S78" s="94">
        <v>26.3</v>
      </c>
    </row>
    <row r="79" spans="1:19" x14ac:dyDescent="0.35">
      <c r="A79" s="50">
        <v>69</v>
      </c>
      <c r="B79" s="51" t="s">
        <v>47</v>
      </c>
      <c r="C79" s="54">
        <v>538190</v>
      </c>
      <c r="D79" s="54">
        <v>179750</v>
      </c>
      <c r="E79" s="54" t="s">
        <v>136</v>
      </c>
      <c r="F79" s="54">
        <v>44.9</v>
      </c>
      <c r="G79" s="54">
        <v>37.299999999999997</v>
      </c>
      <c r="H79" s="54"/>
      <c r="I79" s="58"/>
      <c r="J79" s="59"/>
      <c r="K79" s="58"/>
      <c r="L79" s="59"/>
      <c r="M79" s="59">
        <v>26.7</v>
      </c>
      <c r="N79" s="54">
        <v>35.6</v>
      </c>
      <c r="O79" s="60">
        <v>40.5</v>
      </c>
      <c r="P79" s="59">
        <v>45.1</v>
      </c>
      <c r="Q79" s="61">
        <v>41.2</v>
      </c>
      <c r="R79" s="54">
        <f t="shared" si="2"/>
        <v>38.75714285714286</v>
      </c>
      <c r="S79" s="94">
        <v>27.4</v>
      </c>
    </row>
    <row r="80" spans="1:19" x14ac:dyDescent="0.35">
      <c r="A80" s="50">
        <v>70</v>
      </c>
      <c r="B80" s="51" t="s">
        <v>115</v>
      </c>
      <c r="C80" s="54">
        <v>537424</v>
      </c>
      <c r="D80" s="54">
        <v>179910</v>
      </c>
      <c r="E80" s="54" t="s">
        <v>136</v>
      </c>
      <c r="F80" s="54">
        <v>50.6</v>
      </c>
      <c r="G80" s="54">
        <v>38.4</v>
      </c>
      <c r="H80" s="54"/>
      <c r="I80" s="58"/>
      <c r="J80" s="59"/>
      <c r="K80" s="58"/>
      <c r="L80" s="59"/>
      <c r="M80" s="59">
        <v>24.4</v>
      </c>
      <c r="N80" s="54">
        <v>29.1</v>
      </c>
      <c r="O80" s="60">
        <v>33.200000000000003</v>
      </c>
      <c r="P80" s="59">
        <v>40</v>
      </c>
      <c r="Q80" s="61">
        <v>26.2</v>
      </c>
      <c r="R80" s="54">
        <f t="shared" si="2"/>
        <v>34.557142857142857</v>
      </c>
      <c r="S80" s="94">
        <v>23.7</v>
      </c>
    </row>
    <row r="81" spans="1:19" x14ac:dyDescent="0.35">
      <c r="A81" s="50">
        <v>71</v>
      </c>
      <c r="B81" s="51" t="s">
        <v>131</v>
      </c>
      <c r="C81" s="54">
        <v>533689</v>
      </c>
      <c r="D81" s="54">
        <v>181705</v>
      </c>
      <c r="E81" s="54" t="s">
        <v>84</v>
      </c>
      <c r="F81" s="54">
        <v>63.2</v>
      </c>
      <c r="G81" s="54">
        <v>56.7</v>
      </c>
      <c r="H81" s="54"/>
      <c r="I81" s="58"/>
      <c r="J81" s="59"/>
      <c r="K81" s="58"/>
      <c r="L81" s="59"/>
      <c r="M81" s="59" t="s">
        <v>61</v>
      </c>
      <c r="N81" s="54" t="s">
        <v>61</v>
      </c>
      <c r="O81" s="60">
        <v>47</v>
      </c>
      <c r="P81" s="59">
        <v>54.1</v>
      </c>
      <c r="Q81" s="61">
        <v>51</v>
      </c>
      <c r="R81" s="54">
        <f t="shared" si="2"/>
        <v>54.4</v>
      </c>
      <c r="S81" s="94">
        <v>35.200000000000003</v>
      </c>
    </row>
    <row r="82" spans="1:19" x14ac:dyDescent="0.35">
      <c r="A82" s="50">
        <v>72</v>
      </c>
      <c r="B82" s="51" t="s">
        <v>67</v>
      </c>
      <c r="C82" s="54">
        <v>538364</v>
      </c>
      <c r="D82" s="54">
        <v>180188</v>
      </c>
      <c r="E82" s="54" t="s">
        <v>136</v>
      </c>
      <c r="F82" s="54">
        <v>50.7</v>
      </c>
      <c r="G82" s="54">
        <v>39.200000000000003</v>
      </c>
      <c r="H82" s="54"/>
      <c r="I82" s="58"/>
      <c r="J82" s="59"/>
      <c r="K82" s="58"/>
      <c r="L82" s="59"/>
      <c r="M82" s="59">
        <v>39.9</v>
      </c>
      <c r="N82" s="54">
        <v>43.8</v>
      </c>
      <c r="O82" s="60">
        <v>43.7</v>
      </c>
      <c r="P82" s="59">
        <v>48.1</v>
      </c>
      <c r="Q82" s="61">
        <v>44.4</v>
      </c>
      <c r="R82" s="54">
        <f t="shared" si="2"/>
        <v>44.25714285714286</v>
      </c>
      <c r="S82" s="94">
        <v>30.4</v>
      </c>
    </row>
    <row r="83" spans="1:19" x14ac:dyDescent="0.35">
      <c r="A83" s="50">
        <v>73</v>
      </c>
      <c r="B83" s="51" t="s">
        <v>48</v>
      </c>
      <c r="C83" s="54">
        <v>538742</v>
      </c>
      <c r="D83" s="54">
        <v>180756</v>
      </c>
      <c r="E83" s="54" t="s">
        <v>136</v>
      </c>
      <c r="F83" s="54">
        <v>42.9</v>
      </c>
      <c r="G83" s="54">
        <v>32.5</v>
      </c>
      <c r="H83" s="54"/>
      <c r="I83" s="58"/>
      <c r="J83" s="59"/>
      <c r="K83" s="58"/>
      <c r="L83" s="59"/>
      <c r="M83" s="59">
        <v>28.3</v>
      </c>
      <c r="N83" s="54">
        <v>32.1</v>
      </c>
      <c r="O83" s="60">
        <v>36.6</v>
      </c>
      <c r="P83" s="59">
        <v>38.9</v>
      </c>
      <c r="Q83" s="61">
        <v>39.700000000000003</v>
      </c>
      <c r="R83" s="54">
        <f t="shared" si="2"/>
        <v>35.857142857142854</v>
      </c>
      <c r="S83" s="94">
        <v>24.6</v>
      </c>
    </row>
    <row r="84" spans="1:19" x14ac:dyDescent="0.35">
      <c r="A84" s="50">
        <v>74</v>
      </c>
      <c r="B84" s="51" t="s">
        <v>132</v>
      </c>
      <c r="C84" s="54">
        <v>538244</v>
      </c>
      <c r="D84" s="54">
        <v>180761</v>
      </c>
      <c r="E84" s="54" t="s">
        <v>136</v>
      </c>
      <c r="F84" s="54">
        <v>102.2</v>
      </c>
      <c r="G84" s="54">
        <v>74.599999999999994</v>
      </c>
      <c r="H84" s="54"/>
      <c r="I84" s="58"/>
      <c r="J84" s="59"/>
      <c r="K84" s="58"/>
      <c r="L84" s="59"/>
      <c r="M84" s="59">
        <v>97</v>
      </c>
      <c r="N84" s="54">
        <v>90.5</v>
      </c>
      <c r="O84" s="60">
        <v>85.9</v>
      </c>
      <c r="P84" s="59">
        <v>85.2</v>
      </c>
      <c r="Q84" s="61">
        <v>62</v>
      </c>
      <c r="R84" s="54">
        <f t="shared" si="2"/>
        <v>85.342857142857156</v>
      </c>
      <c r="S84" s="97">
        <v>58.6</v>
      </c>
    </row>
    <row r="85" spans="1:19" x14ac:dyDescent="0.35">
      <c r="A85" s="50">
        <v>75</v>
      </c>
      <c r="B85" s="51" t="s">
        <v>49</v>
      </c>
      <c r="C85" s="54">
        <v>537661</v>
      </c>
      <c r="D85" s="54">
        <v>180768</v>
      </c>
      <c r="E85" s="54" t="s">
        <v>136</v>
      </c>
      <c r="F85" s="54">
        <v>42</v>
      </c>
      <c r="G85" s="54">
        <v>34.4</v>
      </c>
      <c r="H85" s="54"/>
      <c r="I85" s="58"/>
      <c r="J85" s="59"/>
      <c r="K85" s="58"/>
      <c r="L85" s="59"/>
      <c r="M85" s="59">
        <v>24.6</v>
      </c>
      <c r="N85" s="54">
        <v>30</v>
      </c>
      <c r="O85" s="60">
        <v>35.4</v>
      </c>
      <c r="P85" s="59">
        <v>37.200000000000003</v>
      </c>
      <c r="Q85" s="61">
        <v>36.1</v>
      </c>
      <c r="R85" s="54">
        <f t="shared" si="2"/>
        <v>34.242857142857147</v>
      </c>
      <c r="S85" s="94">
        <v>23.5</v>
      </c>
    </row>
    <row r="86" spans="1:19" x14ac:dyDescent="0.35">
      <c r="A86" s="50">
        <v>76</v>
      </c>
      <c r="B86" s="51" t="s">
        <v>68</v>
      </c>
      <c r="C86" s="54">
        <v>537940</v>
      </c>
      <c r="D86" s="54">
        <v>181021</v>
      </c>
      <c r="E86" s="54" t="s">
        <v>136</v>
      </c>
      <c r="F86" s="54">
        <v>54.9</v>
      </c>
      <c r="G86" s="54">
        <v>44.4</v>
      </c>
      <c r="H86" s="54"/>
      <c r="I86" s="58"/>
      <c r="J86" s="59"/>
      <c r="K86" s="58"/>
      <c r="L86" s="59"/>
      <c r="M86" s="59">
        <v>43</v>
      </c>
      <c r="N86" s="54">
        <v>46.1</v>
      </c>
      <c r="O86" s="60">
        <v>46.4</v>
      </c>
      <c r="P86" s="59">
        <v>51.6</v>
      </c>
      <c r="Q86" s="61">
        <v>48.5</v>
      </c>
      <c r="R86" s="54">
        <f t="shared" si="2"/>
        <v>47.842857142857149</v>
      </c>
      <c r="S86" s="94">
        <v>32.799999999999997</v>
      </c>
    </row>
    <row r="87" spans="1:19" x14ac:dyDescent="0.35">
      <c r="A87" s="50">
        <v>77</v>
      </c>
      <c r="B87" s="51" t="s">
        <v>50</v>
      </c>
      <c r="C87" s="54">
        <v>537731</v>
      </c>
      <c r="D87" s="54">
        <v>181761</v>
      </c>
      <c r="E87" s="54" t="s">
        <v>136</v>
      </c>
      <c r="F87" s="54">
        <v>51</v>
      </c>
      <c r="G87" s="54">
        <v>39.299999999999997</v>
      </c>
      <c r="H87" s="54"/>
      <c r="I87" s="58"/>
      <c r="J87" s="59"/>
      <c r="K87" s="58"/>
      <c r="L87" s="59"/>
      <c r="M87" s="59">
        <v>33.200000000000003</v>
      </c>
      <c r="N87" s="54" t="s">
        <v>61</v>
      </c>
      <c r="O87" s="60">
        <v>31</v>
      </c>
      <c r="P87" s="59">
        <v>38.1</v>
      </c>
      <c r="Q87" s="61">
        <v>38.299999999999997</v>
      </c>
      <c r="R87" s="54">
        <f t="shared" si="2"/>
        <v>38.483333333333327</v>
      </c>
      <c r="S87" s="94">
        <v>26</v>
      </c>
    </row>
    <row r="88" spans="1:19" x14ac:dyDescent="0.35">
      <c r="A88" s="50">
        <v>78</v>
      </c>
      <c r="B88" s="51" t="s">
        <v>73</v>
      </c>
      <c r="C88" s="54">
        <v>537577</v>
      </c>
      <c r="D88" s="54">
        <v>182232</v>
      </c>
      <c r="E88" s="54" t="s">
        <v>136</v>
      </c>
      <c r="F88" s="54">
        <v>52.9</v>
      </c>
      <c r="G88" s="54">
        <v>39.9</v>
      </c>
      <c r="H88" s="54"/>
      <c r="I88" s="58"/>
      <c r="J88" s="59"/>
      <c r="K88" s="58"/>
      <c r="L88" s="59"/>
      <c r="M88" s="59">
        <v>41.3</v>
      </c>
      <c r="N88" s="54">
        <v>37.9</v>
      </c>
      <c r="O88" s="60" t="s">
        <v>61</v>
      </c>
      <c r="P88" s="59">
        <v>71.7</v>
      </c>
      <c r="Q88" s="61">
        <v>42.8</v>
      </c>
      <c r="R88" s="54">
        <f t="shared" si="2"/>
        <v>47.75</v>
      </c>
      <c r="S88" s="94">
        <v>32</v>
      </c>
    </row>
    <row r="89" spans="1:19" x14ac:dyDescent="0.35">
      <c r="A89" s="50">
        <v>79</v>
      </c>
      <c r="B89" s="51" t="s">
        <v>51</v>
      </c>
      <c r="C89" s="54">
        <v>537355</v>
      </c>
      <c r="D89" s="54">
        <v>183059</v>
      </c>
      <c r="E89" s="54" t="s">
        <v>136</v>
      </c>
      <c r="F89" s="54">
        <v>38.799999999999997</v>
      </c>
      <c r="G89" s="54">
        <v>31.2</v>
      </c>
      <c r="H89" s="54"/>
      <c r="I89" s="58"/>
      <c r="J89" s="59"/>
      <c r="K89" s="58"/>
      <c r="L89" s="59"/>
      <c r="M89" s="59">
        <v>30.8</v>
      </c>
      <c r="N89" s="54">
        <v>29.4</v>
      </c>
      <c r="O89" s="60">
        <v>32.299999999999997</v>
      </c>
      <c r="P89" s="59">
        <v>39.200000000000003</v>
      </c>
      <c r="Q89" s="61">
        <v>39.1</v>
      </c>
      <c r="R89" s="54">
        <f t="shared" si="2"/>
        <v>34.4</v>
      </c>
      <c r="S89" s="94">
        <v>23.6</v>
      </c>
    </row>
    <row r="90" spans="1:19" x14ac:dyDescent="0.35">
      <c r="A90" s="50">
        <v>80</v>
      </c>
      <c r="B90" s="51" t="s">
        <v>52</v>
      </c>
      <c r="C90" s="54">
        <v>537581</v>
      </c>
      <c r="D90" s="54">
        <v>183209</v>
      </c>
      <c r="E90" s="54" t="s">
        <v>136</v>
      </c>
      <c r="F90" s="54">
        <v>44.8</v>
      </c>
      <c r="G90" s="54">
        <v>34</v>
      </c>
      <c r="H90" s="54"/>
      <c r="I90" s="58"/>
      <c r="J90" s="59"/>
      <c r="K90" s="58"/>
      <c r="L90" s="59"/>
      <c r="M90" s="59">
        <v>35.1</v>
      </c>
      <c r="N90" s="54">
        <v>38.299999999999997</v>
      </c>
      <c r="O90" s="60">
        <v>39.1</v>
      </c>
      <c r="P90" s="59">
        <v>46</v>
      </c>
      <c r="Q90" s="61">
        <v>43.9</v>
      </c>
      <c r="R90" s="54">
        <f t="shared" si="2"/>
        <v>40.171428571428571</v>
      </c>
      <c r="S90" s="94">
        <v>27.6</v>
      </c>
    </row>
    <row r="91" spans="1:19" x14ac:dyDescent="0.35">
      <c r="A91" s="50">
        <v>81</v>
      </c>
      <c r="B91" s="51" t="s">
        <v>133</v>
      </c>
      <c r="C91" s="54">
        <v>537868</v>
      </c>
      <c r="D91" s="54">
        <v>182912</v>
      </c>
      <c r="E91" s="54" t="s">
        <v>136</v>
      </c>
      <c r="F91" s="54">
        <v>49.4</v>
      </c>
      <c r="G91" s="54">
        <v>34.9</v>
      </c>
      <c r="H91" s="54"/>
      <c r="I91" s="58"/>
      <c r="J91" s="59"/>
      <c r="K91" s="58"/>
      <c r="L91" s="59"/>
      <c r="M91" s="59">
        <v>35.799999999999997</v>
      </c>
      <c r="N91" s="54">
        <v>40</v>
      </c>
      <c r="O91" s="60">
        <v>41.7</v>
      </c>
      <c r="P91" s="59">
        <v>43.6</v>
      </c>
      <c r="Q91" s="61">
        <v>45.3</v>
      </c>
      <c r="R91" s="54">
        <f t="shared" si="2"/>
        <v>41.528571428571425</v>
      </c>
      <c r="S91" s="94">
        <v>28.5</v>
      </c>
    </row>
    <row r="92" spans="1:19" x14ac:dyDescent="0.35">
      <c r="A92" s="50">
        <v>82</v>
      </c>
      <c r="B92" s="51" t="s">
        <v>69</v>
      </c>
      <c r="C92" s="54">
        <v>537821</v>
      </c>
      <c r="D92" s="54">
        <v>182332</v>
      </c>
      <c r="E92" s="54" t="s">
        <v>136</v>
      </c>
      <c r="F92" s="54">
        <v>52.7</v>
      </c>
      <c r="G92" s="54">
        <v>38.5</v>
      </c>
      <c r="H92" s="54"/>
      <c r="I92" s="58"/>
      <c r="J92" s="59"/>
      <c r="K92" s="58"/>
      <c r="L92" s="59"/>
      <c r="M92" s="59">
        <v>38.299999999999997</v>
      </c>
      <c r="N92" s="54" t="s">
        <v>61</v>
      </c>
      <c r="O92" s="60">
        <v>25.4</v>
      </c>
      <c r="P92" s="59">
        <v>50.8</v>
      </c>
      <c r="Q92" s="61">
        <v>48.6</v>
      </c>
      <c r="R92" s="54">
        <f t="shared" si="2"/>
        <v>42.383333333333333</v>
      </c>
      <c r="S92" s="94">
        <v>28.7</v>
      </c>
    </row>
    <row r="93" spans="1:19" x14ac:dyDescent="0.35">
      <c r="A93" s="50">
        <v>83</v>
      </c>
      <c r="B93" s="51" t="s">
        <v>71</v>
      </c>
      <c r="C93" s="54">
        <v>538178</v>
      </c>
      <c r="D93" s="54">
        <v>181747</v>
      </c>
      <c r="E93" s="54" t="s">
        <v>136</v>
      </c>
      <c r="F93" s="54">
        <v>63.1</v>
      </c>
      <c r="G93" s="54">
        <v>48.5</v>
      </c>
      <c r="H93" s="54"/>
      <c r="I93" s="58"/>
      <c r="J93" s="59"/>
      <c r="K93" s="58"/>
      <c r="L93" s="59"/>
      <c r="M93" s="59">
        <v>70.3</v>
      </c>
      <c r="N93" s="54">
        <v>64</v>
      </c>
      <c r="O93" s="60">
        <v>55</v>
      </c>
      <c r="P93" s="59">
        <v>58.3</v>
      </c>
      <c r="Q93" s="61">
        <v>60.6</v>
      </c>
      <c r="R93" s="54">
        <f t="shared" si="2"/>
        <v>59.971428571428575</v>
      </c>
      <c r="S93" s="97">
        <v>41.2</v>
      </c>
    </row>
    <row r="94" spans="1:19" x14ac:dyDescent="0.35">
      <c r="A94" s="50">
        <v>84</v>
      </c>
      <c r="B94" s="51" t="s">
        <v>54</v>
      </c>
      <c r="C94" s="54">
        <v>538365</v>
      </c>
      <c r="D94" s="54">
        <v>181180</v>
      </c>
      <c r="E94" s="54" t="s">
        <v>84</v>
      </c>
      <c r="F94" s="54">
        <v>67.400000000000006</v>
      </c>
      <c r="G94" s="54">
        <v>58.8</v>
      </c>
      <c r="H94" s="54"/>
      <c r="I94" s="58"/>
      <c r="J94" s="59"/>
      <c r="K94" s="58"/>
      <c r="L94" s="59"/>
      <c r="M94" s="59">
        <v>42.1</v>
      </c>
      <c r="N94" s="54">
        <v>40.5</v>
      </c>
      <c r="O94" s="60">
        <v>52.7</v>
      </c>
      <c r="P94" s="59">
        <v>51.5</v>
      </c>
      <c r="Q94" s="61">
        <v>51.5</v>
      </c>
      <c r="R94" s="54">
        <f t="shared" si="2"/>
        <v>52.071428571428569</v>
      </c>
      <c r="S94" s="94">
        <v>35.799999999999997</v>
      </c>
    </row>
    <row r="95" spans="1:19" x14ac:dyDescent="0.35">
      <c r="A95" s="50">
        <v>85</v>
      </c>
      <c r="B95" s="51" t="s">
        <v>55</v>
      </c>
      <c r="C95" s="54">
        <v>538895</v>
      </c>
      <c r="D95" s="54">
        <v>181296</v>
      </c>
      <c r="E95" s="54" t="s">
        <v>136</v>
      </c>
      <c r="F95" s="54">
        <v>57.3</v>
      </c>
      <c r="G95" s="54">
        <v>45.2</v>
      </c>
      <c r="H95" s="54"/>
      <c r="I95" s="58"/>
      <c r="J95" s="59"/>
      <c r="K95" s="58"/>
      <c r="L95" s="59"/>
      <c r="M95" s="59">
        <v>41.7</v>
      </c>
      <c r="N95" s="54">
        <v>43.8</v>
      </c>
      <c r="O95" s="60">
        <v>50.3</v>
      </c>
      <c r="P95" s="59">
        <v>56.8</v>
      </c>
      <c r="Q95" s="61">
        <v>54.8</v>
      </c>
      <c r="R95" s="54">
        <f t="shared" si="2"/>
        <v>49.985714285714288</v>
      </c>
      <c r="S95" s="94">
        <v>34.299999999999997</v>
      </c>
    </row>
    <row r="96" spans="1:19" x14ac:dyDescent="0.35">
      <c r="A96" s="50">
        <v>86</v>
      </c>
      <c r="B96" s="51" t="s">
        <v>56</v>
      </c>
      <c r="C96" s="54">
        <v>538954</v>
      </c>
      <c r="D96" s="54">
        <v>180872</v>
      </c>
      <c r="E96" s="54" t="s">
        <v>136</v>
      </c>
      <c r="F96" s="54">
        <v>39.700000000000003</v>
      </c>
      <c r="G96" s="54">
        <v>28.8</v>
      </c>
      <c r="H96" s="54"/>
      <c r="I96" s="58"/>
      <c r="J96" s="59"/>
      <c r="K96" s="58"/>
      <c r="L96" s="59"/>
      <c r="M96" s="59">
        <v>25.4</v>
      </c>
      <c r="N96" s="54">
        <v>30</v>
      </c>
      <c r="O96" s="60">
        <v>25.2</v>
      </c>
      <c r="P96" s="59">
        <v>37.299999999999997</v>
      </c>
      <c r="Q96" s="61">
        <v>34.9</v>
      </c>
      <c r="R96" s="54">
        <f t="shared" si="2"/>
        <v>31.61428571428571</v>
      </c>
      <c r="S96" s="94">
        <v>21.7</v>
      </c>
    </row>
    <row r="97" spans="1:19" x14ac:dyDescent="0.35">
      <c r="A97" s="50">
        <v>87</v>
      </c>
      <c r="B97" s="52" t="s">
        <v>134</v>
      </c>
      <c r="C97" s="54">
        <v>535929</v>
      </c>
      <c r="D97" s="54">
        <v>182220</v>
      </c>
      <c r="E97" s="54" t="s">
        <v>136</v>
      </c>
      <c r="F97" s="54">
        <v>48.5</v>
      </c>
      <c r="G97" s="54">
        <v>35.799999999999997</v>
      </c>
      <c r="H97" s="54"/>
      <c r="I97" s="58"/>
      <c r="J97" s="59"/>
      <c r="K97" s="58"/>
      <c r="L97" s="59"/>
      <c r="M97" s="59">
        <v>38.4</v>
      </c>
      <c r="N97" s="54">
        <v>43.9</v>
      </c>
      <c r="O97" s="60">
        <v>40.6</v>
      </c>
      <c r="P97" s="59">
        <v>43.2</v>
      </c>
      <c r="Q97" s="61">
        <v>44.4</v>
      </c>
      <c r="R97" s="54">
        <f t="shared" si="2"/>
        <v>42.114285714285707</v>
      </c>
      <c r="S97" s="94">
        <v>30.8</v>
      </c>
    </row>
    <row r="98" spans="1:19" x14ac:dyDescent="0.35">
      <c r="A98" s="50">
        <v>88</v>
      </c>
      <c r="B98" s="52" t="s">
        <v>135</v>
      </c>
      <c r="C98" s="54">
        <v>537555</v>
      </c>
      <c r="D98" s="54">
        <v>180892</v>
      </c>
      <c r="E98" s="54" t="s">
        <v>136</v>
      </c>
      <c r="F98" s="54">
        <v>39.6</v>
      </c>
      <c r="G98" s="54">
        <v>28.1</v>
      </c>
      <c r="H98" s="54"/>
      <c r="I98" s="58"/>
      <c r="J98" s="59"/>
      <c r="K98" s="58"/>
      <c r="L98" s="59"/>
      <c r="M98" s="59">
        <v>23.3</v>
      </c>
      <c r="N98" s="54">
        <v>25.6</v>
      </c>
      <c r="O98" s="60">
        <v>28.5</v>
      </c>
      <c r="P98" s="59">
        <v>36.700000000000003</v>
      </c>
      <c r="Q98" s="61">
        <v>35.6</v>
      </c>
      <c r="R98" s="54">
        <f t="shared" si="2"/>
        <v>31.057142857142857</v>
      </c>
      <c r="S98" s="94">
        <v>21.3</v>
      </c>
    </row>
    <row r="99" spans="1:19" x14ac:dyDescent="0.35">
      <c r="A99" s="50">
        <v>89</v>
      </c>
      <c r="B99" s="51" t="s">
        <v>82</v>
      </c>
      <c r="C99" s="54">
        <v>538730</v>
      </c>
      <c r="D99" s="54">
        <v>178733</v>
      </c>
      <c r="E99" s="54" t="s">
        <v>84</v>
      </c>
      <c r="F99" s="54">
        <v>39.1</v>
      </c>
      <c r="G99" s="54">
        <v>28.3</v>
      </c>
      <c r="H99" s="54"/>
      <c r="I99" s="58"/>
      <c r="J99" s="59"/>
      <c r="K99" s="58"/>
      <c r="L99" s="59"/>
      <c r="M99" s="59" t="s">
        <v>61</v>
      </c>
      <c r="N99" s="54" t="s">
        <v>61</v>
      </c>
      <c r="O99" s="60">
        <v>31.7</v>
      </c>
      <c r="P99" s="59">
        <v>40.4</v>
      </c>
      <c r="Q99" s="61">
        <v>35.6</v>
      </c>
      <c r="R99" s="54">
        <f t="shared" si="2"/>
        <v>35.019999999999996</v>
      </c>
      <c r="S99" s="94">
        <v>22.7</v>
      </c>
    </row>
    <row r="100" spans="1:19" ht="15" thickBot="1" x14ac:dyDescent="0.4">
      <c r="A100" s="50">
        <v>90</v>
      </c>
      <c r="B100" s="51" t="s">
        <v>81</v>
      </c>
      <c r="C100" s="54">
        <v>538674</v>
      </c>
      <c r="D100" s="54">
        <v>178888</v>
      </c>
      <c r="E100" s="54" t="s">
        <v>136</v>
      </c>
      <c r="F100" s="54">
        <v>35.799999999999997</v>
      </c>
      <c r="G100" s="54">
        <v>26.3</v>
      </c>
      <c r="H100" s="54"/>
      <c r="I100" s="58"/>
      <c r="J100" s="59"/>
      <c r="K100" s="58"/>
      <c r="L100" s="59"/>
      <c r="M100" s="59" t="s">
        <v>61</v>
      </c>
      <c r="N100" s="54">
        <v>25.2</v>
      </c>
      <c r="O100" s="60">
        <v>27</v>
      </c>
      <c r="P100" s="59">
        <v>32.1</v>
      </c>
      <c r="Q100" s="61">
        <v>32.299999999999997</v>
      </c>
      <c r="R100" s="54">
        <f>AVERAGE(F100:Q100)</f>
        <v>29.783333333333331</v>
      </c>
      <c r="S100" s="95">
        <v>19.7</v>
      </c>
    </row>
    <row r="101" spans="1:19" x14ac:dyDescent="0.35">
      <c r="F101" s="18"/>
      <c r="G101" s="18"/>
      <c r="H101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3"/>
  <sheetViews>
    <sheetView zoomScaleNormal="100" workbookViewId="0">
      <selection activeCell="S10" sqref="S10"/>
    </sheetView>
  </sheetViews>
  <sheetFormatPr baseColWidth="10" defaultColWidth="8.7265625" defaultRowHeight="14.5" x14ac:dyDescent="0.35"/>
  <cols>
    <col min="1" max="1" width="13.26953125" customWidth="1"/>
    <col min="2" max="2" width="29.81640625" customWidth="1"/>
    <col min="3" max="4" width="10.26953125" customWidth="1"/>
    <col min="11" max="12" width="8.7265625" customWidth="1"/>
  </cols>
  <sheetData>
    <row r="2" spans="1:26" ht="15.5" x14ac:dyDescent="0.35">
      <c r="E2" s="24" t="s">
        <v>151</v>
      </c>
      <c r="F2" s="24"/>
    </row>
    <row r="3" spans="1:26" ht="15" thickBot="1" x14ac:dyDescent="0.4"/>
    <row r="4" spans="1:26" ht="20" thickBot="1" x14ac:dyDescent="0.5">
      <c r="E4" s="135" t="s">
        <v>140</v>
      </c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30"/>
      <c r="S4" s="130"/>
      <c r="T4" s="131"/>
    </row>
    <row r="5" spans="1:26" ht="16.5" x14ac:dyDescent="0.35">
      <c r="E5" t="s">
        <v>74</v>
      </c>
    </row>
    <row r="6" spans="1:26" x14ac:dyDescent="0.35">
      <c r="E6" t="s">
        <v>101</v>
      </c>
      <c r="V6" s="42"/>
      <c r="W6" s="98" t="s">
        <v>78</v>
      </c>
      <c r="X6" s="99"/>
      <c r="Y6" s="99"/>
      <c r="Z6" s="100"/>
    </row>
    <row r="7" spans="1:26" x14ac:dyDescent="0.35">
      <c r="V7" s="124"/>
      <c r="W7" s="101" t="s">
        <v>79</v>
      </c>
      <c r="X7" s="102"/>
      <c r="Y7" s="102"/>
      <c r="Z7" s="103"/>
    </row>
    <row r="8" spans="1:26" x14ac:dyDescent="0.35">
      <c r="V8" s="120"/>
      <c r="W8" s="132" t="s">
        <v>169</v>
      </c>
      <c r="X8" s="132"/>
      <c r="Y8" s="132"/>
      <c r="Z8" s="133"/>
    </row>
    <row r="9" spans="1:26" x14ac:dyDescent="0.35"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  <c r="R9" s="67" t="s">
        <v>144</v>
      </c>
      <c r="S9" s="9"/>
      <c r="V9" s="10" t="s">
        <v>167</v>
      </c>
    </row>
    <row r="10" spans="1:26" ht="73" thickBot="1" x14ac:dyDescent="0.4">
      <c r="A10" s="104" t="s">
        <v>57</v>
      </c>
      <c r="B10" s="104" t="s">
        <v>58</v>
      </c>
      <c r="C10" s="105" t="s">
        <v>160</v>
      </c>
      <c r="D10" s="105" t="s">
        <v>161</v>
      </c>
      <c r="E10" s="104" t="s">
        <v>83</v>
      </c>
      <c r="F10" s="112" t="s">
        <v>159</v>
      </c>
      <c r="G10" s="106">
        <v>44197</v>
      </c>
      <c r="H10" s="106">
        <v>44228</v>
      </c>
      <c r="I10" s="106">
        <v>44256</v>
      </c>
      <c r="J10" s="106">
        <v>44287</v>
      </c>
      <c r="K10" s="107">
        <v>44317</v>
      </c>
      <c r="L10" s="106">
        <v>44348</v>
      </c>
      <c r="M10" s="106">
        <v>44378</v>
      </c>
      <c r="N10" s="107">
        <v>44409</v>
      </c>
      <c r="O10" s="107">
        <v>44440</v>
      </c>
      <c r="P10" s="107">
        <v>44470</v>
      </c>
      <c r="Q10" s="107">
        <v>44501</v>
      </c>
      <c r="R10" s="106">
        <v>44531</v>
      </c>
      <c r="S10" s="111" t="s">
        <v>76</v>
      </c>
      <c r="T10" s="112" t="s">
        <v>157</v>
      </c>
    </row>
    <row r="11" spans="1:26" ht="15" thickTop="1" x14ac:dyDescent="0.35">
      <c r="A11" s="50">
        <v>1</v>
      </c>
      <c r="B11" s="51" t="s">
        <v>0</v>
      </c>
      <c r="C11" s="54">
        <v>533883</v>
      </c>
      <c r="D11" s="54">
        <v>182815</v>
      </c>
      <c r="E11" s="58" t="s">
        <v>136</v>
      </c>
      <c r="F11" s="113">
        <f>12*100/12</f>
        <v>100</v>
      </c>
      <c r="G11" s="61">
        <v>43.1</v>
      </c>
      <c r="H11" s="54">
        <v>33.4</v>
      </c>
      <c r="I11" s="54">
        <v>30.9</v>
      </c>
      <c r="J11" s="54">
        <v>18.600000000000001</v>
      </c>
      <c r="K11" s="54">
        <v>18.899999999999999</v>
      </c>
      <c r="L11" s="54">
        <v>17.600000000000001</v>
      </c>
      <c r="M11" s="54">
        <v>20.6</v>
      </c>
      <c r="N11" s="59">
        <v>17.5</v>
      </c>
      <c r="O11" s="54">
        <v>27.7</v>
      </c>
      <c r="P11" s="60">
        <v>31</v>
      </c>
      <c r="Q11" s="59">
        <v>36.6</v>
      </c>
      <c r="R11" s="110">
        <v>34.1</v>
      </c>
      <c r="S11" s="116">
        <f>(G11+H11+I11+J11+K11+L11+M11+N11+O11+P11+Q11+R11)/12</f>
        <v>27.5</v>
      </c>
      <c r="T11" s="123">
        <f>S11*0.78</f>
        <v>21.45</v>
      </c>
      <c r="V11" s="9"/>
      <c r="W11" s="10"/>
      <c r="X11" s="109"/>
      <c r="Y11" s="109"/>
      <c r="Z11" s="109"/>
    </row>
    <row r="12" spans="1:26" x14ac:dyDescent="0.35">
      <c r="A12" s="50">
        <v>2</v>
      </c>
      <c r="B12" s="51" t="s">
        <v>1</v>
      </c>
      <c r="C12" s="54">
        <v>533507</v>
      </c>
      <c r="D12" s="54">
        <v>182569</v>
      </c>
      <c r="E12" s="58" t="s">
        <v>136</v>
      </c>
      <c r="F12" s="114">
        <f>11*100/12</f>
        <v>91.666666666666671</v>
      </c>
      <c r="G12" s="61">
        <v>39.5</v>
      </c>
      <c r="H12" s="54">
        <v>22.9</v>
      </c>
      <c r="I12" s="54">
        <v>31.4</v>
      </c>
      <c r="J12" s="58">
        <v>25.4</v>
      </c>
      <c r="K12" s="59">
        <v>26.4</v>
      </c>
      <c r="L12" s="58">
        <v>20.399999999999999</v>
      </c>
      <c r="M12" s="59">
        <v>23.3</v>
      </c>
      <c r="N12" s="59">
        <v>17.899999999999999</v>
      </c>
      <c r="O12" s="54">
        <v>30.7</v>
      </c>
      <c r="P12" s="60">
        <v>34.5</v>
      </c>
      <c r="Q12" s="59">
        <v>37.299999999999997</v>
      </c>
      <c r="R12" s="110" t="s">
        <v>61</v>
      </c>
      <c r="S12" s="117">
        <f t="shared" ref="S12:S34" si="0">AVERAGE(G12:R12)</f>
        <v>28.154545454545453</v>
      </c>
      <c r="T12" s="118">
        <f t="shared" ref="T12:T75" si="1">S12*0.78</f>
        <v>21.960545454545453</v>
      </c>
      <c r="V12" s="9"/>
      <c r="W12" s="10"/>
      <c r="X12" s="109"/>
      <c r="Y12" s="109"/>
      <c r="Z12" s="109"/>
    </row>
    <row r="13" spans="1:26" x14ac:dyDescent="0.35">
      <c r="A13" s="50">
        <v>3</v>
      </c>
      <c r="B13" s="51" t="s">
        <v>120</v>
      </c>
      <c r="C13" s="54">
        <v>533860</v>
      </c>
      <c r="D13" s="54">
        <v>182442</v>
      </c>
      <c r="E13" s="58" t="s">
        <v>136</v>
      </c>
      <c r="F13" s="114">
        <f>12*100/12</f>
        <v>100</v>
      </c>
      <c r="G13" s="61">
        <v>38.799999999999997</v>
      </c>
      <c r="H13" s="54">
        <v>31.7</v>
      </c>
      <c r="I13" s="54">
        <v>34.1</v>
      </c>
      <c r="J13" s="58">
        <v>29.4</v>
      </c>
      <c r="K13" s="59">
        <v>31.2</v>
      </c>
      <c r="L13" s="58">
        <v>24.1</v>
      </c>
      <c r="M13" s="59">
        <v>33.200000000000003</v>
      </c>
      <c r="N13" s="59">
        <v>26</v>
      </c>
      <c r="O13" s="54">
        <v>36.1</v>
      </c>
      <c r="P13" s="60">
        <v>39.6</v>
      </c>
      <c r="Q13" s="59">
        <v>40.799999999999997</v>
      </c>
      <c r="R13" s="110">
        <v>40.1</v>
      </c>
      <c r="S13" s="117">
        <f t="shared" si="0"/>
        <v>33.75833333333334</v>
      </c>
      <c r="T13" s="118">
        <f t="shared" si="1"/>
        <v>26.331500000000005</v>
      </c>
    </row>
    <row r="14" spans="1:26" x14ac:dyDescent="0.35">
      <c r="A14" s="50">
        <v>4</v>
      </c>
      <c r="B14" s="51" t="s">
        <v>3</v>
      </c>
      <c r="C14" s="54">
        <v>533611</v>
      </c>
      <c r="D14" s="54">
        <v>182037</v>
      </c>
      <c r="E14" s="58" t="s">
        <v>136</v>
      </c>
      <c r="F14" s="114">
        <v>100</v>
      </c>
      <c r="G14" s="61">
        <v>50.8</v>
      </c>
      <c r="H14" s="54">
        <v>47.4</v>
      </c>
      <c r="I14" s="54">
        <v>42.8</v>
      </c>
      <c r="J14" s="58">
        <v>37.700000000000003</v>
      </c>
      <c r="K14" s="59">
        <v>36.9</v>
      </c>
      <c r="L14" s="58">
        <v>31.9</v>
      </c>
      <c r="M14" s="59">
        <v>38.1</v>
      </c>
      <c r="N14" s="59">
        <v>26.4</v>
      </c>
      <c r="O14" s="54">
        <v>49.5</v>
      </c>
      <c r="P14" s="60">
        <v>48.3</v>
      </c>
      <c r="Q14" s="59">
        <v>49.2</v>
      </c>
      <c r="R14" s="110">
        <v>44.8</v>
      </c>
      <c r="S14" s="125">
        <f t="shared" si="0"/>
        <v>41.983333333333334</v>
      </c>
      <c r="T14" s="118">
        <f t="shared" si="1"/>
        <v>32.747</v>
      </c>
    </row>
    <row r="15" spans="1:26" x14ac:dyDescent="0.35">
      <c r="A15" s="50">
        <v>5</v>
      </c>
      <c r="B15" s="51" t="s">
        <v>4</v>
      </c>
      <c r="C15" s="54">
        <v>533985</v>
      </c>
      <c r="D15" s="54">
        <v>181426</v>
      </c>
      <c r="E15" s="58" t="s">
        <v>136</v>
      </c>
      <c r="F15" s="114">
        <v>91.7</v>
      </c>
      <c r="G15" s="61">
        <v>52.4</v>
      </c>
      <c r="H15" s="54">
        <v>41</v>
      </c>
      <c r="I15" s="54">
        <v>48.8</v>
      </c>
      <c r="J15" s="58">
        <v>46.4</v>
      </c>
      <c r="K15" s="59">
        <v>42.9</v>
      </c>
      <c r="L15" s="58">
        <v>38.4</v>
      </c>
      <c r="M15" s="59">
        <v>40.700000000000003</v>
      </c>
      <c r="N15" s="59">
        <v>39.1</v>
      </c>
      <c r="O15" s="54" t="s">
        <v>61</v>
      </c>
      <c r="P15" s="60">
        <v>55.9</v>
      </c>
      <c r="Q15" s="59">
        <v>63.5</v>
      </c>
      <c r="R15" s="110">
        <v>62.5</v>
      </c>
      <c r="S15" s="125">
        <f t="shared" si="0"/>
        <v>48.327272727272721</v>
      </c>
      <c r="T15" s="118">
        <f t="shared" si="1"/>
        <v>37.695272727272723</v>
      </c>
    </row>
    <row r="16" spans="1:26" x14ac:dyDescent="0.35">
      <c r="A16" s="50">
        <v>6</v>
      </c>
      <c r="B16" s="51" t="s">
        <v>87</v>
      </c>
      <c r="C16" s="54">
        <v>533800</v>
      </c>
      <c r="D16" s="54">
        <v>181021</v>
      </c>
      <c r="E16" s="58" t="s">
        <v>136</v>
      </c>
      <c r="F16" s="114">
        <f>10*100/12</f>
        <v>83.333333333333329</v>
      </c>
      <c r="G16" s="61">
        <v>48.1</v>
      </c>
      <c r="H16" s="54">
        <v>40.4</v>
      </c>
      <c r="I16" s="54">
        <v>44</v>
      </c>
      <c r="J16" s="58" t="s">
        <v>61</v>
      </c>
      <c r="K16" s="59">
        <v>31.4</v>
      </c>
      <c r="L16" s="58">
        <v>32.1</v>
      </c>
      <c r="M16" s="59">
        <v>33.5</v>
      </c>
      <c r="N16" s="59">
        <v>26.6</v>
      </c>
      <c r="O16" s="54">
        <v>40.299999999999997</v>
      </c>
      <c r="P16" s="60">
        <v>45.2</v>
      </c>
      <c r="Q16" s="59">
        <v>46.7</v>
      </c>
      <c r="R16" s="11" t="s">
        <v>61</v>
      </c>
      <c r="S16" s="117">
        <f t="shared" si="0"/>
        <v>38.83</v>
      </c>
      <c r="T16" s="118">
        <f t="shared" si="1"/>
        <v>30.287399999999998</v>
      </c>
    </row>
    <row r="17" spans="1:20" x14ac:dyDescent="0.35">
      <c r="A17" s="50">
        <v>7</v>
      </c>
      <c r="B17" s="51" t="s">
        <v>5</v>
      </c>
      <c r="C17" s="54">
        <v>533992</v>
      </c>
      <c r="D17" s="54">
        <v>180376</v>
      </c>
      <c r="E17" s="58" t="s">
        <v>84</v>
      </c>
      <c r="F17" s="114">
        <v>83.3</v>
      </c>
      <c r="G17" s="61">
        <v>32.1</v>
      </c>
      <c r="H17" s="54">
        <v>23.9</v>
      </c>
      <c r="I17" s="54">
        <v>27</v>
      </c>
      <c r="J17" s="58">
        <v>21.8</v>
      </c>
      <c r="K17" s="59">
        <v>19.899999999999999</v>
      </c>
      <c r="L17" s="58">
        <v>16.100000000000001</v>
      </c>
      <c r="M17" s="59">
        <v>19.600000000000001</v>
      </c>
      <c r="N17" s="59">
        <v>15.9</v>
      </c>
      <c r="O17" s="54" t="s">
        <v>61</v>
      </c>
      <c r="P17" s="60" t="s">
        <v>141</v>
      </c>
      <c r="Q17" s="59">
        <v>37.200000000000003</v>
      </c>
      <c r="R17" s="110">
        <v>31.3</v>
      </c>
      <c r="S17" s="117">
        <f t="shared" si="0"/>
        <v>24.48</v>
      </c>
      <c r="T17" s="118">
        <f t="shared" si="1"/>
        <v>19.0944</v>
      </c>
    </row>
    <row r="18" spans="1:20" x14ac:dyDescent="0.35">
      <c r="A18" s="50">
        <v>8</v>
      </c>
      <c r="B18" s="51" t="s">
        <v>6</v>
      </c>
      <c r="C18" s="54">
        <v>534444</v>
      </c>
      <c r="D18" s="54">
        <v>180122</v>
      </c>
      <c r="E18" s="58" t="s">
        <v>136</v>
      </c>
      <c r="F18" s="114">
        <v>91.7</v>
      </c>
      <c r="G18" s="61">
        <v>33.4</v>
      </c>
      <c r="H18" s="54">
        <v>29.9</v>
      </c>
      <c r="I18" s="54">
        <v>28</v>
      </c>
      <c r="J18" s="58">
        <v>26</v>
      </c>
      <c r="K18" s="59" t="s">
        <v>61</v>
      </c>
      <c r="L18" s="58">
        <v>19.100000000000001</v>
      </c>
      <c r="M18" s="59">
        <v>22.9</v>
      </c>
      <c r="N18" s="59">
        <v>16.7</v>
      </c>
      <c r="O18" s="54">
        <v>31.5</v>
      </c>
      <c r="P18" s="60">
        <v>29</v>
      </c>
      <c r="Q18" s="59">
        <v>35.700000000000003</v>
      </c>
      <c r="R18" s="110">
        <v>23.3</v>
      </c>
      <c r="S18" s="117">
        <f t="shared" si="0"/>
        <v>26.863636363636363</v>
      </c>
      <c r="T18" s="118">
        <f t="shared" si="1"/>
        <v>20.953636363636363</v>
      </c>
    </row>
    <row r="19" spans="1:20" x14ac:dyDescent="0.35">
      <c r="A19" s="50">
        <v>9</v>
      </c>
      <c r="B19" s="51" t="s">
        <v>121</v>
      </c>
      <c r="C19" s="54">
        <v>533955</v>
      </c>
      <c r="D19" s="54">
        <v>180805</v>
      </c>
      <c r="E19" s="58" t="s">
        <v>136</v>
      </c>
      <c r="F19" s="114">
        <v>83.3</v>
      </c>
      <c r="G19" s="61">
        <v>34.4</v>
      </c>
      <c r="H19" s="54">
        <v>31.8</v>
      </c>
      <c r="I19" s="54">
        <v>28</v>
      </c>
      <c r="J19" s="58" t="s">
        <v>61</v>
      </c>
      <c r="K19" s="59">
        <v>26.6</v>
      </c>
      <c r="L19" s="58">
        <v>19.3</v>
      </c>
      <c r="M19" s="59">
        <v>21.9</v>
      </c>
      <c r="N19" s="59">
        <v>21</v>
      </c>
      <c r="O19" s="54">
        <v>30.5</v>
      </c>
      <c r="P19" s="60">
        <v>31.9</v>
      </c>
      <c r="Q19" s="59">
        <v>38.700000000000003</v>
      </c>
      <c r="R19" s="110" t="s">
        <v>61</v>
      </c>
      <c r="S19" s="117">
        <f t="shared" si="0"/>
        <v>28.410000000000004</v>
      </c>
      <c r="T19" s="118">
        <f t="shared" si="1"/>
        <v>22.159800000000004</v>
      </c>
    </row>
    <row r="20" spans="1:20" x14ac:dyDescent="0.35">
      <c r="A20" s="50">
        <v>10</v>
      </c>
      <c r="B20" s="51" t="s">
        <v>119</v>
      </c>
      <c r="C20" s="54">
        <v>534133</v>
      </c>
      <c r="D20" s="54">
        <v>181509</v>
      </c>
      <c r="E20" s="58" t="s">
        <v>136</v>
      </c>
      <c r="F20" s="114">
        <v>100</v>
      </c>
      <c r="G20" s="61">
        <v>37.700000000000003</v>
      </c>
      <c r="H20" s="54">
        <v>36.4</v>
      </c>
      <c r="I20" s="54">
        <v>38</v>
      </c>
      <c r="J20" s="58">
        <v>36.700000000000003</v>
      </c>
      <c r="K20" s="59">
        <v>36.799999999999997</v>
      </c>
      <c r="L20" s="58">
        <v>24.1</v>
      </c>
      <c r="M20" s="59">
        <v>33.1</v>
      </c>
      <c r="N20" s="59">
        <v>23.9</v>
      </c>
      <c r="O20" s="54">
        <v>41.1</v>
      </c>
      <c r="P20" s="60">
        <v>40.1</v>
      </c>
      <c r="Q20" s="59">
        <v>42.4</v>
      </c>
      <c r="R20" s="110">
        <v>42.2</v>
      </c>
      <c r="S20" s="117">
        <f t="shared" si="0"/>
        <v>36.041666666666664</v>
      </c>
      <c r="T20" s="118">
        <f t="shared" si="1"/>
        <v>28.112500000000001</v>
      </c>
    </row>
    <row r="21" spans="1:20" x14ac:dyDescent="0.35">
      <c r="A21" s="50">
        <v>11</v>
      </c>
      <c r="B21" s="51" t="s">
        <v>7</v>
      </c>
      <c r="C21" s="54">
        <v>533866</v>
      </c>
      <c r="D21" s="54">
        <v>181860</v>
      </c>
      <c r="E21" s="58" t="s">
        <v>136</v>
      </c>
      <c r="F21" s="114">
        <v>91.7</v>
      </c>
      <c r="G21" s="61">
        <v>38.4</v>
      </c>
      <c r="H21" s="54">
        <v>31.4</v>
      </c>
      <c r="I21" s="54">
        <v>30.3</v>
      </c>
      <c r="J21" s="58">
        <v>28.9</v>
      </c>
      <c r="K21" s="59">
        <v>20.399999999999999</v>
      </c>
      <c r="L21" s="58">
        <v>20.6</v>
      </c>
      <c r="M21" s="59">
        <v>23.5</v>
      </c>
      <c r="N21" s="59">
        <v>14.6</v>
      </c>
      <c r="O21" s="54">
        <v>32.1</v>
      </c>
      <c r="P21" s="60">
        <v>34.1</v>
      </c>
      <c r="Q21" s="59">
        <v>38.799999999999997</v>
      </c>
      <c r="R21" s="110" t="s">
        <v>61</v>
      </c>
      <c r="S21" s="117">
        <f t="shared" si="0"/>
        <v>28.463636363636365</v>
      </c>
      <c r="T21" s="118">
        <f t="shared" si="1"/>
        <v>22.201636363636364</v>
      </c>
    </row>
    <row r="22" spans="1:20" x14ac:dyDescent="0.35">
      <c r="A22" s="50">
        <v>12</v>
      </c>
      <c r="B22" s="51" t="s">
        <v>8</v>
      </c>
      <c r="C22" s="54">
        <v>534259</v>
      </c>
      <c r="D22" s="54">
        <v>182580</v>
      </c>
      <c r="E22" s="58" t="s">
        <v>136</v>
      </c>
      <c r="F22" s="114">
        <v>100</v>
      </c>
      <c r="G22" s="61">
        <v>37.299999999999997</v>
      </c>
      <c r="H22" s="54">
        <v>24.1</v>
      </c>
      <c r="I22" s="54">
        <v>26.1</v>
      </c>
      <c r="J22" s="58">
        <v>30.4</v>
      </c>
      <c r="K22" s="59">
        <v>26.1</v>
      </c>
      <c r="L22" s="58">
        <v>22.9</v>
      </c>
      <c r="M22" s="59">
        <v>25.1</v>
      </c>
      <c r="N22" s="59">
        <v>20.7</v>
      </c>
      <c r="O22" s="54">
        <v>32.299999999999997</v>
      </c>
      <c r="P22" s="60">
        <v>32.700000000000003</v>
      </c>
      <c r="Q22" s="59">
        <v>35</v>
      </c>
      <c r="R22" s="110">
        <v>34.200000000000003</v>
      </c>
      <c r="S22" s="117">
        <f t="shared" si="0"/>
        <v>28.908333333333331</v>
      </c>
      <c r="T22" s="118">
        <f t="shared" si="1"/>
        <v>22.548500000000001</v>
      </c>
    </row>
    <row r="23" spans="1:20" x14ac:dyDescent="0.35">
      <c r="A23" s="50">
        <v>13</v>
      </c>
      <c r="B23" s="52" t="s">
        <v>122</v>
      </c>
      <c r="C23" s="54">
        <v>534313</v>
      </c>
      <c r="D23" s="54">
        <v>182810</v>
      </c>
      <c r="E23" s="58" t="s">
        <v>136</v>
      </c>
      <c r="F23" s="114">
        <v>100</v>
      </c>
      <c r="G23" s="61">
        <v>41.1</v>
      </c>
      <c r="H23" s="54">
        <v>34.1</v>
      </c>
      <c r="I23" s="54">
        <v>30.3</v>
      </c>
      <c r="J23" s="58">
        <v>34.200000000000003</v>
      </c>
      <c r="K23" s="59">
        <v>29</v>
      </c>
      <c r="L23" s="58">
        <v>24.8</v>
      </c>
      <c r="M23" s="59">
        <v>28.3</v>
      </c>
      <c r="N23" s="59">
        <v>23.2</v>
      </c>
      <c r="O23" s="54">
        <v>36.200000000000003</v>
      </c>
      <c r="P23" s="60">
        <v>36.299999999999997</v>
      </c>
      <c r="Q23" s="59">
        <v>37.200000000000003</v>
      </c>
      <c r="R23" s="110">
        <v>36.6</v>
      </c>
      <c r="S23" s="117">
        <f t="shared" si="0"/>
        <v>32.608333333333334</v>
      </c>
      <c r="T23" s="118">
        <f t="shared" si="1"/>
        <v>25.4345</v>
      </c>
    </row>
    <row r="24" spans="1:20" x14ac:dyDescent="0.35">
      <c r="A24" s="50">
        <v>14</v>
      </c>
      <c r="B24" s="51" t="s">
        <v>9</v>
      </c>
      <c r="C24" s="54">
        <v>534255</v>
      </c>
      <c r="D24" s="54">
        <v>183130</v>
      </c>
      <c r="E24" s="58" t="s">
        <v>136</v>
      </c>
      <c r="F24" s="114">
        <v>100</v>
      </c>
      <c r="G24" s="61">
        <v>30.8</v>
      </c>
      <c r="H24" s="54">
        <v>28.2</v>
      </c>
      <c r="I24" s="54">
        <v>32.299999999999997</v>
      </c>
      <c r="J24" s="58">
        <v>30</v>
      </c>
      <c r="K24" s="59">
        <v>25.3</v>
      </c>
      <c r="L24" s="58">
        <v>22.6</v>
      </c>
      <c r="M24" s="59">
        <v>27.7</v>
      </c>
      <c r="N24" s="59">
        <v>16.399999999999999</v>
      </c>
      <c r="O24" s="54">
        <v>33</v>
      </c>
      <c r="P24" s="60">
        <v>30.1</v>
      </c>
      <c r="Q24" s="59">
        <v>34.5</v>
      </c>
      <c r="R24" s="110">
        <v>35.9</v>
      </c>
      <c r="S24" s="117">
        <f t="shared" si="0"/>
        <v>28.899999999999995</v>
      </c>
      <c r="T24" s="118">
        <f t="shared" si="1"/>
        <v>22.541999999999998</v>
      </c>
    </row>
    <row r="25" spans="1:20" x14ac:dyDescent="0.35">
      <c r="A25" s="50">
        <v>15</v>
      </c>
      <c r="B25" s="52" t="s">
        <v>123</v>
      </c>
      <c r="C25" s="54">
        <v>534881</v>
      </c>
      <c r="D25" s="54">
        <v>183240</v>
      </c>
      <c r="E25" s="58" t="s">
        <v>136</v>
      </c>
      <c r="F25" s="114">
        <v>100</v>
      </c>
      <c r="G25" s="61">
        <v>50.1</v>
      </c>
      <c r="H25" s="54">
        <v>30.4</v>
      </c>
      <c r="I25" s="54">
        <v>37.9</v>
      </c>
      <c r="J25" s="58">
        <v>38.1</v>
      </c>
      <c r="K25" s="59">
        <v>30.9</v>
      </c>
      <c r="L25" s="58">
        <v>31.3</v>
      </c>
      <c r="M25" s="59">
        <v>30.6</v>
      </c>
      <c r="N25" s="59">
        <v>26.3</v>
      </c>
      <c r="O25" s="54">
        <v>38.6</v>
      </c>
      <c r="P25" s="60">
        <v>38.200000000000003</v>
      </c>
      <c r="Q25" s="59">
        <v>45.4</v>
      </c>
      <c r="R25" s="110">
        <v>41.1</v>
      </c>
      <c r="S25" s="117">
        <f t="shared" si="0"/>
        <v>36.575000000000003</v>
      </c>
      <c r="T25" s="118">
        <f t="shared" si="1"/>
        <v>28.528500000000005</v>
      </c>
    </row>
    <row r="26" spans="1:20" x14ac:dyDescent="0.35">
      <c r="A26" s="50">
        <v>16</v>
      </c>
      <c r="B26" s="51" t="s">
        <v>10</v>
      </c>
      <c r="C26" s="54">
        <v>534959</v>
      </c>
      <c r="D26" s="54">
        <v>182757</v>
      </c>
      <c r="E26" s="58" t="s">
        <v>136</v>
      </c>
      <c r="F26" s="114">
        <v>91.7</v>
      </c>
      <c r="G26" s="61">
        <v>40.799999999999997</v>
      </c>
      <c r="H26" s="54">
        <v>40.9</v>
      </c>
      <c r="I26" s="54">
        <v>37.700000000000003</v>
      </c>
      <c r="J26" s="58">
        <v>36</v>
      </c>
      <c r="K26" s="59">
        <v>34.6</v>
      </c>
      <c r="L26" s="58" t="s">
        <v>61</v>
      </c>
      <c r="M26" s="59">
        <v>31.1</v>
      </c>
      <c r="N26" s="59">
        <v>16.8</v>
      </c>
      <c r="O26" s="54">
        <v>39.4</v>
      </c>
      <c r="P26" s="60">
        <v>40.5</v>
      </c>
      <c r="Q26" s="59">
        <v>37</v>
      </c>
      <c r="R26" s="110">
        <v>41.1</v>
      </c>
      <c r="S26" s="117">
        <f t="shared" si="0"/>
        <v>35.990909090909092</v>
      </c>
      <c r="T26" s="118">
        <f t="shared" si="1"/>
        <v>28.072909090909093</v>
      </c>
    </row>
    <row r="27" spans="1:20" x14ac:dyDescent="0.35">
      <c r="A27" s="50">
        <v>17</v>
      </c>
      <c r="B27" s="51" t="s">
        <v>11</v>
      </c>
      <c r="C27" s="54">
        <v>534783</v>
      </c>
      <c r="D27" s="54">
        <v>182385</v>
      </c>
      <c r="E27" s="58" t="s">
        <v>136</v>
      </c>
      <c r="F27" s="114">
        <v>83.3</v>
      </c>
      <c r="G27" s="61">
        <v>36.4</v>
      </c>
      <c r="H27" s="54">
        <v>26.3</v>
      </c>
      <c r="I27" s="54">
        <v>28.5</v>
      </c>
      <c r="J27" s="58">
        <v>27.4</v>
      </c>
      <c r="K27" s="58">
        <v>23.7</v>
      </c>
      <c r="L27" s="58">
        <v>17.399999999999999</v>
      </c>
      <c r="M27" s="59">
        <v>21.5</v>
      </c>
      <c r="N27" s="59">
        <v>16.399999999999999</v>
      </c>
      <c r="O27" s="54">
        <v>29.4</v>
      </c>
      <c r="P27" s="60" t="s">
        <v>155</v>
      </c>
      <c r="Q27" s="59" t="s">
        <v>61</v>
      </c>
      <c r="R27" s="110">
        <v>31.5</v>
      </c>
      <c r="S27" s="117">
        <f t="shared" si="0"/>
        <v>25.85</v>
      </c>
      <c r="T27" s="118">
        <f t="shared" si="1"/>
        <v>20.163</v>
      </c>
    </row>
    <row r="28" spans="1:20" x14ac:dyDescent="0.35">
      <c r="A28" s="50">
        <v>18</v>
      </c>
      <c r="B28" s="51" t="s">
        <v>12</v>
      </c>
      <c r="C28" s="54">
        <v>534968</v>
      </c>
      <c r="D28" s="54">
        <v>181878</v>
      </c>
      <c r="E28" s="58" t="s">
        <v>84</v>
      </c>
      <c r="F28" s="114">
        <v>100</v>
      </c>
      <c r="G28" s="61">
        <v>47.3</v>
      </c>
      <c r="H28" s="54">
        <v>34.200000000000003</v>
      </c>
      <c r="I28" s="54">
        <v>32.299999999999997</v>
      </c>
      <c r="J28" s="58">
        <v>33.700000000000003</v>
      </c>
      <c r="K28" s="59">
        <v>32.1</v>
      </c>
      <c r="L28" s="58">
        <v>27.9</v>
      </c>
      <c r="M28" s="59">
        <v>30.1</v>
      </c>
      <c r="N28" s="59">
        <v>28</v>
      </c>
      <c r="O28" s="54">
        <v>39</v>
      </c>
      <c r="P28" s="60">
        <v>38.799999999999997</v>
      </c>
      <c r="Q28" s="59">
        <v>43.4</v>
      </c>
      <c r="R28" s="110">
        <v>42.8</v>
      </c>
      <c r="S28" s="117">
        <f t="shared" si="0"/>
        <v>35.800000000000004</v>
      </c>
      <c r="T28" s="118">
        <f t="shared" si="1"/>
        <v>27.924000000000003</v>
      </c>
    </row>
    <row r="29" spans="1:20" x14ac:dyDescent="0.35">
      <c r="A29" s="50">
        <v>19</v>
      </c>
      <c r="B29" s="51" t="s">
        <v>72</v>
      </c>
      <c r="C29" s="54">
        <v>534816</v>
      </c>
      <c r="D29" s="54">
        <v>181321</v>
      </c>
      <c r="E29" s="58" t="s">
        <v>136</v>
      </c>
      <c r="F29" s="114">
        <v>83.3</v>
      </c>
      <c r="G29" s="61">
        <v>51.2</v>
      </c>
      <c r="H29" s="54">
        <v>42.5</v>
      </c>
      <c r="I29" s="54">
        <v>39.299999999999997</v>
      </c>
      <c r="J29" s="58">
        <v>35.4</v>
      </c>
      <c r="K29" s="59">
        <v>33.1</v>
      </c>
      <c r="L29" s="58">
        <v>28.1</v>
      </c>
      <c r="M29" s="59">
        <v>31</v>
      </c>
      <c r="N29" s="59">
        <v>27.2</v>
      </c>
      <c r="O29" s="54">
        <v>46.5</v>
      </c>
      <c r="P29" s="60">
        <v>44.3</v>
      </c>
      <c r="Q29" s="59" t="s">
        <v>61</v>
      </c>
      <c r="R29" s="110" t="s">
        <v>61</v>
      </c>
      <c r="S29" s="117">
        <f t="shared" si="0"/>
        <v>37.86</v>
      </c>
      <c r="T29" s="118">
        <f t="shared" si="1"/>
        <v>29.530799999999999</v>
      </c>
    </row>
    <row r="30" spans="1:20" x14ac:dyDescent="0.35">
      <c r="A30" s="50">
        <v>20</v>
      </c>
      <c r="B30" s="51" t="s">
        <v>13</v>
      </c>
      <c r="C30" s="54">
        <v>534951</v>
      </c>
      <c r="D30" s="54">
        <v>180779</v>
      </c>
      <c r="E30" s="58" t="s">
        <v>84</v>
      </c>
      <c r="F30" s="114">
        <v>100</v>
      </c>
      <c r="G30" s="61">
        <v>53</v>
      </c>
      <c r="H30" s="54">
        <v>43.6</v>
      </c>
      <c r="I30" s="54">
        <v>40.6</v>
      </c>
      <c r="J30" s="58">
        <v>41.3</v>
      </c>
      <c r="K30" s="59">
        <v>49</v>
      </c>
      <c r="L30" s="58">
        <v>34.4</v>
      </c>
      <c r="M30" s="59">
        <v>53.5</v>
      </c>
      <c r="N30" s="59">
        <v>35.799999999999997</v>
      </c>
      <c r="O30" s="54">
        <v>59.4</v>
      </c>
      <c r="P30" s="60">
        <v>56.4</v>
      </c>
      <c r="Q30" s="59">
        <v>55.3</v>
      </c>
      <c r="R30" s="110">
        <v>54.6</v>
      </c>
      <c r="S30" s="125">
        <f t="shared" si="0"/>
        <v>48.074999999999996</v>
      </c>
      <c r="T30" s="118">
        <f t="shared" si="1"/>
        <v>37.4985</v>
      </c>
    </row>
    <row r="31" spans="1:20" x14ac:dyDescent="0.35">
      <c r="A31" s="50">
        <v>21</v>
      </c>
      <c r="B31" s="51" t="s">
        <v>124</v>
      </c>
      <c r="C31" s="54">
        <v>533985</v>
      </c>
      <c r="D31" s="54">
        <v>183122</v>
      </c>
      <c r="E31" s="58" t="s">
        <v>136</v>
      </c>
      <c r="F31" s="114">
        <v>100</v>
      </c>
      <c r="G31" s="61">
        <v>43</v>
      </c>
      <c r="H31" s="54">
        <v>33.200000000000003</v>
      </c>
      <c r="I31" s="54">
        <v>32.9</v>
      </c>
      <c r="J31" s="58">
        <v>33.1</v>
      </c>
      <c r="K31" s="59">
        <v>29.9</v>
      </c>
      <c r="L31" s="58">
        <v>25.6</v>
      </c>
      <c r="M31" s="59">
        <v>27.1</v>
      </c>
      <c r="N31" s="59">
        <v>19.899999999999999</v>
      </c>
      <c r="O31" s="54">
        <v>32.200000000000003</v>
      </c>
      <c r="P31" s="60">
        <v>32.1</v>
      </c>
      <c r="Q31" s="59">
        <v>33.799999999999997</v>
      </c>
      <c r="R31" s="110">
        <v>32.700000000000003</v>
      </c>
      <c r="S31" s="117">
        <f t="shared" si="0"/>
        <v>31.291666666666668</v>
      </c>
      <c r="T31" s="118">
        <f t="shared" si="1"/>
        <v>24.407500000000002</v>
      </c>
    </row>
    <row r="32" spans="1:20" x14ac:dyDescent="0.35">
      <c r="A32" s="50">
        <v>22</v>
      </c>
      <c r="B32" s="51" t="s">
        <v>14</v>
      </c>
      <c r="C32" s="54">
        <v>535133</v>
      </c>
      <c r="D32" s="54">
        <v>180376</v>
      </c>
      <c r="E32" s="58" t="s">
        <v>136</v>
      </c>
      <c r="F32" s="114">
        <v>100</v>
      </c>
      <c r="G32" s="61">
        <v>41</v>
      </c>
      <c r="H32" s="54">
        <v>33.200000000000003</v>
      </c>
      <c r="I32" s="54">
        <v>30.2</v>
      </c>
      <c r="J32" s="58">
        <v>33.200000000000003</v>
      </c>
      <c r="K32" s="59">
        <v>26.7</v>
      </c>
      <c r="L32" s="58">
        <v>21.8</v>
      </c>
      <c r="M32" s="59">
        <v>26.5</v>
      </c>
      <c r="N32" s="59">
        <v>20.9</v>
      </c>
      <c r="O32" s="54">
        <v>36.5</v>
      </c>
      <c r="P32" s="60">
        <v>36.799999999999997</v>
      </c>
      <c r="Q32" s="59">
        <v>40.1</v>
      </c>
      <c r="R32" s="110">
        <v>30.8</v>
      </c>
      <c r="S32" s="117">
        <f t="shared" si="0"/>
        <v>31.475000000000005</v>
      </c>
      <c r="T32" s="118">
        <f t="shared" si="1"/>
        <v>24.550500000000003</v>
      </c>
    </row>
    <row r="33" spans="1:20" x14ac:dyDescent="0.35">
      <c r="A33" s="50">
        <v>23</v>
      </c>
      <c r="B33" s="51" t="s">
        <v>15</v>
      </c>
      <c r="C33" s="54">
        <v>535598</v>
      </c>
      <c r="D33" s="54">
        <v>180816</v>
      </c>
      <c r="E33" s="58" t="s">
        <v>136</v>
      </c>
      <c r="F33" s="114">
        <v>100</v>
      </c>
      <c r="G33" s="61">
        <v>45</v>
      </c>
      <c r="H33" s="54">
        <v>35.700000000000003</v>
      </c>
      <c r="I33" s="54">
        <v>31.1</v>
      </c>
      <c r="J33" s="58">
        <v>32.9</v>
      </c>
      <c r="K33" s="59">
        <v>34</v>
      </c>
      <c r="L33" s="58">
        <v>29.1</v>
      </c>
      <c r="M33" s="59">
        <v>44</v>
      </c>
      <c r="N33" s="59">
        <v>27.9</v>
      </c>
      <c r="O33" s="54">
        <v>44.7</v>
      </c>
      <c r="P33" s="60">
        <v>41.7</v>
      </c>
      <c r="Q33" s="59">
        <v>45.2</v>
      </c>
      <c r="R33" s="110">
        <v>39.799999999999997</v>
      </c>
      <c r="S33" s="117">
        <f t="shared" si="0"/>
        <v>37.591666666666661</v>
      </c>
      <c r="T33" s="118">
        <f t="shared" si="1"/>
        <v>29.321499999999997</v>
      </c>
    </row>
    <row r="34" spans="1:20" x14ac:dyDescent="0.35">
      <c r="A34" s="50">
        <v>24</v>
      </c>
      <c r="B34" s="51" t="s">
        <v>16</v>
      </c>
      <c r="C34" s="54">
        <v>535174</v>
      </c>
      <c r="D34" s="54">
        <v>181290</v>
      </c>
      <c r="E34" s="58" t="s">
        <v>136</v>
      </c>
      <c r="F34" s="114">
        <v>100</v>
      </c>
      <c r="G34" s="61">
        <v>52.6</v>
      </c>
      <c r="H34" s="54">
        <v>46.3</v>
      </c>
      <c r="I34" s="54">
        <v>45.9</v>
      </c>
      <c r="J34" s="58">
        <v>48.7</v>
      </c>
      <c r="K34" s="59">
        <v>43</v>
      </c>
      <c r="L34" s="58">
        <v>45.1</v>
      </c>
      <c r="M34" s="59">
        <v>45.5</v>
      </c>
      <c r="N34" s="59">
        <v>38.6</v>
      </c>
      <c r="O34" s="54">
        <v>52.9</v>
      </c>
      <c r="P34" s="60">
        <v>49.7</v>
      </c>
      <c r="Q34" s="59">
        <v>52.8</v>
      </c>
      <c r="R34" s="110">
        <v>49.4</v>
      </c>
      <c r="S34" s="125">
        <f t="shared" si="0"/>
        <v>47.541666666666664</v>
      </c>
      <c r="T34" s="118">
        <f t="shared" si="1"/>
        <v>37.082499999999996</v>
      </c>
    </row>
    <row r="35" spans="1:20" x14ac:dyDescent="0.35">
      <c r="A35" s="50">
        <v>25</v>
      </c>
      <c r="B35" s="51" t="s">
        <v>17</v>
      </c>
      <c r="C35" s="54">
        <v>534884</v>
      </c>
      <c r="D35" s="54">
        <v>181667</v>
      </c>
      <c r="E35" s="58" t="s">
        <v>136</v>
      </c>
      <c r="F35" s="114">
        <f>11*100/12</f>
        <v>91.666666666666671</v>
      </c>
      <c r="G35" s="61">
        <v>40.299999999999997</v>
      </c>
      <c r="H35" s="54">
        <v>34.9</v>
      </c>
      <c r="I35" s="54">
        <v>37.200000000000003</v>
      </c>
      <c r="J35" s="58">
        <v>31.9</v>
      </c>
      <c r="K35" s="59">
        <v>27.2</v>
      </c>
      <c r="L35" s="58">
        <v>25.8</v>
      </c>
      <c r="M35" s="59">
        <v>27.3</v>
      </c>
      <c r="N35" s="59">
        <v>20.7</v>
      </c>
      <c r="O35" s="54" t="s">
        <v>61</v>
      </c>
      <c r="P35" s="60">
        <v>40.4</v>
      </c>
      <c r="Q35" s="59">
        <v>41.2</v>
      </c>
      <c r="R35" s="110">
        <v>43.8</v>
      </c>
      <c r="S35" s="117">
        <f>AVERAGE(G35:R35)</f>
        <v>33.699999999999996</v>
      </c>
      <c r="T35" s="118">
        <f t="shared" si="1"/>
        <v>26.285999999999998</v>
      </c>
    </row>
    <row r="36" spans="1:20" x14ac:dyDescent="0.35">
      <c r="A36" s="50">
        <v>26</v>
      </c>
      <c r="B36" s="51" t="s">
        <v>18</v>
      </c>
      <c r="C36" s="54">
        <v>535386</v>
      </c>
      <c r="D36" s="54">
        <v>182021</v>
      </c>
      <c r="E36" s="58" t="s">
        <v>136</v>
      </c>
      <c r="F36" s="114">
        <v>91.7</v>
      </c>
      <c r="G36" s="61">
        <v>44.3</v>
      </c>
      <c r="H36" s="54">
        <v>35.299999999999997</v>
      </c>
      <c r="I36" s="54">
        <v>34.6</v>
      </c>
      <c r="J36" s="58">
        <v>33.4</v>
      </c>
      <c r="K36" s="59">
        <v>33.6</v>
      </c>
      <c r="L36" s="58">
        <v>29.2</v>
      </c>
      <c r="M36" s="59">
        <v>26.9</v>
      </c>
      <c r="N36" s="59">
        <v>27.7</v>
      </c>
      <c r="O36" s="54">
        <v>33.4</v>
      </c>
      <c r="P36" s="60" t="s">
        <v>141</v>
      </c>
      <c r="Q36" s="59">
        <v>43</v>
      </c>
      <c r="R36" s="110">
        <v>39.700000000000003</v>
      </c>
      <c r="S36" s="117">
        <f>AVERAGE(G36:R36)</f>
        <v>34.645454545454541</v>
      </c>
      <c r="T36" s="118">
        <f t="shared" si="1"/>
        <v>27.023454545454541</v>
      </c>
    </row>
    <row r="37" spans="1:20" x14ac:dyDescent="0.35">
      <c r="A37" s="50">
        <v>27</v>
      </c>
      <c r="B37" s="51" t="s">
        <v>125</v>
      </c>
      <c r="C37" s="54">
        <v>535296</v>
      </c>
      <c r="D37" s="54">
        <v>182793</v>
      </c>
      <c r="E37" s="58" t="s">
        <v>136</v>
      </c>
      <c r="F37" s="114">
        <f>10*100/12</f>
        <v>83.333333333333329</v>
      </c>
      <c r="G37" s="61">
        <v>44.1</v>
      </c>
      <c r="H37" s="54">
        <v>36.6</v>
      </c>
      <c r="I37" s="54">
        <v>34.5</v>
      </c>
      <c r="J37" s="58">
        <v>32.1</v>
      </c>
      <c r="K37" s="59">
        <v>26.5</v>
      </c>
      <c r="L37" s="58">
        <v>20.8</v>
      </c>
      <c r="M37" s="59">
        <v>41.7</v>
      </c>
      <c r="N37" s="59" t="s">
        <v>61</v>
      </c>
      <c r="O37" s="54" t="s">
        <v>61</v>
      </c>
      <c r="P37" s="60">
        <v>33.299999999999997</v>
      </c>
      <c r="Q37" s="59">
        <v>40.299999999999997</v>
      </c>
      <c r="R37" s="110">
        <v>34</v>
      </c>
      <c r="S37" s="117">
        <f>AVERAGE(G37:R37)</f>
        <v>34.39</v>
      </c>
      <c r="T37" s="118">
        <f t="shared" si="1"/>
        <v>26.824200000000001</v>
      </c>
    </row>
    <row r="38" spans="1:20" x14ac:dyDescent="0.35">
      <c r="A38" s="50">
        <v>28</v>
      </c>
      <c r="B38" s="51" t="s">
        <v>86</v>
      </c>
      <c r="C38" s="54">
        <v>535356</v>
      </c>
      <c r="D38" s="54">
        <v>183223</v>
      </c>
      <c r="E38" s="58" t="s">
        <v>136</v>
      </c>
      <c r="F38" s="114">
        <v>83.3</v>
      </c>
      <c r="G38" s="61" t="s">
        <v>61</v>
      </c>
      <c r="H38" s="54" t="s">
        <v>141</v>
      </c>
      <c r="I38" s="54">
        <v>42.7</v>
      </c>
      <c r="J38" s="58">
        <v>38.5</v>
      </c>
      <c r="K38" s="59">
        <v>36.200000000000003</v>
      </c>
      <c r="L38" s="58">
        <v>42.3</v>
      </c>
      <c r="M38" s="59">
        <v>34.700000000000003</v>
      </c>
      <c r="N38" s="59">
        <v>30</v>
      </c>
      <c r="O38" s="54">
        <v>43.8</v>
      </c>
      <c r="P38" s="60">
        <v>46.8</v>
      </c>
      <c r="Q38" s="59">
        <v>51</v>
      </c>
      <c r="R38" s="110">
        <v>45.9</v>
      </c>
      <c r="S38" s="125">
        <f>AVERAGE(I38:R38)</f>
        <v>41.19</v>
      </c>
      <c r="T38" s="118">
        <f t="shared" si="1"/>
        <v>32.1282</v>
      </c>
    </row>
    <row r="39" spans="1:20" x14ac:dyDescent="0.35">
      <c r="A39" s="50">
        <v>29</v>
      </c>
      <c r="B39" s="51" t="s">
        <v>19</v>
      </c>
      <c r="C39" s="54">
        <v>535930</v>
      </c>
      <c r="D39" s="54">
        <v>183385</v>
      </c>
      <c r="E39" s="58" t="s">
        <v>136</v>
      </c>
      <c r="F39" s="114">
        <v>100</v>
      </c>
      <c r="G39" s="61">
        <v>33.6</v>
      </c>
      <c r="H39" s="54">
        <v>38.5</v>
      </c>
      <c r="I39" s="54">
        <v>35.4</v>
      </c>
      <c r="J39" s="58">
        <v>33.6</v>
      </c>
      <c r="K39" s="59">
        <v>33</v>
      </c>
      <c r="L39" s="58">
        <v>28.8</v>
      </c>
      <c r="M39" s="59">
        <v>26.6</v>
      </c>
      <c r="N39" s="59">
        <v>26.9</v>
      </c>
      <c r="O39" s="54">
        <v>37.4</v>
      </c>
      <c r="P39" s="60">
        <v>39.700000000000003</v>
      </c>
      <c r="Q39" s="59">
        <v>40.9</v>
      </c>
      <c r="R39" s="110">
        <v>38.4</v>
      </c>
      <c r="S39" s="117">
        <f t="shared" ref="S39:S60" si="2">AVERAGE(G39:R39)</f>
        <v>34.399999999999991</v>
      </c>
      <c r="T39" s="118">
        <f t="shared" si="1"/>
        <v>26.831999999999994</v>
      </c>
    </row>
    <row r="40" spans="1:20" x14ac:dyDescent="0.35">
      <c r="A40" s="50">
        <v>30</v>
      </c>
      <c r="B40" s="51" t="s">
        <v>20</v>
      </c>
      <c r="C40" s="54">
        <v>534239</v>
      </c>
      <c r="D40" s="54">
        <v>181565</v>
      </c>
      <c r="E40" s="58" t="s">
        <v>136</v>
      </c>
      <c r="F40" s="114">
        <v>100</v>
      </c>
      <c r="G40" s="61">
        <v>43.1</v>
      </c>
      <c r="H40" s="54">
        <v>37.9</v>
      </c>
      <c r="I40" s="54">
        <v>35.200000000000003</v>
      </c>
      <c r="J40" s="58">
        <v>37.6</v>
      </c>
      <c r="K40" s="59">
        <v>35.799999999999997</v>
      </c>
      <c r="L40" s="58">
        <v>26.1</v>
      </c>
      <c r="M40" s="59">
        <v>33.299999999999997</v>
      </c>
      <c r="N40" s="59">
        <v>21.8</v>
      </c>
      <c r="O40" s="54">
        <v>42.6</v>
      </c>
      <c r="P40" s="60">
        <v>40.1</v>
      </c>
      <c r="Q40" s="59">
        <v>37.9</v>
      </c>
      <c r="R40" s="110">
        <v>41.9</v>
      </c>
      <c r="S40" s="117">
        <f t="shared" si="2"/>
        <v>36.108333333333334</v>
      </c>
      <c r="T40" s="118">
        <f t="shared" si="1"/>
        <v>28.1645</v>
      </c>
    </row>
    <row r="41" spans="1:20" x14ac:dyDescent="0.35">
      <c r="A41" s="50">
        <v>31</v>
      </c>
      <c r="B41" s="51" t="s">
        <v>21</v>
      </c>
      <c r="C41" s="54">
        <v>534516</v>
      </c>
      <c r="D41" s="54">
        <v>181744</v>
      </c>
      <c r="E41" s="58" t="s">
        <v>84</v>
      </c>
      <c r="F41" s="114">
        <v>100</v>
      </c>
      <c r="G41" s="61">
        <v>56.8</v>
      </c>
      <c r="H41" s="54">
        <v>47.7</v>
      </c>
      <c r="I41" s="54">
        <v>51.4</v>
      </c>
      <c r="J41" s="58">
        <v>49</v>
      </c>
      <c r="K41" s="59">
        <v>49.3</v>
      </c>
      <c r="L41" s="58">
        <v>47.4</v>
      </c>
      <c r="M41" s="59">
        <v>48</v>
      </c>
      <c r="N41" s="59">
        <v>46.6</v>
      </c>
      <c r="O41" s="54">
        <v>57.6</v>
      </c>
      <c r="P41" s="60">
        <v>57.4</v>
      </c>
      <c r="Q41" s="59">
        <v>57.2</v>
      </c>
      <c r="R41" s="110">
        <v>53.9</v>
      </c>
      <c r="S41" s="125">
        <f t="shared" si="2"/>
        <v>51.858333333333327</v>
      </c>
      <c r="T41" s="126">
        <f t="shared" si="1"/>
        <v>40.449499999999993</v>
      </c>
    </row>
    <row r="42" spans="1:20" x14ac:dyDescent="0.35">
      <c r="A42" s="50">
        <v>32</v>
      </c>
      <c r="B42" s="51" t="s">
        <v>22</v>
      </c>
      <c r="C42" s="54">
        <v>535634</v>
      </c>
      <c r="D42" s="54">
        <v>182148</v>
      </c>
      <c r="E42" s="58" t="s">
        <v>136</v>
      </c>
      <c r="F42" s="114">
        <v>100</v>
      </c>
      <c r="G42" s="61">
        <v>44.5</v>
      </c>
      <c r="H42" s="54">
        <v>38.1</v>
      </c>
      <c r="I42" s="54">
        <v>41.5</v>
      </c>
      <c r="J42" s="58">
        <v>39.4</v>
      </c>
      <c r="K42" s="59">
        <v>38.200000000000003</v>
      </c>
      <c r="L42" s="58">
        <v>31.8</v>
      </c>
      <c r="M42" s="59">
        <v>34.700000000000003</v>
      </c>
      <c r="N42" s="59">
        <v>29.9</v>
      </c>
      <c r="O42" s="54">
        <v>44.6</v>
      </c>
      <c r="P42" s="60">
        <v>37.6</v>
      </c>
      <c r="Q42" s="59">
        <v>46.2</v>
      </c>
      <c r="R42" s="110">
        <v>39.4</v>
      </c>
      <c r="S42" s="117">
        <f t="shared" si="2"/>
        <v>38.824999999999996</v>
      </c>
      <c r="T42" s="118">
        <f t="shared" si="1"/>
        <v>30.283499999999997</v>
      </c>
    </row>
    <row r="43" spans="1:20" x14ac:dyDescent="0.35">
      <c r="A43" s="50">
        <v>33</v>
      </c>
      <c r="B43" s="51" t="s">
        <v>23</v>
      </c>
      <c r="C43" s="54">
        <v>535545</v>
      </c>
      <c r="D43" s="54">
        <v>181604</v>
      </c>
      <c r="E43" s="58" t="s">
        <v>137</v>
      </c>
      <c r="F43" s="114">
        <f>11*100/12</f>
        <v>91.666666666666671</v>
      </c>
      <c r="G43" s="61">
        <v>41.6</v>
      </c>
      <c r="H43" s="54" t="s">
        <v>61</v>
      </c>
      <c r="I43" s="54">
        <v>27.2</v>
      </c>
      <c r="J43" s="58">
        <v>25.7</v>
      </c>
      <c r="K43" s="58">
        <v>20.9</v>
      </c>
      <c r="L43" s="58">
        <v>19</v>
      </c>
      <c r="M43" s="59">
        <v>19.899999999999999</v>
      </c>
      <c r="N43" s="59">
        <v>16.3</v>
      </c>
      <c r="O43" s="54">
        <v>31</v>
      </c>
      <c r="P43" s="60">
        <v>29.5</v>
      </c>
      <c r="Q43" s="59">
        <v>37.200000000000003</v>
      </c>
      <c r="R43" s="110">
        <v>31</v>
      </c>
      <c r="S43" s="117">
        <f t="shared" si="2"/>
        <v>27.209090909090911</v>
      </c>
      <c r="T43" s="118">
        <f t="shared" si="1"/>
        <v>21.22309090909091</v>
      </c>
    </row>
    <row r="44" spans="1:20" x14ac:dyDescent="0.35">
      <c r="A44" s="50">
        <v>34</v>
      </c>
      <c r="B44" s="51" t="s">
        <v>126</v>
      </c>
      <c r="C44" s="54">
        <v>535797</v>
      </c>
      <c r="D44" s="54">
        <v>181164</v>
      </c>
      <c r="E44" s="58" t="s">
        <v>136</v>
      </c>
      <c r="F44" s="114">
        <v>100</v>
      </c>
      <c r="G44" s="61">
        <v>46.7</v>
      </c>
      <c r="H44" s="54">
        <v>33.1</v>
      </c>
      <c r="I44" s="54">
        <v>35.799999999999997</v>
      </c>
      <c r="J44" s="58">
        <v>36.799999999999997</v>
      </c>
      <c r="K44" s="59">
        <v>26.6</v>
      </c>
      <c r="L44" s="58">
        <v>22.9</v>
      </c>
      <c r="M44" s="59">
        <v>27.5</v>
      </c>
      <c r="N44" s="59">
        <v>21.4</v>
      </c>
      <c r="O44" s="54">
        <v>38.200000000000003</v>
      </c>
      <c r="P44" s="60">
        <v>32</v>
      </c>
      <c r="Q44" s="59">
        <v>39.4</v>
      </c>
      <c r="R44" s="110">
        <v>37.200000000000003</v>
      </c>
      <c r="S44" s="117">
        <f t="shared" si="2"/>
        <v>33.133333333333333</v>
      </c>
      <c r="T44" s="118">
        <f t="shared" si="1"/>
        <v>25.844000000000001</v>
      </c>
    </row>
    <row r="45" spans="1:20" x14ac:dyDescent="0.35">
      <c r="A45" s="50">
        <v>35</v>
      </c>
      <c r="B45" s="51" t="s">
        <v>127</v>
      </c>
      <c r="C45" s="54">
        <v>535977</v>
      </c>
      <c r="D45" s="54">
        <v>180879</v>
      </c>
      <c r="E45" s="58" t="s">
        <v>84</v>
      </c>
      <c r="F45" s="114">
        <v>100</v>
      </c>
      <c r="G45" s="61">
        <v>75.2</v>
      </c>
      <c r="H45" s="54">
        <v>71.5</v>
      </c>
      <c r="I45" s="54">
        <v>88.6</v>
      </c>
      <c r="J45" s="58">
        <v>71.900000000000006</v>
      </c>
      <c r="K45" s="59">
        <v>80.3</v>
      </c>
      <c r="L45" s="58">
        <v>85.3</v>
      </c>
      <c r="M45" s="59">
        <v>77.599999999999994</v>
      </c>
      <c r="N45" s="59">
        <v>73.900000000000006</v>
      </c>
      <c r="O45" s="54">
        <v>89.8</v>
      </c>
      <c r="P45" s="60">
        <v>69.099999999999994</v>
      </c>
      <c r="Q45" s="59">
        <v>74.8</v>
      </c>
      <c r="R45" s="110">
        <v>72.7</v>
      </c>
      <c r="S45" s="125">
        <f t="shared" si="2"/>
        <v>77.558333333333323</v>
      </c>
      <c r="T45" s="126">
        <f t="shared" si="1"/>
        <v>60.495499999999993</v>
      </c>
    </row>
    <row r="46" spans="1:20" x14ac:dyDescent="0.35">
      <c r="A46" s="50">
        <v>36</v>
      </c>
      <c r="B46" s="51" t="s">
        <v>24</v>
      </c>
      <c r="C46" s="54">
        <v>536704</v>
      </c>
      <c r="D46" s="54">
        <v>181647</v>
      </c>
      <c r="E46" s="58" t="s">
        <v>136</v>
      </c>
      <c r="F46" s="114">
        <f>9*100/12</f>
        <v>75</v>
      </c>
      <c r="G46" s="61">
        <v>43.5</v>
      </c>
      <c r="H46" s="54">
        <v>31.1</v>
      </c>
      <c r="I46" s="54">
        <v>26.2</v>
      </c>
      <c r="J46" s="58">
        <v>33.9</v>
      </c>
      <c r="K46" s="59" t="s">
        <v>61</v>
      </c>
      <c r="L46" s="108" t="s">
        <v>162</v>
      </c>
      <c r="M46" s="59">
        <v>28.2</v>
      </c>
      <c r="N46" s="59" t="s">
        <v>61</v>
      </c>
      <c r="O46" s="54">
        <v>34.5</v>
      </c>
      <c r="P46" s="60">
        <v>32.4</v>
      </c>
      <c r="Q46" s="59">
        <v>40</v>
      </c>
      <c r="R46" s="110">
        <v>32.299999999999997</v>
      </c>
      <c r="S46" s="117">
        <f>(G46+H46+I46+J46+M46+O46+P46+Q46+R46)/9</f>
        <v>33.566666666666663</v>
      </c>
      <c r="T46" s="118">
        <f t="shared" si="1"/>
        <v>26.181999999999999</v>
      </c>
    </row>
    <row r="47" spans="1:20" x14ac:dyDescent="0.35">
      <c r="A47" s="50">
        <v>37</v>
      </c>
      <c r="B47" s="51" t="s">
        <v>25</v>
      </c>
      <c r="C47" s="54">
        <v>536577</v>
      </c>
      <c r="D47" s="54">
        <v>181379</v>
      </c>
      <c r="E47" s="58" t="s">
        <v>136</v>
      </c>
      <c r="F47" s="114">
        <v>83.3</v>
      </c>
      <c r="G47" s="61">
        <v>38.4</v>
      </c>
      <c r="H47" s="54">
        <v>28.8</v>
      </c>
      <c r="I47" s="54" t="s">
        <v>61</v>
      </c>
      <c r="J47" s="58">
        <v>29.2</v>
      </c>
      <c r="K47" s="59" t="s">
        <v>61</v>
      </c>
      <c r="L47" s="58">
        <v>22.7</v>
      </c>
      <c r="M47" s="58">
        <v>27.5</v>
      </c>
      <c r="N47" s="58">
        <v>22.4</v>
      </c>
      <c r="O47" s="54">
        <v>39.9</v>
      </c>
      <c r="P47" s="60">
        <v>34.1</v>
      </c>
      <c r="Q47" s="59">
        <v>37.299999999999997</v>
      </c>
      <c r="R47" s="110">
        <v>37.4</v>
      </c>
      <c r="S47" s="117">
        <f t="shared" si="2"/>
        <v>31.77</v>
      </c>
      <c r="T47" s="118">
        <f t="shared" si="1"/>
        <v>24.7806</v>
      </c>
    </row>
    <row r="48" spans="1:20" x14ac:dyDescent="0.35">
      <c r="A48" s="50">
        <v>38</v>
      </c>
      <c r="B48" s="51" t="s">
        <v>26</v>
      </c>
      <c r="C48" s="54">
        <v>536080</v>
      </c>
      <c r="D48" s="54">
        <v>181721</v>
      </c>
      <c r="E48" s="58" t="s">
        <v>136</v>
      </c>
      <c r="F48" s="114">
        <v>100</v>
      </c>
      <c r="G48" s="61">
        <v>45.5</v>
      </c>
      <c r="H48" s="54">
        <v>37.5</v>
      </c>
      <c r="I48" s="54">
        <v>34.700000000000003</v>
      </c>
      <c r="J48" s="58">
        <v>40</v>
      </c>
      <c r="K48" s="59">
        <v>31.9</v>
      </c>
      <c r="L48" s="58">
        <v>26</v>
      </c>
      <c r="M48" s="59">
        <v>31.5</v>
      </c>
      <c r="N48" s="59">
        <v>27.6</v>
      </c>
      <c r="O48" s="54">
        <v>42.1</v>
      </c>
      <c r="P48" s="60">
        <v>36.299999999999997</v>
      </c>
      <c r="Q48" s="59">
        <v>43.2</v>
      </c>
      <c r="R48" s="110">
        <v>41.3</v>
      </c>
      <c r="S48" s="117">
        <f t="shared" si="2"/>
        <v>36.466666666666669</v>
      </c>
      <c r="T48" s="118">
        <f t="shared" si="1"/>
        <v>28.444000000000003</v>
      </c>
    </row>
    <row r="49" spans="1:21" x14ac:dyDescent="0.35">
      <c r="A49" s="50">
        <v>39</v>
      </c>
      <c r="B49" s="51" t="s">
        <v>27</v>
      </c>
      <c r="C49" s="54">
        <v>536089</v>
      </c>
      <c r="D49" s="54">
        <v>182258</v>
      </c>
      <c r="E49" s="58" t="s">
        <v>84</v>
      </c>
      <c r="F49" s="114">
        <v>100</v>
      </c>
      <c r="G49" s="61">
        <v>42.3</v>
      </c>
      <c r="H49" s="54">
        <v>38.700000000000003</v>
      </c>
      <c r="I49" s="54">
        <v>36.5</v>
      </c>
      <c r="J49" s="58">
        <v>38.1</v>
      </c>
      <c r="K49" s="59">
        <v>32.299999999999997</v>
      </c>
      <c r="L49" s="58">
        <v>29.9</v>
      </c>
      <c r="M49" s="59">
        <v>33.200000000000003</v>
      </c>
      <c r="N49" s="59">
        <v>26</v>
      </c>
      <c r="O49" s="54">
        <v>41.3</v>
      </c>
      <c r="P49" s="60">
        <v>34.5</v>
      </c>
      <c r="Q49" s="59">
        <v>39.799999999999997</v>
      </c>
      <c r="R49" s="110">
        <v>39.5</v>
      </c>
      <c r="S49" s="117">
        <f t="shared" si="2"/>
        <v>36.008333333333333</v>
      </c>
      <c r="T49" s="118">
        <f t="shared" si="1"/>
        <v>28.086500000000001</v>
      </c>
    </row>
    <row r="50" spans="1:21" x14ac:dyDescent="0.35">
      <c r="A50" s="50">
        <v>40</v>
      </c>
      <c r="B50" s="51" t="s">
        <v>128</v>
      </c>
      <c r="C50" s="54">
        <v>536105</v>
      </c>
      <c r="D50" s="54">
        <v>183049</v>
      </c>
      <c r="E50" s="58" t="s">
        <v>136</v>
      </c>
      <c r="F50" s="114">
        <v>100</v>
      </c>
      <c r="G50" s="61">
        <v>40.1</v>
      </c>
      <c r="H50" s="54">
        <v>33.4</v>
      </c>
      <c r="I50" s="54">
        <v>32.200000000000003</v>
      </c>
      <c r="J50" s="58">
        <v>28.9</v>
      </c>
      <c r="K50" s="59">
        <v>27.6</v>
      </c>
      <c r="L50" s="58">
        <v>26.3</v>
      </c>
      <c r="M50" s="59">
        <v>25.4</v>
      </c>
      <c r="N50" s="59">
        <v>18.8</v>
      </c>
      <c r="O50" s="54">
        <v>32.4</v>
      </c>
      <c r="P50" s="60">
        <v>34.700000000000003</v>
      </c>
      <c r="Q50" s="59">
        <v>38.5</v>
      </c>
      <c r="R50" s="110">
        <v>34.9</v>
      </c>
      <c r="S50" s="117">
        <f t="shared" si="2"/>
        <v>31.099999999999998</v>
      </c>
      <c r="T50" s="118">
        <f t="shared" si="1"/>
        <v>24.257999999999999</v>
      </c>
    </row>
    <row r="51" spans="1:21" x14ac:dyDescent="0.35">
      <c r="A51" s="50">
        <v>41</v>
      </c>
      <c r="B51" s="51" t="s">
        <v>28</v>
      </c>
      <c r="C51" s="54">
        <v>536457</v>
      </c>
      <c r="D51" s="54">
        <v>183301</v>
      </c>
      <c r="E51" s="58" t="s">
        <v>84</v>
      </c>
      <c r="F51" s="114">
        <v>91.7</v>
      </c>
      <c r="G51" s="61">
        <v>45</v>
      </c>
      <c r="H51" s="54">
        <v>36.799999999999997</v>
      </c>
      <c r="I51" s="54">
        <v>36</v>
      </c>
      <c r="J51" s="58">
        <v>43.4</v>
      </c>
      <c r="K51" s="59">
        <v>28.7</v>
      </c>
      <c r="L51" s="58">
        <v>31.7</v>
      </c>
      <c r="M51" s="59">
        <v>30.5</v>
      </c>
      <c r="N51" s="59" t="s">
        <v>61</v>
      </c>
      <c r="O51" s="54">
        <v>39</v>
      </c>
      <c r="P51" s="60">
        <v>38.6</v>
      </c>
      <c r="Q51" s="59">
        <v>40.4</v>
      </c>
      <c r="R51" s="110">
        <v>37.200000000000003</v>
      </c>
      <c r="S51" s="117">
        <f t="shared" si="2"/>
        <v>37.027272727272724</v>
      </c>
      <c r="T51" s="118">
        <f t="shared" si="1"/>
        <v>28.881272727272727</v>
      </c>
    </row>
    <row r="52" spans="1:21" x14ac:dyDescent="0.35">
      <c r="A52" s="50">
        <v>42</v>
      </c>
      <c r="B52" s="51" t="s">
        <v>129</v>
      </c>
      <c r="C52" s="54">
        <v>536494</v>
      </c>
      <c r="D52" s="54">
        <v>184170</v>
      </c>
      <c r="E52" s="58" t="s">
        <v>137</v>
      </c>
      <c r="F52" s="114">
        <v>100</v>
      </c>
      <c r="G52" s="61">
        <v>30.2</v>
      </c>
      <c r="H52" s="54">
        <v>10.6</v>
      </c>
      <c r="I52" s="54">
        <v>20</v>
      </c>
      <c r="J52" s="58">
        <v>20.7</v>
      </c>
      <c r="K52" s="59">
        <v>16.399999999999999</v>
      </c>
      <c r="L52" s="58">
        <v>13.5</v>
      </c>
      <c r="M52" s="59">
        <v>15.1</v>
      </c>
      <c r="N52" s="59">
        <v>12.5</v>
      </c>
      <c r="O52" s="54">
        <v>21.8</v>
      </c>
      <c r="P52" s="60">
        <v>22.7</v>
      </c>
      <c r="Q52" s="59">
        <v>21.9</v>
      </c>
      <c r="R52" s="110">
        <v>23.9</v>
      </c>
      <c r="S52" s="117">
        <f t="shared" si="2"/>
        <v>19.108333333333334</v>
      </c>
      <c r="T52" s="118">
        <f t="shared" si="1"/>
        <v>14.904500000000001</v>
      </c>
    </row>
    <row r="53" spans="1:21" x14ac:dyDescent="0.35">
      <c r="A53" s="50">
        <v>43</v>
      </c>
      <c r="B53" s="51" t="s">
        <v>129</v>
      </c>
      <c r="C53" s="54">
        <v>536494</v>
      </c>
      <c r="D53" s="54">
        <v>184170</v>
      </c>
      <c r="E53" s="58" t="s">
        <v>137</v>
      </c>
      <c r="F53" s="114">
        <v>100</v>
      </c>
      <c r="G53" s="61">
        <v>30.7</v>
      </c>
      <c r="H53" s="54">
        <v>21</v>
      </c>
      <c r="I53" s="54">
        <v>22.4</v>
      </c>
      <c r="J53" s="58">
        <v>18</v>
      </c>
      <c r="K53" s="59">
        <v>16</v>
      </c>
      <c r="L53" s="58">
        <v>10.5</v>
      </c>
      <c r="M53" s="59">
        <v>14.6</v>
      </c>
      <c r="N53" s="59">
        <v>12</v>
      </c>
      <c r="O53" s="54">
        <v>22.2</v>
      </c>
      <c r="P53" s="60">
        <v>20.6</v>
      </c>
      <c r="Q53" s="59">
        <v>25</v>
      </c>
      <c r="R53" s="110">
        <v>24.4</v>
      </c>
      <c r="S53" s="117">
        <f t="shared" si="2"/>
        <v>19.783333333333331</v>
      </c>
      <c r="T53" s="118">
        <f t="shared" si="1"/>
        <v>15.430999999999999</v>
      </c>
    </row>
    <row r="54" spans="1:21" x14ac:dyDescent="0.35">
      <c r="A54" s="50">
        <v>44</v>
      </c>
      <c r="B54" s="51" t="s">
        <v>30</v>
      </c>
      <c r="C54" s="54">
        <v>536875</v>
      </c>
      <c r="D54" s="54">
        <v>183740</v>
      </c>
      <c r="E54" s="58" t="s">
        <v>136</v>
      </c>
      <c r="F54" s="114">
        <v>100</v>
      </c>
      <c r="G54" s="61">
        <v>46.6</v>
      </c>
      <c r="H54" s="54">
        <v>34.799999999999997</v>
      </c>
      <c r="I54" s="54">
        <v>41.6</v>
      </c>
      <c r="J54" s="58">
        <v>31</v>
      </c>
      <c r="K54" s="59">
        <v>31.3</v>
      </c>
      <c r="L54" s="58">
        <v>28.6</v>
      </c>
      <c r="M54" s="59">
        <v>30.4</v>
      </c>
      <c r="N54" s="59">
        <v>27.1</v>
      </c>
      <c r="O54" s="54">
        <v>36.5</v>
      </c>
      <c r="P54" s="60">
        <v>39.6</v>
      </c>
      <c r="Q54" s="59">
        <v>44.5</v>
      </c>
      <c r="R54" s="110">
        <v>36.9</v>
      </c>
      <c r="S54" s="117">
        <f t="shared" si="2"/>
        <v>35.741666666666667</v>
      </c>
      <c r="T54" s="118">
        <f t="shared" si="1"/>
        <v>27.878500000000003</v>
      </c>
    </row>
    <row r="55" spans="1:21" x14ac:dyDescent="0.35">
      <c r="A55" s="50">
        <v>45</v>
      </c>
      <c r="B55" s="51" t="s">
        <v>31</v>
      </c>
      <c r="C55" s="54">
        <v>536713</v>
      </c>
      <c r="D55" s="54">
        <v>183070</v>
      </c>
      <c r="E55" s="58" t="s">
        <v>136</v>
      </c>
      <c r="F55" s="114">
        <v>100</v>
      </c>
      <c r="G55" s="61">
        <v>36.6</v>
      </c>
      <c r="H55" s="54">
        <v>41.9</v>
      </c>
      <c r="I55" s="54">
        <v>39.9</v>
      </c>
      <c r="J55" s="58">
        <v>39.700000000000003</v>
      </c>
      <c r="K55" s="59">
        <v>34.6</v>
      </c>
      <c r="L55" s="58">
        <v>30.1</v>
      </c>
      <c r="M55" s="59">
        <v>31</v>
      </c>
      <c r="N55" s="59">
        <v>24.8</v>
      </c>
      <c r="O55" s="54">
        <v>41.9</v>
      </c>
      <c r="P55" s="60">
        <v>42.3</v>
      </c>
      <c r="Q55" s="59">
        <v>46.9</v>
      </c>
      <c r="R55" s="110">
        <v>41.9</v>
      </c>
      <c r="S55" s="117">
        <f t="shared" si="2"/>
        <v>37.633333333333333</v>
      </c>
      <c r="T55" s="118">
        <f t="shared" si="1"/>
        <v>29.353999999999999</v>
      </c>
    </row>
    <row r="56" spans="1:21" x14ac:dyDescent="0.35">
      <c r="A56" s="50">
        <v>46</v>
      </c>
      <c r="B56" s="51" t="s">
        <v>32</v>
      </c>
      <c r="C56" s="54">
        <v>536542</v>
      </c>
      <c r="D56" s="54">
        <v>182589</v>
      </c>
      <c r="E56" s="58" t="s">
        <v>136</v>
      </c>
      <c r="F56" s="114">
        <v>83.3</v>
      </c>
      <c r="G56" s="61">
        <v>38</v>
      </c>
      <c r="H56" s="54" t="s">
        <v>61</v>
      </c>
      <c r="I56" s="54">
        <v>36.200000000000003</v>
      </c>
      <c r="J56" s="58" t="s">
        <v>61</v>
      </c>
      <c r="K56" s="59">
        <v>28.9</v>
      </c>
      <c r="L56" s="58">
        <v>22.7</v>
      </c>
      <c r="M56" s="59">
        <v>27</v>
      </c>
      <c r="N56" s="59">
        <v>17.5</v>
      </c>
      <c r="O56" s="54">
        <v>35</v>
      </c>
      <c r="P56" s="60">
        <v>36.299999999999997</v>
      </c>
      <c r="Q56" s="59">
        <v>31.5</v>
      </c>
      <c r="R56" s="110">
        <v>36.4</v>
      </c>
      <c r="S56" s="117">
        <f t="shared" si="2"/>
        <v>30.95</v>
      </c>
      <c r="T56" s="118">
        <f t="shared" si="1"/>
        <v>24.141000000000002</v>
      </c>
    </row>
    <row r="57" spans="1:21" x14ac:dyDescent="0.35">
      <c r="A57" s="50">
        <v>47</v>
      </c>
      <c r="B57" s="51" t="s">
        <v>33</v>
      </c>
      <c r="C57" s="54">
        <v>536452</v>
      </c>
      <c r="D57" s="54">
        <v>182454</v>
      </c>
      <c r="E57" s="58" t="s">
        <v>136</v>
      </c>
      <c r="F57" s="114">
        <v>100</v>
      </c>
      <c r="G57" s="61">
        <v>48.3</v>
      </c>
      <c r="H57" s="54">
        <v>45.7</v>
      </c>
      <c r="I57" s="54">
        <v>47.5</v>
      </c>
      <c r="J57" s="58">
        <v>41.9</v>
      </c>
      <c r="K57" s="59">
        <v>35.4</v>
      </c>
      <c r="L57" s="58">
        <v>30.3</v>
      </c>
      <c r="M57" s="59">
        <v>36.6</v>
      </c>
      <c r="N57" s="59">
        <v>32.299999999999997</v>
      </c>
      <c r="O57" s="54">
        <v>49.4</v>
      </c>
      <c r="P57" s="60">
        <v>43.1</v>
      </c>
      <c r="Q57" s="59">
        <v>45.4</v>
      </c>
      <c r="R57" s="110">
        <v>42.2</v>
      </c>
      <c r="S57" s="125">
        <f t="shared" si="2"/>
        <v>41.508333333333333</v>
      </c>
      <c r="T57" s="118">
        <f t="shared" si="1"/>
        <v>32.3765</v>
      </c>
    </row>
    <row r="58" spans="1:21" x14ac:dyDescent="0.35">
      <c r="A58" s="50">
        <v>48</v>
      </c>
      <c r="B58" s="51" t="s">
        <v>34</v>
      </c>
      <c r="C58" s="54">
        <v>536768</v>
      </c>
      <c r="D58" s="54">
        <v>181772</v>
      </c>
      <c r="E58" s="58" t="s">
        <v>136</v>
      </c>
      <c r="F58" s="114">
        <v>100</v>
      </c>
      <c r="G58" s="61">
        <v>48.7</v>
      </c>
      <c r="H58" s="54">
        <v>36.4</v>
      </c>
      <c r="I58" s="54">
        <v>38.9</v>
      </c>
      <c r="J58" s="58">
        <v>30.9</v>
      </c>
      <c r="K58" s="59">
        <v>36.200000000000003</v>
      </c>
      <c r="L58" s="58">
        <v>30.8</v>
      </c>
      <c r="M58" s="59">
        <v>32.799999999999997</v>
      </c>
      <c r="N58" s="59">
        <v>25.5</v>
      </c>
      <c r="O58" s="54">
        <v>45.1</v>
      </c>
      <c r="P58" s="60">
        <v>44.3</v>
      </c>
      <c r="Q58" s="59">
        <v>49.1</v>
      </c>
      <c r="R58" s="110">
        <v>43.6</v>
      </c>
      <c r="S58" s="117">
        <f t="shared" si="2"/>
        <v>38.525000000000013</v>
      </c>
      <c r="T58" s="118">
        <f t="shared" si="1"/>
        <v>30.049500000000013</v>
      </c>
    </row>
    <row r="59" spans="1:21" x14ac:dyDescent="0.35">
      <c r="A59" s="50">
        <v>49</v>
      </c>
      <c r="B59" s="51" t="s">
        <v>35</v>
      </c>
      <c r="C59" s="54">
        <v>537049</v>
      </c>
      <c r="D59" s="54">
        <v>181292</v>
      </c>
      <c r="E59" s="58" t="s">
        <v>136</v>
      </c>
      <c r="F59" s="114">
        <f>9*100/12</f>
        <v>75</v>
      </c>
      <c r="G59" s="61">
        <v>40.6</v>
      </c>
      <c r="H59" s="54">
        <v>35.4</v>
      </c>
      <c r="I59" s="54">
        <v>31.2</v>
      </c>
      <c r="J59" s="58">
        <v>29.3</v>
      </c>
      <c r="K59" s="59">
        <v>28.2</v>
      </c>
      <c r="L59" s="58">
        <v>19.7</v>
      </c>
      <c r="M59" s="59">
        <v>24.9</v>
      </c>
      <c r="N59" s="59">
        <v>14.1</v>
      </c>
      <c r="O59" s="54">
        <v>30.7</v>
      </c>
      <c r="P59" s="60" t="s">
        <v>141</v>
      </c>
      <c r="Q59" s="59" t="s">
        <v>61</v>
      </c>
      <c r="R59" s="110" t="s">
        <v>61</v>
      </c>
      <c r="S59" s="117">
        <f t="shared" si="2"/>
        <v>28.233333333333331</v>
      </c>
      <c r="T59" s="118">
        <f t="shared" si="1"/>
        <v>22.021999999999998</v>
      </c>
    </row>
    <row r="60" spans="1:21" x14ac:dyDescent="0.35">
      <c r="A60" s="50">
        <v>50</v>
      </c>
      <c r="B60" s="51" t="s">
        <v>65</v>
      </c>
      <c r="C60" s="54">
        <v>536937</v>
      </c>
      <c r="D60" s="54">
        <v>180987</v>
      </c>
      <c r="E60" s="58" t="s">
        <v>84</v>
      </c>
      <c r="F60" s="114">
        <v>100</v>
      </c>
      <c r="G60" s="61">
        <v>46.6</v>
      </c>
      <c r="H60" s="54">
        <v>36.5</v>
      </c>
      <c r="I60" s="54">
        <v>39.5</v>
      </c>
      <c r="J60" s="58">
        <v>38.799999999999997</v>
      </c>
      <c r="K60" s="59">
        <v>39.1</v>
      </c>
      <c r="L60" s="58">
        <v>25.7</v>
      </c>
      <c r="M60" s="59">
        <v>33.299999999999997</v>
      </c>
      <c r="N60" s="59">
        <v>29.1</v>
      </c>
      <c r="O60" s="54">
        <v>41.1</v>
      </c>
      <c r="P60" s="60">
        <v>37.200000000000003</v>
      </c>
      <c r="Q60" s="59">
        <v>46.6</v>
      </c>
      <c r="R60" s="110">
        <v>39.700000000000003</v>
      </c>
      <c r="S60" s="117">
        <f t="shared" si="2"/>
        <v>37.766666666666666</v>
      </c>
      <c r="T60" s="118">
        <f t="shared" si="1"/>
        <v>29.458000000000002</v>
      </c>
    </row>
    <row r="61" spans="1:21" x14ac:dyDescent="0.35">
      <c r="A61" s="121">
        <v>51</v>
      </c>
      <c r="B61" s="122" t="s">
        <v>36</v>
      </c>
      <c r="C61" s="54">
        <v>534938</v>
      </c>
      <c r="D61" s="54">
        <v>181257</v>
      </c>
      <c r="E61" s="58" t="s">
        <v>84</v>
      </c>
      <c r="F61" s="119">
        <f>8*100/12</f>
        <v>66.666666666666671</v>
      </c>
      <c r="G61" s="61" t="s">
        <v>61</v>
      </c>
      <c r="H61" s="54">
        <v>29.6</v>
      </c>
      <c r="I61" s="54">
        <v>16.5</v>
      </c>
      <c r="J61" s="58" t="s">
        <v>61</v>
      </c>
      <c r="K61" s="59" t="s">
        <v>61</v>
      </c>
      <c r="L61" s="58">
        <v>21.9</v>
      </c>
      <c r="M61" s="59">
        <v>22.9</v>
      </c>
      <c r="N61" s="59">
        <v>20.100000000000001</v>
      </c>
      <c r="O61" s="54">
        <v>32.5</v>
      </c>
      <c r="P61" s="60">
        <v>30.8</v>
      </c>
      <c r="Q61" s="59">
        <v>37.4</v>
      </c>
      <c r="R61" s="110" t="s">
        <v>61</v>
      </c>
      <c r="S61" s="117">
        <f>AVERAGE(H61:R61)</f>
        <v>26.462500000000002</v>
      </c>
      <c r="T61" s="118">
        <v>23.74</v>
      </c>
      <c r="U61" t="s">
        <v>168</v>
      </c>
    </row>
    <row r="62" spans="1:21" x14ac:dyDescent="0.35">
      <c r="A62" s="50">
        <v>52</v>
      </c>
      <c r="B62" s="51" t="s">
        <v>37</v>
      </c>
      <c r="C62" s="54">
        <v>537304</v>
      </c>
      <c r="D62" s="54">
        <v>183619</v>
      </c>
      <c r="E62" s="58" t="s">
        <v>136</v>
      </c>
      <c r="F62" s="114">
        <v>100</v>
      </c>
      <c r="G62" s="61">
        <v>48</v>
      </c>
      <c r="H62" s="54">
        <v>44.2</v>
      </c>
      <c r="I62" s="54">
        <v>40.700000000000003</v>
      </c>
      <c r="J62" s="58">
        <v>38.799999999999997</v>
      </c>
      <c r="K62" s="59">
        <v>36.200000000000003</v>
      </c>
      <c r="L62" s="58">
        <v>27.7</v>
      </c>
      <c r="M62" s="59">
        <v>33.299999999999997</v>
      </c>
      <c r="N62" s="59">
        <v>24.9</v>
      </c>
      <c r="O62" s="54">
        <v>44.5</v>
      </c>
      <c r="P62" s="60">
        <v>43.2</v>
      </c>
      <c r="Q62" s="59">
        <v>39.9</v>
      </c>
      <c r="R62" s="110">
        <v>40.200000000000003</v>
      </c>
      <c r="S62" s="117">
        <f t="shared" ref="S62:S99" si="3">AVERAGE(G62:R62)</f>
        <v>38.466666666666661</v>
      </c>
      <c r="T62" s="118">
        <f t="shared" si="1"/>
        <v>30.003999999999998</v>
      </c>
    </row>
    <row r="63" spans="1:21" x14ac:dyDescent="0.35">
      <c r="A63" s="50">
        <v>53</v>
      </c>
      <c r="B63" s="51" t="s">
        <v>38</v>
      </c>
      <c r="C63" s="54">
        <v>537159</v>
      </c>
      <c r="D63" s="54">
        <v>183415</v>
      </c>
      <c r="E63" s="58" t="s">
        <v>136</v>
      </c>
      <c r="F63" s="114">
        <v>100</v>
      </c>
      <c r="G63" s="61">
        <v>54.7</v>
      </c>
      <c r="H63" s="54">
        <v>47.1</v>
      </c>
      <c r="I63" s="54">
        <v>48</v>
      </c>
      <c r="J63" s="58">
        <v>48.9</v>
      </c>
      <c r="K63" s="59">
        <v>47.1</v>
      </c>
      <c r="L63" s="58">
        <v>38.4</v>
      </c>
      <c r="M63" s="59">
        <v>37.200000000000003</v>
      </c>
      <c r="N63" s="59">
        <v>36.700000000000003</v>
      </c>
      <c r="O63" s="54">
        <v>54.9</v>
      </c>
      <c r="P63" s="60">
        <v>39.9</v>
      </c>
      <c r="Q63" s="59">
        <v>43.8</v>
      </c>
      <c r="R63" s="110">
        <v>48.2</v>
      </c>
      <c r="S63" s="125">
        <f t="shared" si="3"/>
        <v>45.408333333333331</v>
      </c>
      <c r="T63" s="118">
        <f t="shared" si="1"/>
        <v>35.418500000000002</v>
      </c>
    </row>
    <row r="64" spans="1:21" x14ac:dyDescent="0.35">
      <c r="A64" s="50">
        <v>54</v>
      </c>
      <c r="B64" s="51" t="s">
        <v>60</v>
      </c>
      <c r="C64" s="54">
        <v>537525</v>
      </c>
      <c r="D64" s="54">
        <v>182887</v>
      </c>
      <c r="E64" s="58" t="s">
        <v>136</v>
      </c>
      <c r="F64" s="114">
        <v>100</v>
      </c>
      <c r="G64" s="61">
        <v>48.5</v>
      </c>
      <c r="H64" s="54">
        <v>47</v>
      </c>
      <c r="I64" s="54">
        <v>42.7</v>
      </c>
      <c r="J64" s="58">
        <v>51.9</v>
      </c>
      <c r="K64" s="59">
        <v>55.8</v>
      </c>
      <c r="L64" s="58">
        <v>37.5</v>
      </c>
      <c r="M64" s="59">
        <v>50</v>
      </c>
      <c r="N64" s="59">
        <v>33.799999999999997</v>
      </c>
      <c r="O64" s="54">
        <v>63</v>
      </c>
      <c r="P64" s="60">
        <v>53.4</v>
      </c>
      <c r="Q64" s="59">
        <v>53.2</v>
      </c>
      <c r="R64" s="110">
        <v>52.8</v>
      </c>
      <c r="S64" s="125">
        <f t="shared" si="3"/>
        <v>49.133333333333326</v>
      </c>
      <c r="T64" s="118">
        <f t="shared" si="1"/>
        <v>38.323999999999998</v>
      </c>
    </row>
    <row r="65" spans="1:20" x14ac:dyDescent="0.35">
      <c r="A65" s="50">
        <v>55</v>
      </c>
      <c r="B65" s="51" t="s">
        <v>70</v>
      </c>
      <c r="C65" s="54">
        <v>536732</v>
      </c>
      <c r="D65" s="54">
        <v>182361</v>
      </c>
      <c r="E65" s="58" t="s">
        <v>84</v>
      </c>
      <c r="F65" s="114">
        <v>100</v>
      </c>
      <c r="G65" s="61">
        <v>31.2</v>
      </c>
      <c r="H65" s="54">
        <v>25.5</v>
      </c>
      <c r="I65" s="54">
        <v>24.5</v>
      </c>
      <c r="J65" s="58">
        <v>21.1</v>
      </c>
      <c r="K65" s="59">
        <v>17.100000000000001</v>
      </c>
      <c r="L65" s="58">
        <v>15</v>
      </c>
      <c r="M65" s="59">
        <v>13.2</v>
      </c>
      <c r="N65" s="59">
        <v>13.1</v>
      </c>
      <c r="O65" s="54">
        <v>22.3</v>
      </c>
      <c r="P65" s="60">
        <v>22.5</v>
      </c>
      <c r="Q65" s="59">
        <v>27.9</v>
      </c>
      <c r="R65" s="110">
        <v>25</v>
      </c>
      <c r="S65" s="117">
        <f t="shared" si="3"/>
        <v>21.533333333333331</v>
      </c>
      <c r="T65" s="118">
        <f t="shared" si="1"/>
        <v>16.795999999999999</v>
      </c>
    </row>
    <row r="66" spans="1:20" x14ac:dyDescent="0.35">
      <c r="A66" s="50">
        <v>56</v>
      </c>
      <c r="B66" s="51" t="s">
        <v>39</v>
      </c>
      <c r="C66" s="54">
        <v>537248</v>
      </c>
      <c r="D66" s="54">
        <v>181820</v>
      </c>
      <c r="E66" s="58" t="s">
        <v>136</v>
      </c>
      <c r="F66" s="114">
        <v>100</v>
      </c>
      <c r="G66" s="61">
        <v>43.1</v>
      </c>
      <c r="H66" s="54">
        <v>35</v>
      </c>
      <c r="I66" s="54">
        <v>32.9</v>
      </c>
      <c r="J66" s="58">
        <v>29.2</v>
      </c>
      <c r="K66" s="59">
        <v>33</v>
      </c>
      <c r="L66" s="58">
        <v>25.4</v>
      </c>
      <c r="M66" s="59">
        <v>28.3</v>
      </c>
      <c r="N66" s="59">
        <v>23.1</v>
      </c>
      <c r="O66" s="54">
        <v>37.200000000000003</v>
      </c>
      <c r="P66" s="60">
        <v>31.3</v>
      </c>
      <c r="Q66" s="59">
        <v>40.799999999999997</v>
      </c>
      <c r="R66" s="110">
        <v>31.9</v>
      </c>
      <c r="S66" s="117">
        <f t="shared" si="3"/>
        <v>32.6</v>
      </c>
      <c r="T66" s="118">
        <f t="shared" si="1"/>
        <v>25.428000000000001</v>
      </c>
    </row>
    <row r="67" spans="1:20" x14ac:dyDescent="0.35">
      <c r="A67" s="50">
        <v>57</v>
      </c>
      <c r="B67" s="51" t="s">
        <v>130</v>
      </c>
      <c r="C67" s="54">
        <v>537516</v>
      </c>
      <c r="D67" s="54">
        <v>181392</v>
      </c>
      <c r="E67" s="58" t="s">
        <v>136</v>
      </c>
      <c r="F67" s="114">
        <v>100</v>
      </c>
      <c r="G67" s="61">
        <v>40.200000000000003</v>
      </c>
      <c r="H67" s="54">
        <v>31.7</v>
      </c>
      <c r="I67" s="54">
        <v>32.1</v>
      </c>
      <c r="J67" s="58">
        <v>26.5</v>
      </c>
      <c r="K67" s="59">
        <v>22.7</v>
      </c>
      <c r="L67" s="58">
        <v>20</v>
      </c>
      <c r="M67" s="59">
        <v>19.2</v>
      </c>
      <c r="N67" s="59">
        <v>17.7</v>
      </c>
      <c r="O67" s="54">
        <v>32.799999999999997</v>
      </c>
      <c r="P67" s="60">
        <v>28.6</v>
      </c>
      <c r="Q67" s="59">
        <v>34.200000000000003</v>
      </c>
      <c r="R67" s="110">
        <v>33.9</v>
      </c>
      <c r="S67" s="117">
        <f t="shared" si="3"/>
        <v>28.299999999999997</v>
      </c>
      <c r="T67" s="118">
        <f t="shared" si="1"/>
        <v>22.073999999999998</v>
      </c>
    </row>
    <row r="68" spans="1:20" x14ac:dyDescent="0.35">
      <c r="A68" s="50">
        <v>58</v>
      </c>
      <c r="B68" s="51" t="s">
        <v>40</v>
      </c>
      <c r="C68" s="54">
        <v>537539</v>
      </c>
      <c r="D68" s="54">
        <v>180688</v>
      </c>
      <c r="E68" s="58" t="s">
        <v>136</v>
      </c>
      <c r="F68" s="114">
        <v>100</v>
      </c>
      <c r="G68" s="61">
        <v>38.200000000000003</v>
      </c>
      <c r="H68" s="54">
        <v>29.8</v>
      </c>
      <c r="I68" s="54">
        <v>32.700000000000003</v>
      </c>
      <c r="J68" s="58">
        <v>24.4</v>
      </c>
      <c r="K68" s="59">
        <v>27.2</v>
      </c>
      <c r="L68" s="58">
        <v>19.100000000000001</v>
      </c>
      <c r="M68" s="59">
        <v>21</v>
      </c>
      <c r="N68" s="59">
        <v>17.5</v>
      </c>
      <c r="O68" s="54">
        <v>32.1</v>
      </c>
      <c r="P68" s="60">
        <v>29.8</v>
      </c>
      <c r="Q68" s="59">
        <v>35.700000000000003</v>
      </c>
      <c r="R68" s="110">
        <v>26.7</v>
      </c>
      <c r="S68" s="117">
        <f t="shared" si="3"/>
        <v>27.849999999999994</v>
      </c>
      <c r="T68" s="118">
        <f t="shared" si="1"/>
        <v>21.722999999999995</v>
      </c>
    </row>
    <row r="69" spans="1:20" x14ac:dyDescent="0.35">
      <c r="A69" s="50">
        <v>59</v>
      </c>
      <c r="B69" s="51" t="s">
        <v>41</v>
      </c>
      <c r="C69" s="54">
        <v>537100</v>
      </c>
      <c r="D69" s="54">
        <v>180791</v>
      </c>
      <c r="E69" s="58" t="s">
        <v>136</v>
      </c>
      <c r="F69" s="114">
        <v>100</v>
      </c>
      <c r="G69" s="61">
        <v>43.9</v>
      </c>
      <c r="H69" s="54">
        <v>33.9</v>
      </c>
      <c r="I69" s="54">
        <v>36.799999999999997</v>
      </c>
      <c r="J69" s="58">
        <v>36.1</v>
      </c>
      <c r="K69" s="59">
        <v>35.9</v>
      </c>
      <c r="L69" s="58">
        <v>33.299999999999997</v>
      </c>
      <c r="M69" s="59">
        <v>29.6</v>
      </c>
      <c r="N69" s="59">
        <v>14.7</v>
      </c>
      <c r="O69" s="54">
        <v>41.5</v>
      </c>
      <c r="P69" s="60">
        <v>37.4</v>
      </c>
      <c r="Q69" s="59">
        <v>40.200000000000003</v>
      </c>
      <c r="R69" s="110">
        <v>40</v>
      </c>
      <c r="S69" s="117">
        <f t="shared" si="3"/>
        <v>35.274999999999999</v>
      </c>
      <c r="T69" s="118">
        <f t="shared" si="1"/>
        <v>27.514499999999998</v>
      </c>
    </row>
    <row r="70" spans="1:20" x14ac:dyDescent="0.35">
      <c r="A70" s="50">
        <v>60</v>
      </c>
      <c r="B70" s="51" t="s">
        <v>42</v>
      </c>
      <c r="C70" s="54">
        <v>537115</v>
      </c>
      <c r="D70" s="54">
        <v>180074</v>
      </c>
      <c r="E70" s="58" t="s">
        <v>136</v>
      </c>
      <c r="F70" s="114">
        <v>100</v>
      </c>
      <c r="G70" s="61">
        <v>43.3</v>
      </c>
      <c r="H70" s="54">
        <v>47.9</v>
      </c>
      <c r="I70" s="54">
        <v>43.5</v>
      </c>
      <c r="J70" s="58">
        <v>36.9</v>
      </c>
      <c r="K70" s="59">
        <v>33.4</v>
      </c>
      <c r="L70" s="58">
        <v>30.6</v>
      </c>
      <c r="M70" s="59">
        <v>40</v>
      </c>
      <c r="N70" s="59">
        <v>28.7</v>
      </c>
      <c r="O70" s="54">
        <v>46</v>
      </c>
      <c r="P70" s="60">
        <v>46.3</v>
      </c>
      <c r="Q70" s="59">
        <v>51</v>
      </c>
      <c r="R70" s="110">
        <v>48.2</v>
      </c>
      <c r="S70" s="125">
        <f t="shared" si="3"/>
        <v>41.31666666666667</v>
      </c>
      <c r="T70" s="118">
        <f t="shared" si="1"/>
        <v>32.227000000000004</v>
      </c>
    </row>
    <row r="71" spans="1:20" x14ac:dyDescent="0.35">
      <c r="A71" s="50">
        <v>61</v>
      </c>
      <c r="B71" s="51" t="s">
        <v>43</v>
      </c>
      <c r="C71" s="54">
        <v>537056</v>
      </c>
      <c r="D71" s="54">
        <v>182773</v>
      </c>
      <c r="E71" s="58" t="s">
        <v>136</v>
      </c>
      <c r="F71" s="114">
        <v>100</v>
      </c>
      <c r="G71" s="61">
        <v>42.6</v>
      </c>
      <c r="H71" s="54">
        <v>32.5</v>
      </c>
      <c r="I71" s="54">
        <v>38.6</v>
      </c>
      <c r="J71" s="58">
        <v>31.4</v>
      </c>
      <c r="K71" s="59">
        <v>29.4</v>
      </c>
      <c r="L71" s="58">
        <v>21.3</v>
      </c>
      <c r="M71" s="59">
        <v>26.5</v>
      </c>
      <c r="N71" s="59">
        <v>10.7</v>
      </c>
      <c r="O71" s="54">
        <v>36.299999999999997</v>
      </c>
      <c r="P71" s="60">
        <v>37</v>
      </c>
      <c r="Q71" s="59">
        <v>43.1</v>
      </c>
      <c r="R71" s="110">
        <v>41.3</v>
      </c>
      <c r="S71" s="117">
        <f t="shared" si="3"/>
        <v>32.558333333333337</v>
      </c>
      <c r="T71" s="118">
        <f t="shared" si="1"/>
        <v>25.395500000000006</v>
      </c>
    </row>
    <row r="72" spans="1:20" x14ac:dyDescent="0.35">
      <c r="A72" s="50">
        <v>62</v>
      </c>
      <c r="B72" s="51" t="s">
        <v>44</v>
      </c>
      <c r="C72" s="54">
        <v>537348</v>
      </c>
      <c r="D72" s="54">
        <v>178690</v>
      </c>
      <c r="E72" s="58" t="s">
        <v>136</v>
      </c>
      <c r="F72" s="114">
        <v>100</v>
      </c>
      <c r="G72" s="61">
        <v>48.2</v>
      </c>
      <c r="H72" s="54">
        <v>28.8</v>
      </c>
      <c r="I72" s="54">
        <v>35.1</v>
      </c>
      <c r="J72" s="58">
        <v>33.6</v>
      </c>
      <c r="K72" s="59">
        <v>30.2</v>
      </c>
      <c r="L72" s="58">
        <v>25.1</v>
      </c>
      <c r="M72" s="59">
        <v>28.4</v>
      </c>
      <c r="N72" s="59">
        <v>20.8</v>
      </c>
      <c r="O72" s="54">
        <v>38.200000000000003</v>
      </c>
      <c r="P72" s="60">
        <v>39</v>
      </c>
      <c r="Q72" s="59">
        <v>44.5</v>
      </c>
      <c r="R72" s="110">
        <v>35.200000000000003</v>
      </c>
      <c r="S72" s="117">
        <f t="shared" si="3"/>
        <v>33.924999999999997</v>
      </c>
      <c r="T72" s="118">
        <f t="shared" si="1"/>
        <v>26.461499999999997</v>
      </c>
    </row>
    <row r="73" spans="1:20" x14ac:dyDescent="0.35">
      <c r="A73" s="50">
        <v>63</v>
      </c>
      <c r="B73" s="51" t="s">
        <v>63</v>
      </c>
      <c r="C73" s="54">
        <v>538246</v>
      </c>
      <c r="D73" s="54">
        <v>178689</v>
      </c>
      <c r="E73" s="58" t="s">
        <v>137</v>
      </c>
      <c r="F73" s="114">
        <f>10*100/12</f>
        <v>83.333333333333329</v>
      </c>
      <c r="G73" s="61">
        <v>36.9</v>
      </c>
      <c r="H73" s="54">
        <v>24.4</v>
      </c>
      <c r="I73" s="54" t="s">
        <v>61</v>
      </c>
      <c r="J73" s="58">
        <v>23.4</v>
      </c>
      <c r="K73" s="59">
        <v>21.7</v>
      </c>
      <c r="L73" s="58">
        <v>13.4</v>
      </c>
      <c r="M73" s="59">
        <v>18</v>
      </c>
      <c r="N73" s="59" t="s">
        <v>61</v>
      </c>
      <c r="O73" s="54">
        <v>24.1</v>
      </c>
      <c r="P73" s="60">
        <v>28</v>
      </c>
      <c r="Q73" s="59">
        <v>35.299999999999997</v>
      </c>
      <c r="R73" s="110">
        <v>35.4</v>
      </c>
      <c r="S73" s="117">
        <f t="shared" si="3"/>
        <v>26.059999999999995</v>
      </c>
      <c r="T73" s="118">
        <f t="shared" si="1"/>
        <v>20.326799999999999</v>
      </c>
    </row>
    <row r="74" spans="1:20" x14ac:dyDescent="0.35">
      <c r="A74" s="50">
        <v>64</v>
      </c>
      <c r="B74" s="51" t="s">
        <v>64</v>
      </c>
      <c r="C74" s="54">
        <v>537953</v>
      </c>
      <c r="D74" s="54">
        <v>179357</v>
      </c>
      <c r="E74" s="58" t="s">
        <v>136</v>
      </c>
      <c r="F74" s="114">
        <v>100</v>
      </c>
      <c r="G74" s="61">
        <v>59</v>
      </c>
      <c r="H74" s="54">
        <v>50.4</v>
      </c>
      <c r="I74" s="54">
        <v>51.7</v>
      </c>
      <c r="J74" s="58">
        <v>39.200000000000003</v>
      </c>
      <c r="K74" s="59">
        <v>37.1</v>
      </c>
      <c r="L74" s="58">
        <v>31.7</v>
      </c>
      <c r="M74" s="59">
        <v>41.9</v>
      </c>
      <c r="N74" s="59">
        <v>33.1</v>
      </c>
      <c r="O74" s="54">
        <v>54.3</v>
      </c>
      <c r="P74" s="60">
        <v>36.299999999999997</v>
      </c>
      <c r="Q74" s="59">
        <v>55.2</v>
      </c>
      <c r="R74" s="110">
        <v>71.400000000000006</v>
      </c>
      <c r="S74" s="125">
        <f t="shared" si="3"/>
        <v>46.775000000000006</v>
      </c>
      <c r="T74" s="118">
        <f t="shared" si="1"/>
        <v>36.484500000000004</v>
      </c>
    </row>
    <row r="75" spans="1:20" x14ac:dyDescent="0.35">
      <c r="A75" s="50">
        <v>65</v>
      </c>
      <c r="B75" s="51" t="s">
        <v>45</v>
      </c>
      <c r="C75" s="54">
        <v>538032</v>
      </c>
      <c r="D75" s="54">
        <v>178360</v>
      </c>
      <c r="E75" s="58" t="s">
        <v>136</v>
      </c>
      <c r="F75" s="114">
        <v>100</v>
      </c>
      <c r="G75" s="61">
        <v>39.200000000000003</v>
      </c>
      <c r="H75" s="54">
        <v>31.3</v>
      </c>
      <c r="I75" s="54">
        <v>30.1</v>
      </c>
      <c r="J75" s="58">
        <v>30.3</v>
      </c>
      <c r="K75" s="59">
        <v>24.4</v>
      </c>
      <c r="L75" s="58">
        <v>21.7</v>
      </c>
      <c r="M75" s="59">
        <v>27.5</v>
      </c>
      <c r="N75" s="59">
        <v>17.100000000000001</v>
      </c>
      <c r="O75" s="54">
        <v>37</v>
      </c>
      <c r="P75" s="60">
        <v>31.9</v>
      </c>
      <c r="Q75" s="59">
        <v>34.9</v>
      </c>
      <c r="R75" s="110">
        <v>33.1</v>
      </c>
      <c r="S75" s="117">
        <f t="shared" si="3"/>
        <v>29.875</v>
      </c>
      <c r="T75" s="118">
        <f t="shared" si="1"/>
        <v>23.302500000000002</v>
      </c>
    </row>
    <row r="76" spans="1:20" x14ac:dyDescent="0.35">
      <c r="A76" s="50">
        <v>66</v>
      </c>
      <c r="B76" s="51" t="s">
        <v>63</v>
      </c>
      <c r="C76" s="54">
        <v>538258</v>
      </c>
      <c r="D76" s="54">
        <v>178689</v>
      </c>
      <c r="E76" s="58" t="s">
        <v>137</v>
      </c>
      <c r="F76" s="114">
        <f>10*100/12</f>
        <v>83.333333333333329</v>
      </c>
      <c r="G76" s="61">
        <v>35.9</v>
      </c>
      <c r="H76" s="54">
        <v>27</v>
      </c>
      <c r="I76" s="54" t="s">
        <v>61</v>
      </c>
      <c r="J76" s="58">
        <v>21.4</v>
      </c>
      <c r="K76" s="59">
        <v>21.7</v>
      </c>
      <c r="L76" s="108" t="s">
        <v>163</v>
      </c>
      <c r="M76" s="59">
        <v>15.8</v>
      </c>
      <c r="N76" s="59">
        <v>13.4</v>
      </c>
      <c r="O76" s="54">
        <v>25.2</v>
      </c>
      <c r="P76" s="60">
        <v>25.4</v>
      </c>
      <c r="Q76" s="59">
        <v>34.1</v>
      </c>
      <c r="R76" s="110">
        <v>30.9</v>
      </c>
      <c r="S76" s="117">
        <f>(G76+H76+J76+K76+M76+N76+O76+P76+Q76+R76)/10</f>
        <v>25.08</v>
      </c>
      <c r="T76" s="118">
        <f t="shared" ref="T76:T100" si="4">S76*0.78</f>
        <v>19.5624</v>
      </c>
    </row>
    <row r="77" spans="1:20" x14ac:dyDescent="0.35">
      <c r="A77" s="50">
        <v>67</v>
      </c>
      <c r="B77" s="51" t="s">
        <v>46</v>
      </c>
      <c r="C77" s="54">
        <v>538544</v>
      </c>
      <c r="D77" s="54">
        <v>178767</v>
      </c>
      <c r="E77" s="58" t="s">
        <v>136</v>
      </c>
      <c r="F77" s="114">
        <f>11*100/12</f>
        <v>91.666666666666671</v>
      </c>
      <c r="G77" s="61">
        <v>44.4</v>
      </c>
      <c r="H77" s="54">
        <v>35</v>
      </c>
      <c r="I77" s="54">
        <v>37.299999999999997</v>
      </c>
      <c r="J77" s="58">
        <v>32.799999999999997</v>
      </c>
      <c r="K77" s="115" t="s">
        <v>164</v>
      </c>
      <c r="L77" s="58">
        <v>24.4</v>
      </c>
      <c r="M77" s="59">
        <v>28.1</v>
      </c>
      <c r="N77" s="59">
        <v>21.4</v>
      </c>
      <c r="O77" s="54">
        <v>40.700000000000003</v>
      </c>
      <c r="P77" s="60">
        <v>31.3</v>
      </c>
      <c r="Q77" s="59">
        <v>40.9</v>
      </c>
      <c r="R77" s="110">
        <v>36.1</v>
      </c>
      <c r="S77" s="117">
        <f>(G77+H77+I77+J77+L77+M77+N77+O77+P77+Q77+R77)/11</f>
        <v>33.854545454545459</v>
      </c>
      <c r="T77" s="118">
        <f t="shared" si="4"/>
        <v>26.406545454545459</v>
      </c>
    </row>
    <row r="78" spans="1:20" x14ac:dyDescent="0.35">
      <c r="A78" s="50">
        <v>68</v>
      </c>
      <c r="B78" s="51" t="s">
        <v>66</v>
      </c>
      <c r="C78" s="54">
        <v>538431</v>
      </c>
      <c r="D78" s="54">
        <v>179044</v>
      </c>
      <c r="E78" s="58" t="s">
        <v>136</v>
      </c>
      <c r="F78" s="114">
        <v>100</v>
      </c>
      <c r="G78" s="61">
        <v>46.3</v>
      </c>
      <c r="H78" s="54">
        <v>31</v>
      </c>
      <c r="I78" s="54">
        <v>36.299999999999997</v>
      </c>
      <c r="J78" s="58">
        <v>32.1</v>
      </c>
      <c r="K78" s="59">
        <v>31.7</v>
      </c>
      <c r="L78" s="58">
        <v>25.7</v>
      </c>
      <c r="M78" s="59">
        <v>31.7</v>
      </c>
      <c r="N78" s="59">
        <v>21</v>
      </c>
      <c r="O78" s="54">
        <v>43.3</v>
      </c>
      <c r="P78" s="60">
        <v>36</v>
      </c>
      <c r="Q78" s="59">
        <v>42.7</v>
      </c>
      <c r="R78" s="110">
        <v>37.1</v>
      </c>
      <c r="S78" s="117">
        <f t="shared" si="3"/>
        <v>34.574999999999996</v>
      </c>
      <c r="T78" s="118">
        <f t="shared" si="4"/>
        <v>26.968499999999999</v>
      </c>
    </row>
    <row r="79" spans="1:20" x14ac:dyDescent="0.35">
      <c r="A79" s="50">
        <v>69</v>
      </c>
      <c r="B79" s="51" t="s">
        <v>47</v>
      </c>
      <c r="C79" s="54">
        <v>538190</v>
      </c>
      <c r="D79" s="54">
        <v>179750</v>
      </c>
      <c r="E79" s="58" t="s">
        <v>136</v>
      </c>
      <c r="F79" s="114">
        <v>100</v>
      </c>
      <c r="G79" s="61">
        <v>47.3</v>
      </c>
      <c r="H79" s="54">
        <v>35.700000000000003</v>
      </c>
      <c r="I79" s="54">
        <v>36.5</v>
      </c>
      <c r="J79" s="58">
        <v>29.6</v>
      </c>
      <c r="K79" s="59">
        <v>23.7</v>
      </c>
      <c r="L79" s="58">
        <v>22.1</v>
      </c>
      <c r="M79" s="59">
        <v>25.3</v>
      </c>
      <c r="N79" s="59">
        <v>22.7</v>
      </c>
      <c r="O79" s="54">
        <v>38.299999999999997</v>
      </c>
      <c r="P79" s="60">
        <v>35.299999999999997</v>
      </c>
      <c r="Q79" s="59">
        <v>41.9</v>
      </c>
      <c r="R79" s="110">
        <v>39.4</v>
      </c>
      <c r="S79" s="117">
        <f t="shared" si="3"/>
        <v>33.15</v>
      </c>
      <c r="T79" s="118">
        <f t="shared" si="4"/>
        <v>25.856999999999999</v>
      </c>
    </row>
    <row r="80" spans="1:20" x14ac:dyDescent="0.35">
      <c r="A80" s="50">
        <v>70</v>
      </c>
      <c r="B80" s="51" t="s">
        <v>115</v>
      </c>
      <c r="C80" s="54">
        <v>537424</v>
      </c>
      <c r="D80" s="54">
        <v>179910</v>
      </c>
      <c r="E80" s="58" t="s">
        <v>136</v>
      </c>
      <c r="F80" s="114">
        <f>11*100/12</f>
        <v>91.666666666666671</v>
      </c>
      <c r="G80" s="61">
        <v>36.299999999999997</v>
      </c>
      <c r="H80" s="54">
        <v>29.6</v>
      </c>
      <c r="I80" s="54">
        <v>31.5</v>
      </c>
      <c r="J80" s="58">
        <v>24.8</v>
      </c>
      <c r="K80" s="59">
        <v>23.2</v>
      </c>
      <c r="L80" s="58">
        <v>16.8</v>
      </c>
      <c r="M80" s="59" t="s">
        <v>61</v>
      </c>
      <c r="N80" s="59">
        <v>16.5</v>
      </c>
      <c r="O80" s="54">
        <v>30.8</v>
      </c>
      <c r="P80" s="60">
        <v>31.4</v>
      </c>
      <c r="Q80" s="59">
        <v>35.700000000000003</v>
      </c>
      <c r="R80" s="110">
        <v>38.299999999999997</v>
      </c>
      <c r="S80" s="117">
        <f t="shared" si="3"/>
        <v>28.627272727272729</v>
      </c>
      <c r="T80" s="118">
        <f t="shared" si="4"/>
        <v>22.32927272727273</v>
      </c>
    </row>
    <row r="81" spans="1:20" x14ac:dyDescent="0.35">
      <c r="A81" s="50">
        <v>71</v>
      </c>
      <c r="B81" s="51" t="s">
        <v>131</v>
      </c>
      <c r="C81" s="54">
        <v>533689</v>
      </c>
      <c r="D81" s="54">
        <v>181705</v>
      </c>
      <c r="E81" s="58" t="s">
        <v>84</v>
      </c>
      <c r="F81" s="114">
        <v>100</v>
      </c>
      <c r="G81" s="61">
        <v>52.9</v>
      </c>
      <c r="H81" s="54">
        <v>44.2</v>
      </c>
      <c r="I81" s="54">
        <v>49.6</v>
      </c>
      <c r="J81" s="58">
        <v>42.1</v>
      </c>
      <c r="K81" s="59">
        <v>21.1</v>
      </c>
      <c r="L81" s="58">
        <v>34.9</v>
      </c>
      <c r="M81" s="59">
        <v>37.4</v>
      </c>
      <c r="N81" s="59">
        <v>27.8</v>
      </c>
      <c r="O81" s="54">
        <v>45.4</v>
      </c>
      <c r="P81" s="60">
        <v>49.7</v>
      </c>
      <c r="Q81" s="59">
        <v>55.4</v>
      </c>
      <c r="R81" s="110">
        <v>47.3</v>
      </c>
      <c r="S81" s="125">
        <f t="shared" si="3"/>
        <v>42.316666666666663</v>
      </c>
      <c r="T81" s="118">
        <f t="shared" si="4"/>
        <v>33.006999999999998</v>
      </c>
    </row>
    <row r="82" spans="1:20" x14ac:dyDescent="0.35">
      <c r="A82" s="50">
        <v>72</v>
      </c>
      <c r="B82" s="51" t="s">
        <v>67</v>
      </c>
      <c r="C82" s="54">
        <v>538364</v>
      </c>
      <c r="D82" s="54">
        <v>180188</v>
      </c>
      <c r="E82" s="58" t="s">
        <v>136</v>
      </c>
      <c r="F82" s="114">
        <v>100</v>
      </c>
      <c r="G82" s="61">
        <v>43.1</v>
      </c>
      <c r="H82" s="54">
        <v>42.3</v>
      </c>
      <c r="I82" s="54">
        <v>42.6</v>
      </c>
      <c r="J82" s="58">
        <v>41.5</v>
      </c>
      <c r="K82" s="59">
        <v>33.9</v>
      </c>
      <c r="L82" s="58">
        <v>35.700000000000003</v>
      </c>
      <c r="M82" s="59">
        <v>34.5</v>
      </c>
      <c r="N82" s="59">
        <v>32.299999999999997</v>
      </c>
      <c r="O82" s="54">
        <v>47.7</v>
      </c>
      <c r="P82" s="60">
        <v>38.6</v>
      </c>
      <c r="Q82" s="59">
        <v>47.9</v>
      </c>
      <c r="R82" s="110">
        <v>40.1</v>
      </c>
      <c r="S82" s="125">
        <f t="shared" si="3"/>
        <v>40.016666666666673</v>
      </c>
      <c r="T82" s="118">
        <f t="shared" si="4"/>
        <v>31.213000000000005</v>
      </c>
    </row>
    <row r="83" spans="1:20" x14ac:dyDescent="0.35">
      <c r="A83" s="50">
        <v>73</v>
      </c>
      <c r="B83" s="51" t="s">
        <v>48</v>
      </c>
      <c r="C83" s="54">
        <v>538742</v>
      </c>
      <c r="D83" s="54">
        <v>180756</v>
      </c>
      <c r="E83" s="58" t="s">
        <v>136</v>
      </c>
      <c r="F83" s="114">
        <v>100</v>
      </c>
      <c r="G83" s="61">
        <v>42.6</v>
      </c>
      <c r="H83" s="54">
        <v>33.4</v>
      </c>
      <c r="I83" s="54">
        <v>36.1</v>
      </c>
      <c r="J83" s="58">
        <v>31.8</v>
      </c>
      <c r="K83" s="59">
        <v>27.9</v>
      </c>
      <c r="L83" s="58">
        <v>27.6</v>
      </c>
      <c r="M83" s="59">
        <v>27</v>
      </c>
      <c r="N83" s="59">
        <v>26.8</v>
      </c>
      <c r="O83" s="54">
        <v>34.700000000000003</v>
      </c>
      <c r="P83" s="60">
        <v>35.4</v>
      </c>
      <c r="Q83" s="59">
        <v>39.4</v>
      </c>
      <c r="R83" s="110">
        <v>38</v>
      </c>
      <c r="S83" s="117">
        <f t="shared" si="3"/>
        <v>33.391666666666666</v>
      </c>
      <c r="T83" s="118">
        <f t="shared" si="4"/>
        <v>26.045500000000001</v>
      </c>
    </row>
    <row r="84" spans="1:20" x14ac:dyDescent="0.35">
      <c r="A84" s="50">
        <v>74</v>
      </c>
      <c r="B84" s="51" t="s">
        <v>132</v>
      </c>
      <c r="C84" s="54">
        <v>538244</v>
      </c>
      <c r="D84" s="54">
        <v>180761</v>
      </c>
      <c r="E84" s="58" t="s">
        <v>136</v>
      </c>
      <c r="F84" s="114">
        <v>100</v>
      </c>
      <c r="G84" s="61">
        <v>80.2</v>
      </c>
      <c r="H84" s="54">
        <v>79.099999999999994</v>
      </c>
      <c r="I84" s="54">
        <v>78.3</v>
      </c>
      <c r="J84" s="58">
        <v>72.3</v>
      </c>
      <c r="K84" s="59">
        <v>80.400000000000006</v>
      </c>
      <c r="L84" s="58">
        <v>47</v>
      </c>
      <c r="M84" s="59">
        <v>78.8</v>
      </c>
      <c r="N84" s="59">
        <v>60.6</v>
      </c>
      <c r="O84" s="54">
        <v>91.3</v>
      </c>
      <c r="P84" s="60">
        <v>76.099999999999994</v>
      </c>
      <c r="Q84" s="59">
        <v>73.8</v>
      </c>
      <c r="R84" s="110">
        <v>26.7</v>
      </c>
      <c r="S84" s="125">
        <f t="shared" si="3"/>
        <v>70.38333333333334</v>
      </c>
      <c r="T84" s="126">
        <f t="shared" si="4"/>
        <v>54.899000000000008</v>
      </c>
    </row>
    <row r="85" spans="1:20" x14ac:dyDescent="0.35">
      <c r="A85" s="50">
        <v>75</v>
      </c>
      <c r="B85" s="51" t="s">
        <v>49</v>
      </c>
      <c r="C85" s="54">
        <v>537661</v>
      </c>
      <c r="D85" s="54">
        <v>180768</v>
      </c>
      <c r="E85" s="58" t="s">
        <v>136</v>
      </c>
      <c r="F85" s="114">
        <f>11*100/12</f>
        <v>91.666666666666671</v>
      </c>
      <c r="G85" s="61">
        <v>38.6</v>
      </c>
      <c r="H85" s="54">
        <v>31.7</v>
      </c>
      <c r="I85" s="54">
        <v>29.1</v>
      </c>
      <c r="J85" s="58">
        <v>22.9</v>
      </c>
      <c r="K85" s="59">
        <v>25.2</v>
      </c>
      <c r="L85" s="58">
        <v>20.7</v>
      </c>
      <c r="M85" s="59">
        <v>26.3</v>
      </c>
      <c r="N85" s="115" t="s">
        <v>165</v>
      </c>
      <c r="O85" s="54">
        <v>33.700000000000003</v>
      </c>
      <c r="P85" s="60">
        <v>32.9</v>
      </c>
      <c r="Q85" s="59">
        <v>36.6</v>
      </c>
      <c r="R85" s="110">
        <v>33.1</v>
      </c>
      <c r="S85" s="117">
        <f>(G85+H85+I85+J85+K85+L85+M85+O85+P85+Q85+R85)/11</f>
        <v>30.072727272727274</v>
      </c>
      <c r="T85" s="118">
        <f t="shared" si="4"/>
        <v>23.456727272727274</v>
      </c>
    </row>
    <row r="86" spans="1:20" x14ac:dyDescent="0.35">
      <c r="A86" s="50">
        <v>76</v>
      </c>
      <c r="B86" s="51" t="s">
        <v>68</v>
      </c>
      <c r="C86" s="54">
        <v>537940</v>
      </c>
      <c r="D86" s="54">
        <v>181021</v>
      </c>
      <c r="E86" s="58" t="s">
        <v>136</v>
      </c>
      <c r="F86" s="114">
        <v>100</v>
      </c>
      <c r="G86" s="61">
        <v>51.8</v>
      </c>
      <c r="H86" s="54">
        <v>49.4</v>
      </c>
      <c r="I86" s="54">
        <v>42.4</v>
      </c>
      <c r="J86" s="58">
        <v>41.1</v>
      </c>
      <c r="K86" s="59">
        <v>47</v>
      </c>
      <c r="L86" s="58">
        <v>31.2</v>
      </c>
      <c r="M86" s="59">
        <v>32.6</v>
      </c>
      <c r="N86" s="59">
        <v>27.1</v>
      </c>
      <c r="O86" s="54">
        <v>52.9</v>
      </c>
      <c r="P86" s="60">
        <v>46.6</v>
      </c>
      <c r="Q86" s="59">
        <v>48.9</v>
      </c>
      <c r="R86" s="110">
        <v>43</v>
      </c>
      <c r="S86" s="125">
        <f t="shared" si="3"/>
        <v>42.833333333333336</v>
      </c>
      <c r="T86" s="118">
        <f t="shared" si="4"/>
        <v>33.410000000000004</v>
      </c>
    </row>
    <row r="87" spans="1:20" x14ac:dyDescent="0.35">
      <c r="A87" s="50">
        <v>77</v>
      </c>
      <c r="B87" s="51" t="s">
        <v>50</v>
      </c>
      <c r="C87" s="54">
        <v>537731</v>
      </c>
      <c r="D87" s="54">
        <v>181761</v>
      </c>
      <c r="E87" s="58" t="s">
        <v>136</v>
      </c>
      <c r="F87" s="114">
        <v>100</v>
      </c>
      <c r="G87" s="61">
        <v>41.9</v>
      </c>
      <c r="H87" s="54">
        <v>33</v>
      </c>
      <c r="I87" s="54">
        <v>32.799999999999997</v>
      </c>
      <c r="J87" s="58">
        <v>28.7</v>
      </c>
      <c r="K87" s="59">
        <v>22.2</v>
      </c>
      <c r="L87" s="58">
        <v>17.2</v>
      </c>
      <c r="M87" s="59">
        <v>23.7</v>
      </c>
      <c r="N87" s="59">
        <v>16.8</v>
      </c>
      <c r="O87" s="54">
        <v>31.8</v>
      </c>
      <c r="P87" s="60">
        <v>29.8</v>
      </c>
      <c r="Q87" s="59">
        <v>34.700000000000003</v>
      </c>
      <c r="R87" s="110">
        <v>33.799999999999997</v>
      </c>
      <c r="S87" s="117">
        <f t="shared" si="3"/>
        <v>28.866666666666664</v>
      </c>
      <c r="T87" s="118">
        <f t="shared" si="4"/>
        <v>22.515999999999998</v>
      </c>
    </row>
    <row r="88" spans="1:20" x14ac:dyDescent="0.35">
      <c r="A88" s="50">
        <v>78</v>
      </c>
      <c r="B88" s="51" t="s">
        <v>73</v>
      </c>
      <c r="C88" s="54">
        <v>537577</v>
      </c>
      <c r="D88" s="54">
        <v>182232</v>
      </c>
      <c r="E88" s="58" t="s">
        <v>136</v>
      </c>
      <c r="F88" s="114">
        <v>100</v>
      </c>
      <c r="G88" s="61">
        <v>43.3</v>
      </c>
      <c r="H88" s="54">
        <v>31.5</v>
      </c>
      <c r="I88" s="54">
        <v>42.3</v>
      </c>
      <c r="J88" s="58">
        <v>39.4</v>
      </c>
      <c r="K88" s="59">
        <v>39.700000000000003</v>
      </c>
      <c r="L88" s="58">
        <v>34.700000000000003</v>
      </c>
      <c r="M88" s="59">
        <v>38.4</v>
      </c>
      <c r="N88" s="59">
        <v>32.4</v>
      </c>
      <c r="O88" s="54">
        <v>49.3</v>
      </c>
      <c r="P88" s="60">
        <v>41.3</v>
      </c>
      <c r="Q88" s="59">
        <v>48.6</v>
      </c>
      <c r="R88" s="110">
        <v>40.6</v>
      </c>
      <c r="S88" s="125">
        <f t="shared" si="3"/>
        <v>40.125</v>
      </c>
      <c r="T88" s="118">
        <f t="shared" si="4"/>
        <v>31.297499999999999</v>
      </c>
    </row>
    <row r="89" spans="1:20" x14ac:dyDescent="0.35">
      <c r="A89" s="50">
        <v>79</v>
      </c>
      <c r="B89" s="51" t="s">
        <v>51</v>
      </c>
      <c r="C89" s="54">
        <v>537355</v>
      </c>
      <c r="D89" s="54">
        <v>183059</v>
      </c>
      <c r="E89" s="58" t="s">
        <v>136</v>
      </c>
      <c r="F89" s="114">
        <v>100</v>
      </c>
      <c r="G89" s="61">
        <v>40</v>
      </c>
      <c r="H89" s="54">
        <v>41.6</v>
      </c>
      <c r="I89" s="54">
        <v>34.1</v>
      </c>
      <c r="J89" s="58">
        <v>32.1</v>
      </c>
      <c r="K89" s="59">
        <v>30.5</v>
      </c>
      <c r="L89" s="58">
        <v>25.4</v>
      </c>
      <c r="M89" s="59">
        <v>27.3</v>
      </c>
      <c r="N89" s="59">
        <v>20.2</v>
      </c>
      <c r="O89" s="54">
        <v>33.700000000000003</v>
      </c>
      <c r="P89" s="60">
        <v>32.6</v>
      </c>
      <c r="Q89" s="59">
        <v>33.6</v>
      </c>
      <c r="R89" s="110">
        <v>31.1</v>
      </c>
      <c r="S89" s="117">
        <f t="shared" si="3"/>
        <v>31.850000000000005</v>
      </c>
      <c r="T89" s="118">
        <f t="shared" si="4"/>
        <v>24.843000000000004</v>
      </c>
    </row>
    <row r="90" spans="1:20" x14ac:dyDescent="0.35">
      <c r="A90" s="50">
        <v>80</v>
      </c>
      <c r="B90" s="51" t="s">
        <v>52</v>
      </c>
      <c r="C90" s="54">
        <v>537581</v>
      </c>
      <c r="D90" s="54">
        <v>183209</v>
      </c>
      <c r="E90" s="58" t="s">
        <v>136</v>
      </c>
      <c r="F90" s="114">
        <f>11*100/12</f>
        <v>91.666666666666671</v>
      </c>
      <c r="G90" s="61">
        <v>43.8</v>
      </c>
      <c r="H90" s="54">
        <v>44</v>
      </c>
      <c r="I90" s="54">
        <v>41.4</v>
      </c>
      <c r="J90" s="58">
        <v>43.3</v>
      </c>
      <c r="K90" s="59">
        <v>34.4</v>
      </c>
      <c r="L90" s="58">
        <v>34.5</v>
      </c>
      <c r="M90" s="59">
        <v>32.700000000000003</v>
      </c>
      <c r="N90" s="59" t="s">
        <v>61</v>
      </c>
      <c r="O90" s="54">
        <v>40</v>
      </c>
      <c r="P90" s="60">
        <v>33.799999999999997</v>
      </c>
      <c r="Q90" s="59">
        <v>33.6</v>
      </c>
      <c r="R90" s="110">
        <v>35.9</v>
      </c>
      <c r="S90" s="117">
        <f t="shared" si="3"/>
        <v>37.945454545454545</v>
      </c>
      <c r="T90" s="118">
        <f t="shared" si="4"/>
        <v>29.597454545454546</v>
      </c>
    </row>
    <row r="91" spans="1:20" x14ac:dyDescent="0.35">
      <c r="A91" s="50">
        <v>81</v>
      </c>
      <c r="B91" s="51" t="s">
        <v>133</v>
      </c>
      <c r="C91" s="54">
        <v>537868</v>
      </c>
      <c r="D91" s="54">
        <v>182912</v>
      </c>
      <c r="E91" s="58" t="s">
        <v>136</v>
      </c>
      <c r="F91" s="114">
        <v>91.7</v>
      </c>
      <c r="G91" s="61">
        <v>46.5</v>
      </c>
      <c r="H91" s="54">
        <v>42.9</v>
      </c>
      <c r="I91" s="54">
        <v>38</v>
      </c>
      <c r="J91" s="58">
        <v>36.299999999999997</v>
      </c>
      <c r="K91" s="59">
        <v>38.5</v>
      </c>
      <c r="L91" s="58">
        <v>30.6</v>
      </c>
      <c r="M91" s="59">
        <v>33.1</v>
      </c>
      <c r="N91" s="59">
        <v>31.6</v>
      </c>
      <c r="O91" s="54">
        <v>45.4</v>
      </c>
      <c r="P91" s="60">
        <v>43.7</v>
      </c>
      <c r="Q91" s="59">
        <v>46.2</v>
      </c>
      <c r="R91" s="110" t="s">
        <v>61</v>
      </c>
      <c r="S91" s="117">
        <f t="shared" si="3"/>
        <v>39.345454545454544</v>
      </c>
      <c r="T91" s="118">
        <f t="shared" si="4"/>
        <v>30.689454545454545</v>
      </c>
    </row>
    <row r="92" spans="1:20" x14ac:dyDescent="0.35">
      <c r="A92" s="50">
        <v>82</v>
      </c>
      <c r="B92" s="51" t="s">
        <v>69</v>
      </c>
      <c r="C92" s="54">
        <v>537821</v>
      </c>
      <c r="D92" s="54">
        <v>182332</v>
      </c>
      <c r="E92" s="58" t="s">
        <v>136</v>
      </c>
      <c r="F92" s="114">
        <v>100</v>
      </c>
      <c r="G92" s="61">
        <v>56.2</v>
      </c>
      <c r="H92" s="54">
        <v>42.5</v>
      </c>
      <c r="I92" s="54">
        <v>43.9</v>
      </c>
      <c r="J92" s="58">
        <v>42.7</v>
      </c>
      <c r="K92" s="59">
        <v>35.4</v>
      </c>
      <c r="L92" s="58">
        <v>29.9</v>
      </c>
      <c r="M92" s="59">
        <v>32.9</v>
      </c>
      <c r="N92" s="59">
        <v>32.299999999999997</v>
      </c>
      <c r="O92" s="54">
        <v>47.2</v>
      </c>
      <c r="P92" s="60">
        <v>37.9</v>
      </c>
      <c r="Q92" s="59">
        <v>51.8</v>
      </c>
      <c r="R92" s="110">
        <v>45.5</v>
      </c>
      <c r="S92" s="125">
        <f t="shared" si="3"/>
        <v>41.516666666666666</v>
      </c>
      <c r="T92" s="118">
        <f t="shared" si="4"/>
        <v>32.383000000000003</v>
      </c>
    </row>
    <row r="93" spans="1:20" x14ac:dyDescent="0.35">
      <c r="A93" s="50">
        <v>83</v>
      </c>
      <c r="B93" s="51" t="s">
        <v>71</v>
      </c>
      <c r="C93" s="54">
        <v>538178</v>
      </c>
      <c r="D93" s="54">
        <v>181747</v>
      </c>
      <c r="E93" s="58" t="s">
        <v>136</v>
      </c>
      <c r="F93" s="114">
        <v>100</v>
      </c>
      <c r="G93" s="61">
        <v>60.1</v>
      </c>
      <c r="H93" s="54">
        <v>58.7</v>
      </c>
      <c r="I93" s="54">
        <v>58.2</v>
      </c>
      <c r="J93" s="58">
        <v>64.8</v>
      </c>
      <c r="K93" s="59">
        <v>60.8</v>
      </c>
      <c r="L93" s="58">
        <v>56.4</v>
      </c>
      <c r="M93" s="59">
        <v>56.6</v>
      </c>
      <c r="N93" s="59">
        <v>47.8</v>
      </c>
      <c r="O93" s="54">
        <v>58.1</v>
      </c>
      <c r="P93" s="60">
        <v>53.7</v>
      </c>
      <c r="Q93" s="59">
        <v>51.9</v>
      </c>
      <c r="R93" s="110">
        <v>38.4</v>
      </c>
      <c r="S93" s="125">
        <f t="shared" si="3"/>
        <v>55.458333333333336</v>
      </c>
      <c r="T93" s="126">
        <f t="shared" si="4"/>
        <v>43.2575</v>
      </c>
    </row>
    <row r="94" spans="1:20" x14ac:dyDescent="0.35">
      <c r="A94" s="50">
        <v>84</v>
      </c>
      <c r="B94" s="51" t="s">
        <v>54</v>
      </c>
      <c r="C94" s="54">
        <v>538365</v>
      </c>
      <c r="D94" s="54">
        <v>181180</v>
      </c>
      <c r="E94" s="58" t="s">
        <v>84</v>
      </c>
      <c r="F94" s="114">
        <v>100</v>
      </c>
      <c r="G94" s="61">
        <v>50.2</v>
      </c>
      <c r="H94" s="54">
        <v>41.2</v>
      </c>
      <c r="I94" s="54">
        <v>46.8</v>
      </c>
      <c r="J94" s="58">
        <v>33.6</v>
      </c>
      <c r="K94" s="59">
        <v>41.3</v>
      </c>
      <c r="L94" s="58">
        <v>32.299999999999997</v>
      </c>
      <c r="M94" s="59">
        <v>34.6</v>
      </c>
      <c r="N94" s="59">
        <v>28.6</v>
      </c>
      <c r="O94" s="54">
        <v>44.2</v>
      </c>
      <c r="P94" s="60">
        <v>47.8</v>
      </c>
      <c r="Q94" s="59">
        <v>45</v>
      </c>
      <c r="R94" s="110">
        <v>47.6</v>
      </c>
      <c r="S94" s="125">
        <f t="shared" si="3"/>
        <v>41.1</v>
      </c>
      <c r="T94" s="118">
        <f t="shared" si="4"/>
        <v>32.058</v>
      </c>
    </row>
    <row r="95" spans="1:20" x14ac:dyDescent="0.35">
      <c r="A95" s="50">
        <v>85</v>
      </c>
      <c r="B95" s="51" t="s">
        <v>55</v>
      </c>
      <c r="C95" s="54">
        <v>538895</v>
      </c>
      <c r="D95" s="54">
        <v>181296</v>
      </c>
      <c r="E95" s="58" t="s">
        <v>136</v>
      </c>
      <c r="F95" s="114">
        <v>100</v>
      </c>
      <c r="G95" s="61">
        <v>55.4</v>
      </c>
      <c r="H95" s="54">
        <v>50.5</v>
      </c>
      <c r="I95" s="54">
        <v>48.3</v>
      </c>
      <c r="J95" s="58">
        <v>38.9</v>
      </c>
      <c r="K95" s="59">
        <v>36.5</v>
      </c>
      <c r="L95" s="58">
        <v>32.700000000000003</v>
      </c>
      <c r="M95" s="59">
        <v>38.4</v>
      </c>
      <c r="N95" s="59">
        <v>30.1</v>
      </c>
      <c r="O95" s="54">
        <v>50.7</v>
      </c>
      <c r="P95" s="60">
        <v>48.5</v>
      </c>
      <c r="Q95" s="59">
        <v>39.9</v>
      </c>
      <c r="R95" s="110">
        <v>46</v>
      </c>
      <c r="S95" s="125">
        <f t="shared" si="3"/>
        <v>42.991666666666667</v>
      </c>
      <c r="T95" s="118">
        <f t="shared" si="4"/>
        <v>33.533500000000004</v>
      </c>
    </row>
    <row r="96" spans="1:20" x14ac:dyDescent="0.35">
      <c r="A96" s="50">
        <v>86</v>
      </c>
      <c r="B96" s="51" t="s">
        <v>56</v>
      </c>
      <c r="C96" s="54">
        <v>538954</v>
      </c>
      <c r="D96" s="54">
        <v>180872</v>
      </c>
      <c r="E96" s="58" t="s">
        <v>136</v>
      </c>
      <c r="F96" s="114">
        <v>91.7</v>
      </c>
      <c r="G96" s="61">
        <v>36.4</v>
      </c>
      <c r="H96" s="54">
        <v>35.6</v>
      </c>
      <c r="I96" s="54">
        <v>33.799999999999997</v>
      </c>
      <c r="J96" s="58">
        <v>31.2</v>
      </c>
      <c r="K96" s="59">
        <v>28</v>
      </c>
      <c r="L96" s="58">
        <v>24.3</v>
      </c>
      <c r="M96" s="59">
        <v>24.6</v>
      </c>
      <c r="N96" s="59">
        <v>23.5</v>
      </c>
      <c r="O96" s="54">
        <v>34.1</v>
      </c>
      <c r="P96" s="60" t="s">
        <v>141</v>
      </c>
      <c r="Q96" s="59">
        <v>40.4</v>
      </c>
      <c r="R96" s="110">
        <v>35.200000000000003</v>
      </c>
      <c r="S96" s="117">
        <f t="shared" si="3"/>
        <v>31.554545454545451</v>
      </c>
      <c r="T96" s="118">
        <f t="shared" si="4"/>
        <v>24.612545454545451</v>
      </c>
    </row>
    <row r="97" spans="1:21" x14ac:dyDescent="0.35">
      <c r="A97" s="50">
        <v>87</v>
      </c>
      <c r="B97" s="52" t="s">
        <v>134</v>
      </c>
      <c r="C97" s="54">
        <v>535929</v>
      </c>
      <c r="D97" s="54">
        <v>182220</v>
      </c>
      <c r="E97" s="58" t="s">
        <v>136</v>
      </c>
      <c r="F97" s="114">
        <v>91.7</v>
      </c>
      <c r="G97" s="61">
        <v>45.2</v>
      </c>
      <c r="H97" s="54">
        <v>34.9</v>
      </c>
      <c r="I97" s="54">
        <v>42.7</v>
      </c>
      <c r="J97" s="58">
        <v>41.7</v>
      </c>
      <c r="K97" s="59">
        <v>32.9</v>
      </c>
      <c r="L97" s="58">
        <v>34.700000000000003</v>
      </c>
      <c r="M97" s="59" t="s">
        <v>61</v>
      </c>
      <c r="N97" s="59">
        <v>27.4</v>
      </c>
      <c r="O97" s="54">
        <v>42.4</v>
      </c>
      <c r="P97" s="60">
        <v>38.299999999999997</v>
      </c>
      <c r="Q97" s="59">
        <v>46.5</v>
      </c>
      <c r="R97" s="110">
        <v>39.200000000000003</v>
      </c>
      <c r="S97" s="117">
        <f t="shared" si="3"/>
        <v>38.718181818181819</v>
      </c>
      <c r="T97" s="118">
        <f t="shared" si="4"/>
        <v>30.200181818181818</v>
      </c>
    </row>
    <row r="98" spans="1:21" x14ac:dyDescent="0.35">
      <c r="A98" s="50">
        <v>88</v>
      </c>
      <c r="B98" s="52" t="s">
        <v>135</v>
      </c>
      <c r="C98" s="54">
        <v>537555</v>
      </c>
      <c r="D98" s="54">
        <v>180892</v>
      </c>
      <c r="E98" s="58" t="s">
        <v>136</v>
      </c>
      <c r="F98" s="114">
        <v>91.7</v>
      </c>
      <c r="G98" s="61">
        <v>33.9</v>
      </c>
      <c r="H98" s="54">
        <v>31.7</v>
      </c>
      <c r="I98" s="54">
        <v>29.4</v>
      </c>
      <c r="J98" s="58">
        <v>26.5</v>
      </c>
      <c r="K98" s="59">
        <v>26.9</v>
      </c>
      <c r="L98" s="58">
        <v>18</v>
      </c>
      <c r="M98" s="59" t="s">
        <v>61</v>
      </c>
      <c r="N98" s="59">
        <v>14.7</v>
      </c>
      <c r="O98" s="54">
        <v>29.1</v>
      </c>
      <c r="P98" s="60">
        <v>28.7</v>
      </c>
      <c r="Q98" s="59">
        <v>31.2</v>
      </c>
      <c r="R98" s="110">
        <v>30.9</v>
      </c>
      <c r="S98" s="117">
        <f t="shared" si="3"/>
        <v>27.36363636363636</v>
      </c>
      <c r="T98" s="118">
        <f t="shared" si="4"/>
        <v>21.34363636363636</v>
      </c>
    </row>
    <row r="99" spans="1:21" x14ac:dyDescent="0.35">
      <c r="A99" s="50">
        <v>89</v>
      </c>
      <c r="B99" s="51" t="s">
        <v>82</v>
      </c>
      <c r="C99" s="54">
        <v>538730</v>
      </c>
      <c r="D99" s="54">
        <v>178733</v>
      </c>
      <c r="E99" s="58" t="s">
        <v>84</v>
      </c>
      <c r="F99" s="114">
        <v>100</v>
      </c>
      <c r="G99" s="61">
        <v>33.5</v>
      </c>
      <c r="H99" s="54">
        <v>28.8</v>
      </c>
      <c r="I99" s="54">
        <v>26.7</v>
      </c>
      <c r="J99" s="58">
        <v>31.2</v>
      </c>
      <c r="K99" s="59">
        <v>12.9</v>
      </c>
      <c r="L99" s="58">
        <v>18.5</v>
      </c>
      <c r="M99" s="59">
        <v>22.7</v>
      </c>
      <c r="N99" s="59">
        <v>16.3</v>
      </c>
      <c r="O99" s="54">
        <v>38.5</v>
      </c>
      <c r="P99" s="60">
        <v>31.2</v>
      </c>
      <c r="Q99" s="59">
        <v>36.1</v>
      </c>
      <c r="R99" s="110">
        <v>33.799999999999997</v>
      </c>
      <c r="S99" s="117">
        <f t="shared" si="3"/>
        <v>27.516666666666669</v>
      </c>
      <c r="T99" s="118">
        <f t="shared" si="4"/>
        <v>21.463000000000005</v>
      </c>
    </row>
    <row r="100" spans="1:21" x14ac:dyDescent="0.35">
      <c r="A100" s="50">
        <v>90</v>
      </c>
      <c r="B100" s="51" t="s">
        <v>81</v>
      </c>
      <c r="C100" s="54">
        <v>538674</v>
      </c>
      <c r="D100" s="54">
        <v>178888</v>
      </c>
      <c r="E100" s="58" t="s">
        <v>136</v>
      </c>
      <c r="F100" s="114">
        <v>91.7</v>
      </c>
      <c r="G100" s="61">
        <v>34.700000000000003</v>
      </c>
      <c r="H100" s="54">
        <v>29.8</v>
      </c>
      <c r="I100" s="54">
        <v>28.4</v>
      </c>
      <c r="J100" s="58">
        <v>29.5</v>
      </c>
      <c r="K100" s="115" t="s">
        <v>166</v>
      </c>
      <c r="L100" s="58">
        <v>16.3</v>
      </c>
      <c r="M100" s="59">
        <v>21.1</v>
      </c>
      <c r="N100" s="59">
        <v>14.6</v>
      </c>
      <c r="O100" s="54">
        <v>31.1</v>
      </c>
      <c r="P100" s="60">
        <v>26.3</v>
      </c>
      <c r="Q100" s="59">
        <v>31.2</v>
      </c>
      <c r="R100" s="110">
        <v>29.7</v>
      </c>
      <c r="S100" s="117">
        <f>(G100+H100+I100+J100+L100+M100+N100+O100+P100+Q100+R100)/11</f>
        <v>26.609090909090909</v>
      </c>
      <c r="T100" s="118">
        <f t="shared" si="4"/>
        <v>20.75509090909091</v>
      </c>
    </row>
    <row r="101" spans="1:21" x14ac:dyDescent="0.35">
      <c r="A101" s="121">
        <v>91</v>
      </c>
      <c r="B101" s="122" t="s">
        <v>153</v>
      </c>
      <c r="C101" s="54">
        <v>539007</v>
      </c>
      <c r="D101" s="54">
        <v>181146</v>
      </c>
      <c r="E101" s="58" t="s">
        <v>136</v>
      </c>
      <c r="F101" s="119">
        <f>5*100/12</f>
        <v>41.666666666666664</v>
      </c>
      <c r="G101" s="61" t="s">
        <v>154</v>
      </c>
      <c r="H101" s="54" t="s">
        <v>154</v>
      </c>
      <c r="I101" s="54" t="s">
        <v>154</v>
      </c>
      <c r="J101" s="58" t="s">
        <v>154</v>
      </c>
      <c r="K101" s="59" t="s">
        <v>154</v>
      </c>
      <c r="L101" s="58" t="s">
        <v>154</v>
      </c>
      <c r="M101" s="59">
        <v>26.6</v>
      </c>
      <c r="N101" s="59">
        <v>27.4</v>
      </c>
      <c r="O101" s="54">
        <v>37</v>
      </c>
      <c r="P101" s="60">
        <v>39.299999999999997</v>
      </c>
      <c r="Q101" s="59">
        <v>48</v>
      </c>
      <c r="R101" s="110" t="s">
        <v>61</v>
      </c>
      <c r="S101" s="117">
        <f>AVERAGE(M101:R101)</f>
        <v>35.660000000000004</v>
      </c>
      <c r="T101" s="118">
        <v>31.01</v>
      </c>
      <c r="U101" t="s">
        <v>168</v>
      </c>
    </row>
    <row r="102" spans="1:21" ht="15" thickBot="1" x14ac:dyDescent="0.4">
      <c r="A102" s="121">
        <v>92</v>
      </c>
      <c r="B102" s="122" t="s">
        <v>152</v>
      </c>
      <c r="C102" s="54">
        <v>538907</v>
      </c>
      <c r="D102" s="54">
        <v>181127</v>
      </c>
      <c r="E102" s="58" t="s">
        <v>84</v>
      </c>
      <c r="F102" s="128">
        <v>41.7</v>
      </c>
      <c r="G102" s="61" t="s">
        <v>154</v>
      </c>
      <c r="H102" s="54" t="s">
        <v>154</v>
      </c>
      <c r="I102" s="54" t="s">
        <v>154</v>
      </c>
      <c r="J102" s="58" t="s">
        <v>154</v>
      </c>
      <c r="K102" s="59" t="s">
        <v>154</v>
      </c>
      <c r="L102" s="58" t="s">
        <v>154</v>
      </c>
      <c r="M102" s="59">
        <v>39.200000000000003</v>
      </c>
      <c r="N102" s="59">
        <v>39.5</v>
      </c>
      <c r="O102" s="54">
        <v>50.6</v>
      </c>
      <c r="P102" s="60">
        <v>47.6</v>
      </c>
      <c r="Q102" s="59">
        <v>56.3</v>
      </c>
      <c r="R102" s="110" t="s">
        <v>61</v>
      </c>
      <c r="S102" s="127">
        <f>AVERAGE(M102:R102)</f>
        <v>46.64</v>
      </c>
      <c r="T102" s="118">
        <v>39.32</v>
      </c>
      <c r="U102" t="s">
        <v>168</v>
      </c>
    </row>
    <row r="103" spans="1:21" ht="15" thickTop="1" x14ac:dyDescent="0.35"/>
  </sheetData>
  <pageMargins left="0.7" right="0.7" top="0.75" bottom="0.75" header="0.3" footer="0.3"/>
  <pageSetup paperSize="9" orientation="portrait" r:id="rId1"/>
  <ignoredErrors>
    <ignoredError sqref="S14 S20 S22:S25 S28 S30:S34 S39:S42 S44:S45 S48:S50 S52:S55 S57:S58 S60 S62:S72 S99 S92:S95 S81:S84 S78:S79 S74:S75 S86:S89" formulaRange="1"/>
    <ignoredError sqref="S38 S61 S46 F12 S76 S8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4"/>
  <sheetViews>
    <sheetView zoomScale="91" zoomScaleNormal="70" workbookViewId="0">
      <selection activeCell="A11" sqref="A11:B104"/>
    </sheetView>
  </sheetViews>
  <sheetFormatPr baseColWidth="10" defaultColWidth="8.7265625" defaultRowHeight="14.5" x14ac:dyDescent="0.35"/>
  <cols>
    <col min="1" max="1" width="13.26953125" customWidth="1"/>
    <col min="2" max="2" width="32" customWidth="1"/>
  </cols>
  <sheetData>
    <row r="2" spans="1:21" ht="15.5" x14ac:dyDescent="0.35">
      <c r="E2" s="24" t="s">
        <v>156</v>
      </c>
    </row>
    <row r="3" spans="1:21" ht="15" thickBot="1" x14ac:dyDescent="0.4"/>
    <row r="4" spans="1:21" ht="20" thickBot="1" x14ac:dyDescent="0.5">
      <c r="E4" s="55" t="s">
        <v>138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  <c r="R4" s="57"/>
      <c r="S4" s="91"/>
      <c r="T4" s="91"/>
      <c r="U4" s="91"/>
    </row>
    <row r="5" spans="1:21" ht="16.5" x14ac:dyDescent="0.35">
      <c r="E5" t="s">
        <v>74</v>
      </c>
    </row>
    <row r="6" spans="1:21" x14ac:dyDescent="0.35">
      <c r="E6" t="s">
        <v>101</v>
      </c>
    </row>
    <row r="9" spans="1:21" x14ac:dyDescent="0.35">
      <c r="F9" s="67" t="s">
        <v>144</v>
      </c>
      <c r="G9" s="67" t="s">
        <v>144</v>
      </c>
      <c r="H9" s="67" t="s">
        <v>144</v>
      </c>
      <c r="I9" s="67" t="s">
        <v>144</v>
      </c>
      <c r="J9" s="67" t="s">
        <v>144</v>
      </c>
      <c r="K9" s="67" t="s">
        <v>144</v>
      </c>
      <c r="L9" s="67" t="s">
        <v>144</v>
      </c>
      <c r="M9" s="67" t="s">
        <v>144</v>
      </c>
      <c r="N9" s="67" t="s">
        <v>144</v>
      </c>
      <c r="O9" s="67" t="s">
        <v>144</v>
      </c>
      <c r="P9" s="67" t="s">
        <v>144</v>
      </c>
      <c r="Q9" s="67" t="s">
        <v>144</v>
      </c>
      <c r="R9" s="9"/>
    </row>
    <row r="10" spans="1:21" x14ac:dyDescent="0.35">
      <c r="A10" s="69" t="s">
        <v>57</v>
      </c>
      <c r="B10" s="69" t="s">
        <v>58</v>
      </c>
      <c r="C10" s="69" t="s">
        <v>145</v>
      </c>
      <c r="D10" s="69" t="s">
        <v>148</v>
      </c>
      <c r="E10" s="69" t="s">
        <v>83</v>
      </c>
      <c r="F10" s="70">
        <v>44562</v>
      </c>
      <c r="G10" s="70">
        <v>44593</v>
      </c>
      <c r="H10" s="70">
        <v>44621</v>
      </c>
      <c r="I10" s="70">
        <v>44652</v>
      </c>
      <c r="J10" s="75">
        <v>44682</v>
      </c>
      <c r="K10" s="70">
        <v>44713</v>
      </c>
      <c r="L10" s="70">
        <v>44743</v>
      </c>
      <c r="M10" s="75">
        <v>44774</v>
      </c>
      <c r="N10" s="75">
        <v>44805</v>
      </c>
      <c r="O10" s="75">
        <v>44835</v>
      </c>
      <c r="P10" s="75">
        <v>44866</v>
      </c>
      <c r="Q10" s="70">
        <v>44896</v>
      </c>
      <c r="R10" s="80" t="s">
        <v>76</v>
      </c>
    </row>
    <row r="11" spans="1:21" x14ac:dyDescent="0.35">
      <c r="A11" s="50">
        <v>1</v>
      </c>
      <c r="B11" s="51" t="s">
        <v>0</v>
      </c>
      <c r="C11" s="54">
        <v>533883</v>
      </c>
      <c r="D11" s="54">
        <v>182815</v>
      </c>
      <c r="E11" s="54" t="s">
        <v>136</v>
      </c>
      <c r="F11" s="54">
        <v>42.6</v>
      </c>
      <c r="G11" s="54">
        <v>31.4</v>
      </c>
      <c r="H11" s="54">
        <v>32.9</v>
      </c>
      <c r="I11" s="54">
        <v>18.600000000000001</v>
      </c>
      <c r="J11" s="54">
        <v>19.7</v>
      </c>
      <c r="K11" s="54">
        <v>17.3</v>
      </c>
      <c r="L11" s="54">
        <v>17.399999999999999</v>
      </c>
      <c r="M11" s="59" t="s">
        <v>141</v>
      </c>
      <c r="N11" s="54">
        <v>20.399999999999999</v>
      </c>
      <c r="O11" s="60">
        <v>27.4</v>
      </c>
      <c r="P11" s="59"/>
      <c r="Q11" s="61"/>
      <c r="R11" s="54"/>
    </row>
    <row r="12" spans="1:21" x14ac:dyDescent="0.35">
      <c r="A12" s="50">
        <v>2</v>
      </c>
      <c r="B12" s="51" t="s">
        <v>1</v>
      </c>
      <c r="C12" s="54">
        <v>533507</v>
      </c>
      <c r="D12" s="54">
        <v>182569</v>
      </c>
      <c r="E12" s="54" t="s">
        <v>136</v>
      </c>
      <c r="F12" s="54">
        <v>45.8</v>
      </c>
      <c r="G12" s="54">
        <v>33.5</v>
      </c>
      <c r="H12" s="54">
        <v>30.4</v>
      </c>
      <c r="I12" s="58">
        <v>24.4</v>
      </c>
      <c r="J12" s="59" t="s">
        <v>61</v>
      </c>
      <c r="K12" s="58">
        <v>21.4</v>
      </c>
      <c r="L12" s="59">
        <v>19.7</v>
      </c>
      <c r="M12" s="59">
        <v>19.399999999999999</v>
      </c>
      <c r="N12" s="54">
        <v>22.2</v>
      </c>
      <c r="O12" s="60">
        <v>32.6</v>
      </c>
      <c r="P12" s="59"/>
      <c r="Q12" s="61"/>
      <c r="R12" s="54"/>
    </row>
    <row r="13" spans="1:21" x14ac:dyDescent="0.35">
      <c r="A13" s="50">
        <v>3</v>
      </c>
      <c r="B13" s="51" t="s">
        <v>120</v>
      </c>
      <c r="C13" s="54">
        <v>533860</v>
      </c>
      <c r="D13" s="54">
        <v>182442</v>
      </c>
      <c r="E13" s="54" t="s">
        <v>136</v>
      </c>
      <c r="F13" s="54">
        <v>48.9</v>
      </c>
      <c r="G13" s="54">
        <v>40</v>
      </c>
      <c r="H13" s="54">
        <v>35</v>
      </c>
      <c r="I13" s="58" t="s">
        <v>61</v>
      </c>
      <c r="J13" s="59">
        <v>36.6</v>
      </c>
      <c r="K13" s="58">
        <v>27.7</v>
      </c>
      <c r="L13" s="59">
        <v>26.4</v>
      </c>
      <c r="M13" s="59">
        <v>23.6</v>
      </c>
      <c r="N13" s="54" t="s">
        <v>61</v>
      </c>
      <c r="O13" s="60" t="s">
        <v>61</v>
      </c>
      <c r="P13" s="59"/>
      <c r="Q13" s="61"/>
      <c r="R13" s="54"/>
    </row>
    <row r="14" spans="1:21" x14ac:dyDescent="0.35">
      <c r="A14" s="50">
        <v>4</v>
      </c>
      <c r="B14" s="51" t="s">
        <v>3</v>
      </c>
      <c r="C14" s="54">
        <v>533611</v>
      </c>
      <c r="D14" s="54">
        <v>182037</v>
      </c>
      <c r="E14" s="54" t="s">
        <v>136</v>
      </c>
      <c r="F14" s="54">
        <v>53.2</v>
      </c>
      <c r="G14" s="54">
        <v>43.7</v>
      </c>
      <c r="H14" s="54">
        <v>47.6</v>
      </c>
      <c r="I14" s="58">
        <v>39.4</v>
      </c>
      <c r="J14" s="59" t="s">
        <v>61</v>
      </c>
      <c r="K14" s="58">
        <v>33.6</v>
      </c>
      <c r="L14" s="59">
        <v>35.5</v>
      </c>
      <c r="M14" s="59">
        <v>33.5</v>
      </c>
      <c r="N14" s="54" t="s">
        <v>61</v>
      </c>
      <c r="O14" s="60">
        <v>31.7</v>
      </c>
      <c r="P14" s="59"/>
      <c r="Q14" s="61"/>
      <c r="R14" s="54"/>
    </row>
    <row r="15" spans="1:21" x14ac:dyDescent="0.35">
      <c r="A15" s="50">
        <v>5</v>
      </c>
      <c r="B15" s="51" t="s">
        <v>4</v>
      </c>
      <c r="C15" s="54">
        <v>533985</v>
      </c>
      <c r="D15" s="54">
        <v>181426</v>
      </c>
      <c r="E15" s="54" t="s">
        <v>136</v>
      </c>
      <c r="F15" s="54">
        <v>66.7</v>
      </c>
      <c r="G15" s="54">
        <v>57.2</v>
      </c>
      <c r="H15" s="54">
        <v>49.8</v>
      </c>
      <c r="I15" s="58">
        <v>46.6</v>
      </c>
      <c r="J15" s="59">
        <v>46</v>
      </c>
      <c r="K15" s="58">
        <v>41.9</v>
      </c>
      <c r="L15" s="59">
        <v>42.1</v>
      </c>
      <c r="M15" s="59">
        <v>36.6</v>
      </c>
      <c r="N15" s="54">
        <v>45.9</v>
      </c>
      <c r="O15" s="60">
        <v>53.8</v>
      </c>
      <c r="P15" s="59"/>
      <c r="Q15" s="61"/>
      <c r="R15" s="54"/>
    </row>
    <row r="16" spans="1:21" x14ac:dyDescent="0.35">
      <c r="A16" s="50">
        <v>6</v>
      </c>
      <c r="B16" s="51" t="s">
        <v>87</v>
      </c>
      <c r="C16" s="54">
        <v>533800</v>
      </c>
      <c r="D16" s="54">
        <v>181021</v>
      </c>
      <c r="E16" s="54" t="s">
        <v>136</v>
      </c>
      <c r="F16" s="54">
        <v>53</v>
      </c>
      <c r="G16" s="54">
        <v>44.6</v>
      </c>
      <c r="H16" s="54">
        <v>45.9</v>
      </c>
      <c r="I16" s="58">
        <v>38.799999999999997</v>
      </c>
      <c r="J16" s="59">
        <v>36.9</v>
      </c>
      <c r="K16" s="58">
        <v>35.6</v>
      </c>
      <c r="L16" s="59">
        <v>33.5</v>
      </c>
      <c r="M16" s="59">
        <v>32.9</v>
      </c>
      <c r="N16" s="54">
        <v>39.299999999999997</v>
      </c>
      <c r="O16" s="60">
        <v>49.5</v>
      </c>
      <c r="P16" s="59"/>
      <c r="Q16" s="11"/>
      <c r="R16" s="54"/>
    </row>
    <row r="17" spans="1:18" x14ac:dyDescent="0.35">
      <c r="A17" s="50">
        <v>7</v>
      </c>
      <c r="B17" s="51" t="s">
        <v>5</v>
      </c>
      <c r="C17" s="54">
        <v>533992</v>
      </c>
      <c r="D17" s="54">
        <v>180376</v>
      </c>
      <c r="E17" s="54" t="s">
        <v>84</v>
      </c>
      <c r="F17" s="54">
        <v>46.5</v>
      </c>
      <c r="G17" s="54">
        <v>29.8</v>
      </c>
      <c r="H17" s="54" t="s">
        <v>61</v>
      </c>
      <c r="I17" s="58">
        <v>22.5</v>
      </c>
      <c r="J17" s="59" t="s">
        <v>61</v>
      </c>
      <c r="K17" s="58" t="s">
        <v>141</v>
      </c>
      <c r="L17" s="59" t="s">
        <v>61</v>
      </c>
      <c r="M17" s="59" t="s">
        <v>141</v>
      </c>
      <c r="N17" s="54">
        <v>23.2</v>
      </c>
      <c r="O17" s="60" t="s">
        <v>61</v>
      </c>
      <c r="P17" s="59"/>
      <c r="Q17" s="61"/>
      <c r="R17" s="54"/>
    </row>
    <row r="18" spans="1:18" x14ac:dyDescent="0.35">
      <c r="A18" s="50">
        <v>8</v>
      </c>
      <c r="B18" s="51" t="s">
        <v>6</v>
      </c>
      <c r="C18" s="54">
        <v>534444</v>
      </c>
      <c r="D18" s="54">
        <v>180122</v>
      </c>
      <c r="E18" s="54" t="s">
        <v>136</v>
      </c>
      <c r="F18" s="54">
        <v>46.4</v>
      </c>
      <c r="G18" s="54">
        <v>29.3</v>
      </c>
      <c r="H18" s="54">
        <v>33.9</v>
      </c>
      <c r="I18" s="58">
        <v>25.1</v>
      </c>
      <c r="J18" s="59">
        <v>19.399999999999999</v>
      </c>
      <c r="K18" s="58">
        <v>20.5</v>
      </c>
      <c r="L18" s="59">
        <v>19.899999999999999</v>
      </c>
      <c r="M18" s="59">
        <v>20.5</v>
      </c>
      <c r="N18" s="54">
        <v>25.7</v>
      </c>
      <c r="O18" s="60">
        <v>29.4</v>
      </c>
      <c r="P18" s="59"/>
      <c r="Q18" s="61"/>
      <c r="R18" s="54"/>
    </row>
    <row r="19" spans="1:18" x14ac:dyDescent="0.35">
      <c r="A19" s="50">
        <v>9</v>
      </c>
      <c r="B19" s="51" t="s">
        <v>121</v>
      </c>
      <c r="C19" s="54">
        <v>533955</v>
      </c>
      <c r="D19" s="54">
        <v>180805</v>
      </c>
      <c r="E19" s="54" t="s">
        <v>136</v>
      </c>
      <c r="F19" s="54">
        <v>47.4</v>
      </c>
      <c r="G19" s="54">
        <v>33.5</v>
      </c>
      <c r="H19" s="54">
        <v>34.200000000000003</v>
      </c>
      <c r="I19" s="58">
        <v>27.5</v>
      </c>
      <c r="J19" s="59">
        <v>25.3</v>
      </c>
      <c r="K19" s="58">
        <v>22.5</v>
      </c>
      <c r="L19" s="59">
        <v>20.2</v>
      </c>
      <c r="M19" s="59" t="s">
        <v>141</v>
      </c>
      <c r="N19" s="54">
        <v>6.6</v>
      </c>
      <c r="O19" s="60" t="s">
        <v>61</v>
      </c>
      <c r="P19" s="59"/>
      <c r="Q19" s="61"/>
      <c r="R19" s="54"/>
    </row>
    <row r="20" spans="1:18" x14ac:dyDescent="0.35">
      <c r="A20" s="50">
        <v>10</v>
      </c>
      <c r="B20" s="51" t="s">
        <v>119</v>
      </c>
      <c r="C20" s="54">
        <v>534133</v>
      </c>
      <c r="D20" s="54">
        <v>181509</v>
      </c>
      <c r="E20" s="54" t="s">
        <v>136</v>
      </c>
      <c r="F20" s="54">
        <v>50.7</v>
      </c>
      <c r="G20" s="54">
        <v>37</v>
      </c>
      <c r="H20" s="54">
        <v>41.6</v>
      </c>
      <c r="I20" s="58">
        <v>34.700000000000003</v>
      </c>
      <c r="J20" s="59">
        <v>28.5</v>
      </c>
      <c r="K20" s="58" t="s">
        <v>141</v>
      </c>
      <c r="L20" s="59">
        <v>56</v>
      </c>
      <c r="M20" s="59" t="s">
        <v>141</v>
      </c>
      <c r="N20" s="54">
        <v>33.5</v>
      </c>
      <c r="O20" s="60">
        <v>38.4</v>
      </c>
      <c r="P20" s="59"/>
      <c r="Q20" s="61"/>
      <c r="R20" s="54"/>
    </row>
    <row r="21" spans="1:18" x14ac:dyDescent="0.35">
      <c r="A21" s="50">
        <v>11</v>
      </c>
      <c r="B21" s="51" t="s">
        <v>7</v>
      </c>
      <c r="C21" s="54">
        <v>533866</v>
      </c>
      <c r="D21" s="54">
        <v>181860</v>
      </c>
      <c r="E21" s="54" t="s">
        <v>136</v>
      </c>
      <c r="F21" s="54">
        <v>47.3</v>
      </c>
      <c r="G21" s="54">
        <v>31.2</v>
      </c>
      <c r="H21" s="54">
        <v>37</v>
      </c>
      <c r="I21" s="58">
        <v>26.5</v>
      </c>
      <c r="J21" s="59">
        <v>22</v>
      </c>
      <c r="K21" s="58">
        <v>21.5</v>
      </c>
      <c r="L21" s="59" t="s">
        <v>61</v>
      </c>
      <c r="M21" s="59">
        <v>21.9</v>
      </c>
      <c r="N21" s="54" t="s">
        <v>61</v>
      </c>
      <c r="O21" s="60">
        <v>32.5</v>
      </c>
      <c r="P21" s="59"/>
      <c r="Q21" s="61"/>
      <c r="R21" s="54"/>
    </row>
    <row r="22" spans="1:18" x14ac:dyDescent="0.35">
      <c r="A22" s="50">
        <v>12</v>
      </c>
      <c r="B22" s="51" t="s">
        <v>8</v>
      </c>
      <c r="C22" s="54">
        <v>534259</v>
      </c>
      <c r="D22" s="54">
        <v>182580</v>
      </c>
      <c r="E22" s="54" t="s">
        <v>136</v>
      </c>
      <c r="F22" s="54">
        <v>38.5</v>
      </c>
      <c r="G22" s="54">
        <v>32.299999999999997</v>
      </c>
      <c r="H22" s="54">
        <v>34.4</v>
      </c>
      <c r="I22" s="58">
        <v>28.9</v>
      </c>
      <c r="J22" s="59">
        <v>25.4</v>
      </c>
      <c r="K22" s="58">
        <v>21.5</v>
      </c>
      <c r="L22" s="59">
        <v>27</v>
      </c>
      <c r="M22" s="59">
        <v>24.3</v>
      </c>
      <c r="N22" s="54">
        <v>26.8</v>
      </c>
      <c r="O22" s="60">
        <v>30.5</v>
      </c>
      <c r="P22" s="59"/>
      <c r="Q22" s="61"/>
      <c r="R22" s="54"/>
    </row>
    <row r="23" spans="1:18" x14ac:dyDescent="0.35">
      <c r="A23" s="50">
        <v>13</v>
      </c>
      <c r="B23" s="52" t="s">
        <v>122</v>
      </c>
      <c r="C23" s="54">
        <v>534313</v>
      </c>
      <c r="D23" s="54">
        <v>182810</v>
      </c>
      <c r="E23" s="54" t="s">
        <v>136</v>
      </c>
      <c r="F23" s="54">
        <v>48.1</v>
      </c>
      <c r="G23" s="54">
        <v>31.1</v>
      </c>
      <c r="H23" s="54">
        <v>38.4</v>
      </c>
      <c r="I23" s="58">
        <v>29</v>
      </c>
      <c r="J23" s="59">
        <v>25.8</v>
      </c>
      <c r="K23" s="58">
        <v>24.7</v>
      </c>
      <c r="L23" s="59">
        <v>23.5</v>
      </c>
      <c r="M23" s="59" t="s">
        <v>141</v>
      </c>
      <c r="N23" s="54">
        <v>24.9</v>
      </c>
      <c r="O23" s="60">
        <v>33.4</v>
      </c>
      <c r="P23" s="59"/>
      <c r="Q23" s="61"/>
      <c r="R23" s="54"/>
    </row>
    <row r="24" spans="1:18" x14ac:dyDescent="0.35">
      <c r="A24" s="50">
        <v>14</v>
      </c>
      <c r="B24" s="51" t="s">
        <v>9</v>
      </c>
      <c r="C24" s="54">
        <v>534255</v>
      </c>
      <c r="D24" s="54">
        <v>183130</v>
      </c>
      <c r="E24" s="54" t="s">
        <v>136</v>
      </c>
      <c r="F24" s="54">
        <v>46.6</v>
      </c>
      <c r="G24" s="54">
        <v>34.200000000000003</v>
      </c>
      <c r="H24" s="54">
        <v>38.9</v>
      </c>
      <c r="I24" s="58">
        <v>29.1</v>
      </c>
      <c r="J24" s="59">
        <v>26.2</v>
      </c>
      <c r="K24" s="58">
        <v>24.7</v>
      </c>
      <c r="L24" s="59">
        <v>24.4</v>
      </c>
      <c r="M24" s="59" t="s">
        <v>141</v>
      </c>
      <c r="N24" s="54">
        <v>39.200000000000003</v>
      </c>
      <c r="O24" s="60">
        <v>39.6</v>
      </c>
      <c r="P24" s="59"/>
      <c r="Q24" s="61"/>
      <c r="R24" s="54"/>
    </row>
    <row r="25" spans="1:18" x14ac:dyDescent="0.35">
      <c r="A25" s="50">
        <v>15</v>
      </c>
      <c r="B25" s="52" t="s">
        <v>123</v>
      </c>
      <c r="C25" s="54">
        <v>534881</v>
      </c>
      <c r="D25" s="54">
        <v>183240</v>
      </c>
      <c r="E25" s="54" t="s">
        <v>136</v>
      </c>
      <c r="F25" s="54">
        <v>60.6</v>
      </c>
      <c r="G25" s="54">
        <v>38.200000000000003</v>
      </c>
      <c r="H25" s="54">
        <v>38.799999999999997</v>
      </c>
      <c r="I25" s="58">
        <v>34.799999999999997</v>
      </c>
      <c r="J25" s="59">
        <v>28</v>
      </c>
      <c r="K25" s="58">
        <v>25.2</v>
      </c>
      <c r="L25" s="59">
        <v>28.7</v>
      </c>
      <c r="M25" s="59">
        <v>31.3</v>
      </c>
      <c r="N25" s="54" t="s">
        <v>61</v>
      </c>
      <c r="O25" s="60">
        <v>36.200000000000003</v>
      </c>
      <c r="P25" s="59"/>
      <c r="Q25" s="61"/>
      <c r="R25" s="54"/>
    </row>
    <row r="26" spans="1:18" x14ac:dyDescent="0.35">
      <c r="A26" s="50">
        <v>16</v>
      </c>
      <c r="B26" s="51" t="s">
        <v>10</v>
      </c>
      <c r="C26" s="54">
        <v>534959</v>
      </c>
      <c r="D26" s="54">
        <v>182757</v>
      </c>
      <c r="E26" s="54" t="s">
        <v>136</v>
      </c>
      <c r="F26" s="54">
        <v>50.4</v>
      </c>
      <c r="G26" s="54">
        <v>38.9</v>
      </c>
      <c r="H26" s="54">
        <v>41.8</v>
      </c>
      <c r="I26" s="58">
        <v>32.200000000000003</v>
      </c>
      <c r="J26" s="59">
        <v>28.8</v>
      </c>
      <c r="K26" s="58">
        <v>27.2</v>
      </c>
      <c r="L26" s="59" t="s">
        <v>61</v>
      </c>
      <c r="M26" s="59">
        <v>29.7</v>
      </c>
      <c r="N26" s="54" t="s">
        <v>61</v>
      </c>
      <c r="O26" s="60">
        <v>38.4</v>
      </c>
      <c r="P26" s="59"/>
      <c r="Q26" s="61"/>
      <c r="R26" s="54"/>
    </row>
    <row r="27" spans="1:18" x14ac:dyDescent="0.35">
      <c r="A27" s="50">
        <v>17</v>
      </c>
      <c r="B27" s="51" t="s">
        <v>11</v>
      </c>
      <c r="C27" s="54">
        <v>534783</v>
      </c>
      <c r="D27" s="54">
        <v>182385</v>
      </c>
      <c r="E27" s="54" t="s">
        <v>136</v>
      </c>
      <c r="F27" s="54">
        <v>44.2</v>
      </c>
      <c r="G27" s="54">
        <v>27.2</v>
      </c>
      <c r="H27" s="54" t="s">
        <v>61</v>
      </c>
      <c r="I27" s="58">
        <v>24.9</v>
      </c>
      <c r="J27" s="58">
        <v>22</v>
      </c>
      <c r="K27" s="58">
        <v>18.8</v>
      </c>
      <c r="L27" s="59">
        <v>19.100000000000001</v>
      </c>
      <c r="M27" s="59">
        <v>20.100000000000001</v>
      </c>
      <c r="N27" s="54">
        <v>23.9</v>
      </c>
      <c r="O27" s="60">
        <v>27.8</v>
      </c>
      <c r="P27" s="59"/>
      <c r="Q27" s="61"/>
      <c r="R27" s="54"/>
    </row>
    <row r="28" spans="1:18" x14ac:dyDescent="0.35">
      <c r="A28" s="50">
        <v>18</v>
      </c>
      <c r="B28" s="51" t="s">
        <v>12</v>
      </c>
      <c r="C28" s="54">
        <v>534968</v>
      </c>
      <c r="D28" s="54">
        <v>181878</v>
      </c>
      <c r="E28" s="54" t="s">
        <v>84</v>
      </c>
      <c r="F28" s="54">
        <v>54.8</v>
      </c>
      <c r="G28" s="54">
        <v>38.5</v>
      </c>
      <c r="H28" s="54">
        <v>38.9</v>
      </c>
      <c r="I28" s="58">
        <v>32.9</v>
      </c>
      <c r="J28" s="59">
        <v>28.9</v>
      </c>
      <c r="K28" s="58">
        <v>30.2</v>
      </c>
      <c r="L28" s="59">
        <v>29.6</v>
      </c>
      <c r="M28" s="59">
        <v>27.3</v>
      </c>
      <c r="N28" s="54">
        <v>34.799999999999997</v>
      </c>
      <c r="O28" s="60">
        <v>39.200000000000003</v>
      </c>
      <c r="P28" s="59"/>
      <c r="Q28" s="61"/>
      <c r="R28" s="54"/>
    </row>
    <row r="29" spans="1:18" x14ac:dyDescent="0.35">
      <c r="A29" s="50">
        <v>19</v>
      </c>
      <c r="B29" s="51" t="s">
        <v>72</v>
      </c>
      <c r="C29" s="54">
        <v>534816</v>
      </c>
      <c r="D29" s="54">
        <v>181321</v>
      </c>
      <c r="E29" s="54" t="s">
        <v>136</v>
      </c>
      <c r="F29" s="54">
        <v>62.2</v>
      </c>
      <c r="G29" s="54">
        <v>45</v>
      </c>
      <c r="H29" s="54">
        <v>48.6</v>
      </c>
      <c r="I29" s="58">
        <v>33</v>
      </c>
      <c r="J29" s="59">
        <v>32.1</v>
      </c>
      <c r="K29" s="58">
        <v>29.7</v>
      </c>
      <c r="L29" s="59">
        <v>30.7</v>
      </c>
      <c r="M29" s="59">
        <v>30.5</v>
      </c>
      <c r="N29" s="54">
        <v>33.4</v>
      </c>
      <c r="O29" s="60">
        <v>42.6</v>
      </c>
      <c r="P29" s="59"/>
      <c r="Q29" s="61"/>
      <c r="R29" s="54"/>
    </row>
    <row r="30" spans="1:18" x14ac:dyDescent="0.35">
      <c r="A30" s="50">
        <v>20</v>
      </c>
      <c r="B30" s="51" t="s">
        <v>13</v>
      </c>
      <c r="C30" s="54">
        <v>534951</v>
      </c>
      <c r="D30" s="54">
        <v>180779</v>
      </c>
      <c r="E30" s="54" t="s">
        <v>84</v>
      </c>
      <c r="F30" s="54">
        <v>64.900000000000006</v>
      </c>
      <c r="G30" s="54">
        <v>58.9</v>
      </c>
      <c r="H30" s="54">
        <v>59.9</v>
      </c>
      <c r="I30" s="58">
        <v>43</v>
      </c>
      <c r="J30" s="59">
        <v>45.8</v>
      </c>
      <c r="K30" s="58">
        <v>44.3</v>
      </c>
      <c r="L30" s="59">
        <v>45.1</v>
      </c>
      <c r="M30" s="59">
        <v>43.6</v>
      </c>
      <c r="N30" s="54">
        <v>42.3</v>
      </c>
      <c r="O30" s="60">
        <v>53</v>
      </c>
      <c r="P30" s="59"/>
      <c r="Q30" s="61"/>
      <c r="R30" s="54"/>
    </row>
    <row r="31" spans="1:18" x14ac:dyDescent="0.35">
      <c r="A31" s="50">
        <v>21</v>
      </c>
      <c r="B31" s="51" t="s">
        <v>124</v>
      </c>
      <c r="C31" s="54">
        <v>533985</v>
      </c>
      <c r="D31" s="54">
        <v>183122</v>
      </c>
      <c r="E31" s="54" t="s">
        <v>136</v>
      </c>
      <c r="F31" s="54">
        <v>48.4</v>
      </c>
      <c r="G31" s="54">
        <v>35.6</v>
      </c>
      <c r="H31" s="54">
        <v>34.799999999999997</v>
      </c>
      <c r="I31" s="58">
        <v>28</v>
      </c>
      <c r="J31" s="59">
        <v>26.9</v>
      </c>
      <c r="K31" s="58">
        <v>25.3</v>
      </c>
      <c r="L31" s="59">
        <v>25.3</v>
      </c>
      <c r="M31" s="59">
        <v>27.3</v>
      </c>
      <c r="N31" s="54">
        <v>27.8</v>
      </c>
      <c r="O31" s="60">
        <v>35.4</v>
      </c>
      <c r="P31" s="59"/>
      <c r="Q31" s="61"/>
      <c r="R31" s="54"/>
    </row>
    <row r="32" spans="1:18" x14ac:dyDescent="0.35">
      <c r="A32" s="50">
        <v>22</v>
      </c>
      <c r="B32" s="51" t="s">
        <v>14</v>
      </c>
      <c r="C32" s="54">
        <v>535133</v>
      </c>
      <c r="D32" s="54">
        <v>180376</v>
      </c>
      <c r="E32" s="54" t="s">
        <v>136</v>
      </c>
      <c r="F32" s="54">
        <v>51.8</v>
      </c>
      <c r="G32" s="54">
        <v>29.8</v>
      </c>
      <c r="H32" s="54">
        <v>43.1</v>
      </c>
      <c r="I32" s="58">
        <v>31.3</v>
      </c>
      <c r="J32" s="59">
        <v>24.4</v>
      </c>
      <c r="K32" s="58">
        <v>21.8</v>
      </c>
      <c r="L32" s="59">
        <v>22.9</v>
      </c>
      <c r="M32" s="59">
        <v>25.1</v>
      </c>
      <c r="N32" s="54">
        <v>29.8</v>
      </c>
      <c r="O32" s="60">
        <v>30.1</v>
      </c>
      <c r="P32" s="59"/>
      <c r="Q32" s="61"/>
      <c r="R32" s="54"/>
    </row>
    <row r="33" spans="1:18" x14ac:dyDescent="0.35">
      <c r="A33" s="50">
        <v>23</v>
      </c>
      <c r="B33" s="51" t="s">
        <v>15</v>
      </c>
      <c r="C33" s="54">
        <v>535598</v>
      </c>
      <c r="D33" s="54">
        <v>180816</v>
      </c>
      <c r="E33" s="54" t="s">
        <v>136</v>
      </c>
      <c r="F33" s="54">
        <v>51.6</v>
      </c>
      <c r="G33" s="54">
        <v>39.9</v>
      </c>
      <c r="H33" s="54">
        <v>42</v>
      </c>
      <c r="I33" s="58" t="s">
        <v>61</v>
      </c>
      <c r="J33" s="59">
        <v>35</v>
      </c>
      <c r="K33" s="58">
        <v>34.700000000000003</v>
      </c>
      <c r="L33" s="59">
        <v>34.299999999999997</v>
      </c>
      <c r="M33" s="59">
        <v>31.5</v>
      </c>
      <c r="N33" s="54">
        <v>35</v>
      </c>
      <c r="O33" s="60">
        <v>42.1</v>
      </c>
      <c r="P33" s="59"/>
      <c r="Q33" s="61"/>
      <c r="R33" s="54"/>
    </row>
    <row r="34" spans="1:18" x14ac:dyDescent="0.35">
      <c r="A34" s="50">
        <v>24</v>
      </c>
      <c r="B34" s="51" t="s">
        <v>16</v>
      </c>
      <c r="C34" s="54">
        <v>535174</v>
      </c>
      <c r="D34" s="54">
        <v>181290</v>
      </c>
      <c r="E34" s="54" t="s">
        <v>136</v>
      </c>
      <c r="F34" s="54">
        <v>62.3</v>
      </c>
      <c r="G34" s="54">
        <v>46.5</v>
      </c>
      <c r="H34" s="54">
        <v>52.8</v>
      </c>
      <c r="I34" s="58">
        <v>44</v>
      </c>
      <c r="J34" s="59">
        <v>36.299999999999997</v>
      </c>
      <c r="K34" s="58">
        <v>37.799999999999997</v>
      </c>
      <c r="L34" s="59">
        <v>43.1</v>
      </c>
      <c r="M34" s="59">
        <v>44.7</v>
      </c>
      <c r="N34" s="54">
        <v>50.4</v>
      </c>
      <c r="O34" s="60">
        <v>43.5</v>
      </c>
      <c r="P34" s="59"/>
      <c r="Q34" s="61"/>
      <c r="R34" s="54"/>
    </row>
    <row r="35" spans="1:18" x14ac:dyDescent="0.35">
      <c r="A35" s="50">
        <v>25</v>
      </c>
      <c r="B35" s="51" t="s">
        <v>17</v>
      </c>
      <c r="C35" s="54">
        <v>534884</v>
      </c>
      <c r="D35" s="54">
        <v>181667</v>
      </c>
      <c r="E35" s="54" t="s">
        <v>136</v>
      </c>
      <c r="F35" s="54">
        <v>52.2</v>
      </c>
      <c r="G35" s="54">
        <v>38.700000000000003</v>
      </c>
      <c r="H35" s="54">
        <v>38.299999999999997</v>
      </c>
      <c r="I35" s="58">
        <v>30.4</v>
      </c>
      <c r="J35" s="59">
        <v>26.8</v>
      </c>
      <c r="K35" s="58" t="s">
        <v>141</v>
      </c>
      <c r="L35" s="59" t="s">
        <v>61</v>
      </c>
      <c r="M35" s="59" t="s">
        <v>141</v>
      </c>
      <c r="N35" s="54">
        <v>33.5</v>
      </c>
      <c r="O35" s="60">
        <v>44.5</v>
      </c>
      <c r="P35" s="59"/>
      <c r="Q35" s="61"/>
      <c r="R35" s="54"/>
    </row>
    <row r="36" spans="1:18" x14ac:dyDescent="0.35">
      <c r="A36" s="50">
        <v>26</v>
      </c>
      <c r="B36" s="51" t="s">
        <v>18</v>
      </c>
      <c r="C36" s="54">
        <v>535386</v>
      </c>
      <c r="D36" s="54">
        <v>182021</v>
      </c>
      <c r="E36" s="54" t="s">
        <v>136</v>
      </c>
      <c r="F36" s="54">
        <v>52.8</v>
      </c>
      <c r="G36" s="54">
        <v>38.799999999999997</v>
      </c>
      <c r="H36" s="54">
        <v>34.4</v>
      </c>
      <c r="I36" s="58">
        <v>30.1</v>
      </c>
      <c r="J36" s="59">
        <v>29.6</v>
      </c>
      <c r="K36" s="58">
        <v>29.3</v>
      </c>
      <c r="L36" s="59">
        <v>29.4</v>
      </c>
      <c r="M36" s="59">
        <v>27.3</v>
      </c>
      <c r="N36" s="54">
        <v>32.5</v>
      </c>
      <c r="O36" s="60">
        <v>34.9</v>
      </c>
      <c r="P36" s="59"/>
      <c r="Q36" s="61"/>
      <c r="R36" s="54"/>
    </row>
    <row r="37" spans="1:18" x14ac:dyDescent="0.35">
      <c r="A37" s="50">
        <v>27</v>
      </c>
      <c r="B37" s="51" t="s">
        <v>125</v>
      </c>
      <c r="C37" s="54">
        <v>535296</v>
      </c>
      <c r="D37" s="54">
        <v>182793</v>
      </c>
      <c r="E37" s="54" t="s">
        <v>136</v>
      </c>
      <c r="F37" s="54">
        <v>50.5</v>
      </c>
      <c r="G37" s="54">
        <v>32.1</v>
      </c>
      <c r="H37" s="54">
        <v>42</v>
      </c>
      <c r="I37" s="58">
        <v>31.9</v>
      </c>
      <c r="J37" s="59">
        <v>26.2</v>
      </c>
      <c r="K37" s="58">
        <v>20.2</v>
      </c>
      <c r="L37" s="59">
        <v>20.100000000000001</v>
      </c>
      <c r="M37" s="59">
        <v>26.8</v>
      </c>
      <c r="N37" s="54">
        <v>29.6</v>
      </c>
      <c r="O37" s="60" t="s">
        <v>61</v>
      </c>
      <c r="P37" s="59"/>
      <c r="Q37" s="61"/>
      <c r="R37" s="54"/>
    </row>
    <row r="38" spans="1:18" x14ac:dyDescent="0.35">
      <c r="A38" s="50">
        <v>28</v>
      </c>
      <c r="B38" s="51" t="s">
        <v>86</v>
      </c>
      <c r="C38" s="54">
        <v>535356</v>
      </c>
      <c r="D38" s="54">
        <v>183223</v>
      </c>
      <c r="E38" s="54" t="s">
        <v>136</v>
      </c>
      <c r="F38" s="54">
        <v>61.3</v>
      </c>
      <c r="G38" s="54">
        <v>46</v>
      </c>
      <c r="H38" s="54">
        <v>42.9</v>
      </c>
      <c r="I38" s="58">
        <v>38</v>
      </c>
      <c r="J38" s="59">
        <v>42.2</v>
      </c>
      <c r="K38" s="58">
        <v>39.6</v>
      </c>
      <c r="L38" s="59">
        <v>11.2</v>
      </c>
      <c r="M38" s="59">
        <v>46.5</v>
      </c>
      <c r="N38" s="54">
        <v>43</v>
      </c>
      <c r="O38" s="60">
        <v>45.4</v>
      </c>
      <c r="P38" s="59"/>
      <c r="Q38" s="61"/>
      <c r="R38" s="54"/>
    </row>
    <row r="39" spans="1:18" x14ac:dyDescent="0.35">
      <c r="A39" s="50">
        <v>29</v>
      </c>
      <c r="B39" s="51" t="s">
        <v>19</v>
      </c>
      <c r="C39" s="54">
        <v>535930</v>
      </c>
      <c r="D39" s="54">
        <v>183385</v>
      </c>
      <c r="E39" s="54" t="s">
        <v>136</v>
      </c>
      <c r="F39" s="54">
        <v>48.7</v>
      </c>
      <c r="G39" s="54">
        <v>35.6</v>
      </c>
      <c r="H39" s="54">
        <v>38.1</v>
      </c>
      <c r="I39" s="58">
        <v>29.6</v>
      </c>
      <c r="J39" s="59">
        <v>26.8</v>
      </c>
      <c r="K39" s="58">
        <v>28.8</v>
      </c>
      <c r="L39" s="59">
        <v>27.4</v>
      </c>
      <c r="M39" s="59">
        <v>30.6</v>
      </c>
      <c r="N39" s="54">
        <v>31.3</v>
      </c>
      <c r="O39" s="60">
        <v>39.5</v>
      </c>
      <c r="P39" s="59"/>
      <c r="Q39" s="61"/>
      <c r="R39" s="54"/>
    </row>
    <row r="40" spans="1:18" x14ac:dyDescent="0.35">
      <c r="A40" s="50">
        <v>30</v>
      </c>
      <c r="B40" s="51" t="s">
        <v>20</v>
      </c>
      <c r="C40" s="54">
        <v>534239</v>
      </c>
      <c r="D40" s="54">
        <v>181565</v>
      </c>
      <c r="E40" s="54" t="s">
        <v>136</v>
      </c>
      <c r="F40" s="54">
        <v>50.3</v>
      </c>
      <c r="G40" s="54">
        <v>37.799999999999997</v>
      </c>
      <c r="H40" s="54">
        <v>48.6</v>
      </c>
      <c r="I40" s="58">
        <v>36.799999999999997</v>
      </c>
      <c r="J40" s="59">
        <v>27</v>
      </c>
      <c r="K40" s="58">
        <v>28.7</v>
      </c>
      <c r="L40" s="59" t="s">
        <v>61</v>
      </c>
      <c r="M40" s="59">
        <v>33.5</v>
      </c>
      <c r="N40" s="54">
        <v>32.4</v>
      </c>
      <c r="O40" s="60">
        <v>41.2</v>
      </c>
      <c r="P40" s="59"/>
      <c r="Q40" s="61"/>
      <c r="R40" s="54"/>
    </row>
    <row r="41" spans="1:18" x14ac:dyDescent="0.35">
      <c r="A41" s="50">
        <v>31</v>
      </c>
      <c r="B41" s="51" t="s">
        <v>21</v>
      </c>
      <c r="C41" s="54">
        <v>534516</v>
      </c>
      <c r="D41" s="54">
        <v>181744</v>
      </c>
      <c r="E41" s="54" t="s">
        <v>84</v>
      </c>
      <c r="F41" s="54">
        <v>65.599999999999994</v>
      </c>
      <c r="G41" s="54">
        <v>51.7</v>
      </c>
      <c r="H41" s="54">
        <v>50.1</v>
      </c>
      <c r="I41" s="58">
        <v>51.8</v>
      </c>
      <c r="J41" s="59">
        <v>46.3</v>
      </c>
      <c r="K41" s="58">
        <v>47.7</v>
      </c>
      <c r="L41" s="59">
        <v>45.8</v>
      </c>
      <c r="M41" s="59">
        <v>50.1</v>
      </c>
      <c r="N41" s="54">
        <v>52.6</v>
      </c>
      <c r="O41" s="60">
        <v>51.4</v>
      </c>
      <c r="P41" s="59"/>
      <c r="Q41" s="61"/>
      <c r="R41" s="54"/>
    </row>
    <row r="42" spans="1:18" x14ac:dyDescent="0.35">
      <c r="A42" s="50">
        <v>32</v>
      </c>
      <c r="B42" s="51" t="s">
        <v>22</v>
      </c>
      <c r="C42" s="54">
        <v>535634</v>
      </c>
      <c r="D42" s="54">
        <v>182148</v>
      </c>
      <c r="E42" s="54" t="s">
        <v>136</v>
      </c>
      <c r="F42" s="54">
        <v>56.4</v>
      </c>
      <c r="G42" s="54">
        <v>40.799999999999997</v>
      </c>
      <c r="H42" s="54">
        <v>45.9</v>
      </c>
      <c r="I42" s="58">
        <v>40.299999999999997</v>
      </c>
      <c r="J42" s="59">
        <v>33.4</v>
      </c>
      <c r="K42" s="58">
        <v>34.200000000000003</v>
      </c>
      <c r="L42" s="59">
        <v>33.6</v>
      </c>
      <c r="M42" s="59">
        <v>38.5</v>
      </c>
      <c r="N42" s="54">
        <v>39.799999999999997</v>
      </c>
      <c r="O42" s="60">
        <v>41.2</v>
      </c>
      <c r="P42" s="59"/>
      <c r="Q42" s="61"/>
      <c r="R42" s="54"/>
    </row>
    <row r="43" spans="1:18" x14ac:dyDescent="0.35">
      <c r="A43" s="50">
        <v>33</v>
      </c>
      <c r="B43" s="51" t="s">
        <v>23</v>
      </c>
      <c r="C43" s="54">
        <v>535545</v>
      </c>
      <c r="D43" s="54">
        <v>181604</v>
      </c>
      <c r="E43" s="54" t="s">
        <v>137</v>
      </c>
      <c r="F43" s="54">
        <v>46.2</v>
      </c>
      <c r="G43" s="54">
        <v>31.8</v>
      </c>
      <c r="H43" s="54">
        <v>37.799999999999997</v>
      </c>
      <c r="I43" s="58">
        <v>25.5</v>
      </c>
      <c r="J43" s="58">
        <v>19.8</v>
      </c>
      <c r="K43" s="58">
        <v>19</v>
      </c>
      <c r="L43" s="59">
        <v>19.2</v>
      </c>
      <c r="M43" s="59">
        <v>19.899999999999999</v>
      </c>
      <c r="N43" s="54">
        <v>24.3</v>
      </c>
      <c r="O43" s="60">
        <v>27.1</v>
      </c>
      <c r="P43" s="59"/>
      <c r="Q43" s="61"/>
      <c r="R43" s="54"/>
    </row>
    <row r="44" spans="1:18" x14ac:dyDescent="0.35">
      <c r="A44" s="50">
        <v>34</v>
      </c>
      <c r="B44" s="51" t="s">
        <v>126</v>
      </c>
      <c r="C44" s="54">
        <v>535797</v>
      </c>
      <c r="D44" s="54">
        <v>181164</v>
      </c>
      <c r="E44" s="54" t="s">
        <v>136</v>
      </c>
      <c r="F44" s="54">
        <v>7.7</v>
      </c>
      <c r="G44" s="54">
        <v>37.799999999999997</v>
      </c>
      <c r="H44" s="54">
        <v>38.9</v>
      </c>
      <c r="I44" s="58">
        <v>30.4</v>
      </c>
      <c r="J44" s="59">
        <v>25.9</v>
      </c>
      <c r="K44" s="58">
        <v>25.9</v>
      </c>
      <c r="L44" s="59">
        <v>29.7</v>
      </c>
      <c r="M44" s="59">
        <v>25.4</v>
      </c>
      <c r="N44" s="54">
        <v>31.1</v>
      </c>
      <c r="O44" s="60">
        <v>35</v>
      </c>
      <c r="P44" s="59"/>
      <c r="Q44" s="61"/>
      <c r="R44" s="54"/>
    </row>
    <row r="45" spans="1:18" x14ac:dyDescent="0.35">
      <c r="A45" s="50">
        <v>35</v>
      </c>
      <c r="B45" s="51" t="s">
        <v>127</v>
      </c>
      <c r="C45" s="54">
        <v>535977</v>
      </c>
      <c r="D45" s="54">
        <v>180879</v>
      </c>
      <c r="E45" s="54" t="s">
        <v>84</v>
      </c>
      <c r="F45" s="54">
        <v>88.1</v>
      </c>
      <c r="G45" s="54">
        <v>71.7</v>
      </c>
      <c r="H45" s="54">
        <v>91</v>
      </c>
      <c r="I45" s="58">
        <v>86.9</v>
      </c>
      <c r="J45" s="59">
        <v>71.7</v>
      </c>
      <c r="K45" s="58">
        <v>69.599999999999994</v>
      </c>
      <c r="L45" s="59">
        <v>87.9</v>
      </c>
      <c r="M45" s="59">
        <v>78.5</v>
      </c>
      <c r="N45" s="54">
        <v>84.9</v>
      </c>
      <c r="O45" s="60">
        <v>68</v>
      </c>
      <c r="P45" s="59"/>
      <c r="Q45" s="61"/>
      <c r="R45" s="54"/>
    </row>
    <row r="46" spans="1:18" x14ac:dyDescent="0.35">
      <c r="A46" s="50">
        <v>36</v>
      </c>
      <c r="B46" s="51" t="s">
        <v>24</v>
      </c>
      <c r="C46" s="54">
        <v>536704</v>
      </c>
      <c r="D46" s="54">
        <v>181647</v>
      </c>
      <c r="E46" s="54" t="s">
        <v>136</v>
      </c>
      <c r="F46" s="54">
        <v>46.8</v>
      </c>
      <c r="G46" s="54">
        <v>28.2</v>
      </c>
      <c r="H46" s="54">
        <v>41.1</v>
      </c>
      <c r="I46" s="58">
        <v>29.8</v>
      </c>
      <c r="J46" s="59">
        <v>22.4</v>
      </c>
      <c r="K46" s="58">
        <v>21</v>
      </c>
      <c r="L46" s="59">
        <v>24.6</v>
      </c>
      <c r="M46" s="59">
        <v>26.4</v>
      </c>
      <c r="N46" s="54">
        <v>11.1</v>
      </c>
      <c r="O46" s="60" t="s">
        <v>61</v>
      </c>
      <c r="P46" s="59"/>
      <c r="Q46" s="61"/>
      <c r="R46" s="54"/>
    </row>
    <row r="47" spans="1:18" x14ac:dyDescent="0.35">
      <c r="A47" s="50">
        <v>37</v>
      </c>
      <c r="B47" s="51" t="s">
        <v>25</v>
      </c>
      <c r="C47" s="54">
        <v>536577</v>
      </c>
      <c r="D47" s="54">
        <v>181379</v>
      </c>
      <c r="E47" s="54" t="s">
        <v>136</v>
      </c>
      <c r="F47" s="54">
        <v>50.1</v>
      </c>
      <c r="G47" s="54">
        <v>35.9</v>
      </c>
      <c r="H47" s="54">
        <v>39.1</v>
      </c>
      <c r="I47" s="58">
        <v>25.8</v>
      </c>
      <c r="J47" s="59">
        <v>21.8</v>
      </c>
      <c r="K47" s="58">
        <v>22.1</v>
      </c>
      <c r="L47" s="58">
        <v>23.7</v>
      </c>
      <c r="M47" s="58">
        <v>24.4</v>
      </c>
      <c r="N47" s="54">
        <v>28.7</v>
      </c>
      <c r="O47" s="60">
        <v>34.4</v>
      </c>
      <c r="P47" s="59"/>
      <c r="Q47" s="61"/>
      <c r="R47" s="54"/>
    </row>
    <row r="48" spans="1:18" x14ac:dyDescent="0.35">
      <c r="A48" s="50">
        <v>38</v>
      </c>
      <c r="B48" s="51" t="s">
        <v>26</v>
      </c>
      <c r="C48" s="54">
        <v>536080</v>
      </c>
      <c r="D48" s="54">
        <v>181721</v>
      </c>
      <c r="E48" s="54" t="s">
        <v>136</v>
      </c>
      <c r="F48" s="54">
        <v>55.3</v>
      </c>
      <c r="G48" s="54">
        <v>35.9</v>
      </c>
      <c r="H48" s="54">
        <v>42.1</v>
      </c>
      <c r="I48" s="58">
        <v>32.6</v>
      </c>
      <c r="J48" s="59">
        <v>25.7</v>
      </c>
      <c r="K48" s="58">
        <v>28.4</v>
      </c>
      <c r="L48" s="59">
        <v>31.6</v>
      </c>
      <c r="M48" s="59">
        <v>34.799999999999997</v>
      </c>
      <c r="N48" s="54">
        <v>33.1</v>
      </c>
      <c r="O48" s="60">
        <v>33</v>
      </c>
      <c r="P48" s="59"/>
      <c r="Q48" s="61"/>
      <c r="R48" s="54"/>
    </row>
    <row r="49" spans="1:18" x14ac:dyDescent="0.35">
      <c r="A49" s="50">
        <v>39</v>
      </c>
      <c r="B49" s="51" t="s">
        <v>27</v>
      </c>
      <c r="C49" s="54">
        <v>536089</v>
      </c>
      <c r="D49" s="54">
        <v>182258</v>
      </c>
      <c r="E49" s="54" t="s">
        <v>84</v>
      </c>
      <c r="F49" s="54">
        <v>43.7</v>
      </c>
      <c r="G49" s="54">
        <v>35.200000000000003</v>
      </c>
      <c r="H49" s="54">
        <v>49.5</v>
      </c>
      <c r="I49" s="58">
        <v>39.200000000000003</v>
      </c>
      <c r="J49" s="59">
        <v>26.7</v>
      </c>
      <c r="K49" s="58">
        <v>27</v>
      </c>
      <c r="L49" s="59">
        <v>30.7</v>
      </c>
      <c r="M49" s="59">
        <v>34.200000000000003</v>
      </c>
      <c r="N49" s="54">
        <v>33.4</v>
      </c>
      <c r="O49" s="60">
        <v>33.1</v>
      </c>
      <c r="P49" s="59"/>
      <c r="Q49" s="61"/>
      <c r="R49" s="54"/>
    </row>
    <row r="50" spans="1:18" x14ac:dyDescent="0.35">
      <c r="A50" s="50">
        <v>40</v>
      </c>
      <c r="B50" s="51" t="s">
        <v>128</v>
      </c>
      <c r="C50" s="54">
        <v>536105</v>
      </c>
      <c r="D50" s="54">
        <v>183049</v>
      </c>
      <c r="E50" s="54" t="s">
        <v>136</v>
      </c>
      <c r="F50" s="54">
        <v>50.2</v>
      </c>
      <c r="G50" s="54">
        <v>40.1</v>
      </c>
      <c r="H50" s="54">
        <v>35.6</v>
      </c>
      <c r="I50" s="58">
        <v>28.2</v>
      </c>
      <c r="J50" s="59">
        <v>23</v>
      </c>
      <c r="K50" s="58">
        <v>19.899999999999999</v>
      </c>
      <c r="L50" s="59">
        <v>24.9</v>
      </c>
      <c r="M50" s="59">
        <v>25.3</v>
      </c>
      <c r="N50" s="54">
        <v>27.4</v>
      </c>
      <c r="O50" s="60">
        <v>33.4</v>
      </c>
      <c r="P50" s="59"/>
      <c r="Q50" s="61"/>
      <c r="R50" s="54"/>
    </row>
    <row r="51" spans="1:18" x14ac:dyDescent="0.35">
      <c r="A51" s="50">
        <v>41</v>
      </c>
      <c r="B51" s="51" t="s">
        <v>28</v>
      </c>
      <c r="C51" s="54">
        <v>536457</v>
      </c>
      <c r="D51" s="54">
        <v>183301</v>
      </c>
      <c r="E51" s="54" t="s">
        <v>84</v>
      </c>
      <c r="F51" s="54">
        <v>51.8</v>
      </c>
      <c r="G51" s="54">
        <v>35.4</v>
      </c>
      <c r="H51" s="54">
        <v>43.7</v>
      </c>
      <c r="I51" s="58">
        <v>38.299999999999997</v>
      </c>
      <c r="J51" s="59">
        <v>29.8</v>
      </c>
      <c r="K51" s="58">
        <v>26.8</v>
      </c>
      <c r="L51" s="59">
        <v>32.5</v>
      </c>
      <c r="M51" s="59">
        <v>35.700000000000003</v>
      </c>
      <c r="N51" s="54">
        <v>35.200000000000003</v>
      </c>
      <c r="O51" s="60">
        <v>41.2</v>
      </c>
      <c r="P51" s="59"/>
      <c r="Q51" s="61"/>
      <c r="R51" s="54"/>
    </row>
    <row r="52" spans="1:18" x14ac:dyDescent="0.35">
      <c r="A52" s="50">
        <v>42</v>
      </c>
      <c r="B52" s="51" t="s">
        <v>129</v>
      </c>
      <c r="C52" s="54">
        <v>536494</v>
      </c>
      <c r="D52" s="54">
        <v>184170</v>
      </c>
      <c r="E52" s="54" t="s">
        <v>137</v>
      </c>
      <c r="F52" s="54">
        <v>32.5</v>
      </c>
      <c r="G52" s="54">
        <v>22</v>
      </c>
      <c r="H52" s="54" t="s">
        <v>61</v>
      </c>
      <c r="I52" s="58">
        <v>12.6</v>
      </c>
      <c r="J52" s="59">
        <v>14.9</v>
      </c>
      <c r="K52" s="58">
        <v>12.7</v>
      </c>
      <c r="L52" s="59">
        <v>14.4</v>
      </c>
      <c r="M52" s="59">
        <v>17.100000000000001</v>
      </c>
      <c r="N52" s="54">
        <v>19.2</v>
      </c>
      <c r="O52" s="60">
        <v>13.3</v>
      </c>
      <c r="P52" s="59"/>
      <c r="Q52" s="61"/>
      <c r="R52" s="54"/>
    </row>
    <row r="53" spans="1:18" x14ac:dyDescent="0.35">
      <c r="A53" s="50">
        <v>43</v>
      </c>
      <c r="B53" s="51" t="s">
        <v>129</v>
      </c>
      <c r="C53" s="54">
        <v>536494</v>
      </c>
      <c r="D53" s="54">
        <v>184170</v>
      </c>
      <c r="E53" s="54" t="s">
        <v>137</v>
      </c>
      <c r="F53" s="54">
        <v>32.1</v>
      </c>
      <c r="G53" s="54">
        <v>20.7</v>
      </c>
      <c r="H53" s="54" t="s">
        <v>61</v>
      </c>
      <c r="I53" s="58">
        <v>12.6</v>
      </c>
      <c r="J53" s="59">
        <v>15</v>
      </c>
      <c r="K53" s="58">
        <v>14.6</v>
      </c>
      <c r="L53" s="59">
        <v>16.899999999999999</v>
      </c>
      <c r="M53" s="59">
        <v>20.5</v>
      </c>
      <c r="N53" s="54">
        <v>17.8</v>
      </c>
      <c r="O53" s="60" t="s">
        <v>61</v>
      </c>
      <c r="P53" s="59"/>
      <c r="Q53" s="61"/>
      <c r="R53" s="54"/>
    </row>
    <row r="54" spans="1:18" x14ac:dyDescent="0.35">
      <c r="A54" s="50">
        <v>44</v>
      </c>
      <c r="B54" s="51" t="s">
        <v>30</v>
      </c>
      <c r="C54" s="54">
        <v>536875</v>
      </c>
      <c r="D54" s="54">
        <v>183740</v>
      </c>
      <c r="E54" s="54" t="s">
        <v>136</v>
      </c>
      <c r="F54" s="54">
        <v>52.4</v>
      </c>
      <c r="G54" s="54">
        <v>35.799999999999997</v>
      </c>
      <c r="H54" s="54">
        <v>42.8</v>
      </c>
      <c r="I54" s="58">
        <v>31.3</v>
      </c>
      <c r="J54" s="59">
        <v>26.9</v>
      </c>
      <c r="K54" s="58" t="s">
        <v>141</v>
      </c>
      <c r="L54" s="59">
        <v>28.8</v>
      </c>
      <c r="M54" s="59">
        <v>30.4</v>
      </c>
      <c r="N54" s="54">
        <v>34.6</v>
      </c>
      <c r="O54" s="60">
        <v>39</v>
      </c>
      <c r="P54" s="59"/>
      <c r="Q54" s="61"/>
      <c r="R54" s="54"/>
    </row>
    <row r="55" spans="1:18" x14ac:dyDescent="0.35">
      <c r="A55" s="50">
        <v>45</v>
      </c>
      <c r="B55" s="51" t="s">
        <v>31</v>
      </c>
      <c r="C55" s="54">
        <v>536713</v>
      </c>
      <c r="D55" s="54">
        <v>183070</v>
      </c>
      <c r="E55" s="54" t="s">
        <v>136</v>
      </c>
      <c r="F55" s="54">
        <v>56.8</v>
      </c>
      <c r="G55" s="54">
        <v>39</v>
      </c>
      <c r="H55" s="54">
        <v>46</v>
      </c>
      <c r="I55" s="58">
        <v>32.6</v>
      </c>
      <c r="J55" s="59">
        <v>28.8</v>
      </c>
      <c r="K55" s="58">
        <v>30.8</v>
      </c>
      <c r="L55" s="59">
        <v>31.1</v>
      </c>
      <c r="M55" s="59">
        <v>33.5</v>
      </c>
      <c r="N55" s="54">
        <v>36.1</v>
      </c>
      <c r="O55" s="60">
        <v>38.700000000000003</v>
      </c>
      <c r="P55" s="59"/>
      <c r="Q55" s="61"/>
      <c r="R55" s="54"/>
    </row>
    <row r="56" spans="1:18" x14ac:dyDescent="0.35">
      <c r="A56" s="50">
        <v>46</v>
      </c>
      <c r="B56" s="51" t="s">
        <v>32</v>
      </c>
      <c r="C56" s="54">
        <v>536542</v>
      </c>
      <c r="D56" s="54">
        <v>182589</v>
      </c>
      <c r="E56" s="54" t="s">
        <v>136</v>
      </c>
      <c r="F56" s="54">
        <v>39.299999999999997</v>
      </c>
      <c r="G56" s="54">
        <v>32.6</v>
      </c>
      <c r="H56" s="54">
        <v>37.5</v>
      </c>
      <c r="I56" s="58">
        <v>28.2</v>
      </c>
      <c r="J56" s="59" t="s">
        <v>61</v>
      </c>
      <c r="K56" s="58">
        <v>22.8</v>
      </c>
      <c r="L56" s="59">
        <v>23.9</v>
      </c>
      <c r="M56" s="59">
        <v>25</v>
      </c>
      <c r="N56" s="54" t="s">
        <v>61</v>
      </c>
      <c r="O56" s="60">
        <v>34.6</v>
      </c>
      <c r="P56" s="59"/>
      <c r="Q56" s="61"/>
      <c r="R56" s="54"/>
    </row>
    <row r="57" spans="1:18" x14ac:dyDescent="0.35">
      <c r="A57" s="50">
        <v>47</v>
      </c>
      <c r="B57" s="51" t="s">
        <v>33</v>
      </c>
      <c r="C57" s="54">
        <v>536452</v>
      </c>
      <c r="D57" s="54">
        <v>182454</v>
      </c>
      <c r="E57" s="54" t="s">
        <v>136</v>
      </c>
      <c r="F57" s="54">
        <v>55.8</v>
      </c>
      <c r="G57" s="54">
        <v>38.6</v>
      </c>
      <c r="H57" s="54">
        <v>47.8</v>
      </c>
      <c r="I57" s="58">
        <v>38.4</v>
      </c>
      <c r="J57" s="59">
        <v>30.1</v>
      </c>
      <c r="K57" s="58">
        <v>29</v>
      </c>
      <c r="L57" s="59">
        <v>31.4</v>
      </c>
      <c r="M57" s="59">
        <v>36.700000000000003</v>
      </c>
      <c r="N57" s="54">
        <v>42.4</v>
      </c>
      <c r="O57" s="60">
        <v>39.799999999999997</v>
      </c>
      <c r="P57" s="59"/>
      <c r="Q57" s="61"/>
      <c r="R57" s="54"/>
    </row>
    <row r="58" spans="1:18" x14ac:dyDescent="0.35">
      <c r="A58" s="50">
        <v>48</v>
      </c>
      <c r="B58" s="51" t="s">
        <v>34</v>
      </c>
      <c r="C58" s="54">
        <v>536768</v>
      </c>
      <c r="D58" s="54">
        <v>181772</v>
      </c>
      <c r="E58" s="54" t="s">
        <v>136</v>
      </c>
      <c r="F58" s="54">
        <v>58.5</v>
      </c>
      <c r="G58" s="54">
        <v>39.5</v>
      </c>
      <c r="H58" s="54">
        <v>39.1</v>
      </c>
      <c r="I58" s="58" t="s">
        <v>61</v>
      </c>
      <c r="J58" s="59">
        <v>29.1</v>
      </c>
      <c r="K58" s="58">
        <v>30.6</v>
      </c>
      <c r="L58" s="59">
        <v>33.299999999999997</v>
      </c>
      <c r="M58" s="59">
        <v>30.3</v>
      </c>
      <c r="N58" s="54">
        <v>38.700000000000003</v>
      </c>
      <c r="O58" s="60">
        <v>42.4</v>
      </c>
      <c r="P58" s="59"/>
      <c r="Q58" s="61"/>
      <c r="R58" s="54"/>
    </row>
    <row r="59" spans="1:18" x14ac:dyDescent="0.35">
      <c r="A59" s="50">
        <v>49</v>
      </c>
      <c r="B59" s="51" t="s">
        <v>35</v>
      </c>
      <c r="C59" s="54">
        <v>537049</v>
      </c>
      <c r="D59" s="54">
        <v>181292</v>
      </c>
      <c r="E59" s="54" t="s">
        <v>136</v>
      </c>
      <c r="F59" s="54">
        <v>40.700000000000003</v>
      </c>
      <c r="G59" s="54">
        <v>30.2</v>
      </c>
      <c r="H59" s="54">
        <v>33.700000000000003</v>
      </c>
      <c r="I59" s="58">
        <v>23.8</v>
      </c>
      <c r="J59" s="59">
        <v>22.5</v>
      </c>
      <c r="K59" s="58">
        <v>17</v>
      </c>
      <c r="L59" s="59">
        <v>19.7</v>
      </c>
      <c r="M59" s="59" t="s">
        <v>141</v>
      </c>
      <c r="N59" s="54">
        <v>21.9</v>
      </c>
      <c r="O59" s="60">
        <v>30.1</v>
      </c>
      <c r="P59" s="59"/>
      <c r="Q59" s="61"/>
      <c r="R59" s="54"/>
    </row>
    <row r="60" spans="1:18" x14ac:dyDescent="0.35">
      <c r="A60" s="50">
        <v>50</v>
      </c>
      <c r="B60" s="51" t="s">
        <v>65</v>
      </c>
      <c r="C60" s="54">
        <v>536937</v>
      </c>
      <c r="D60" s="54">
        <v>180987</v>
      </c>
      <c r="E60" s="54" t="s">
        <v>84</v>
      </c>
      <c r="F60" s="54">
        <v>51.9</v>
      </c>
      <c r="G60" s="54">
        <v>34.700000000000003</v>
      </c>
      <c r="H60" s="54">
        <v>43.1</v>
      </c>
      <c r="I60" s="58">
        <v>42.3</v>
      </c>
      <c r="J60" s="59">
        <v>30</v>
      </c>
      <c r="K60" s="58">
        <v>27.5</v>
      </c>
      <c r="L60" s="59" t="s">
        <v>61</v>
      </c>
      <c r="M60" s="59">
        <v>32.200000000000003</v>
      </c>
      <c r="N60" s="54">
        <v>37</v>
      </c>
      <c r="O60" s="60">
        <v>33.6</v>
      </c>
      <c r="P60" s="59"/>
      <c r="Q60" s="61"/>
      <c r="R60" s="54"/>
    </row>
    <row r="61" spans="1:18" x14ac:dyDescent="0.35">
      <c r="A61" s="50">
        <v>51</v>
      </c>
      <c r="B61" s="51" t="s">
        <v>36</v>
      </c>
      <c r="C61" s="54">
        <v>534938</v>
      </c>
      <c r="D61" s="54">
        <v>181257</v>
      </c>
      <c r="E61" s="54" t="s">
        <v>84</v>
      </c>
      <c r="F61" s="54">
        <v>46.7</v>
      </c>
      <c r="G61" s="54">
        <v>31.6</v>
      </c>
      <c r="H61" s="54">
        <v>31.4</v>
      </c>
      <c r="I61" s="58">
        <v>26.6</v>
      </c>
      <c r="J61" s="59">
        <v>25.2</v>
      </c>
      <c r="K61" s="58">
        <v>23.4</v>
      </c>
      <c r="L61" s="59">
        <v>22.4</v>
      </c>
      <c r="M61" s="59">
        <v>23.8</v>
      </c>
      <c r="N61" s="54">
        <v>29.3</v>
      </c>
      <c r="O61" s="60">
        <v>32.5</v>
      </c>
      <c r="P61" s="59"/>
      <c r="Q61" s="61"/>
      <c r="R61" s="54"/>
    </row>
    <row r="62" spans="1:18" x14ac:dyDescent="0.35">
      <c r="A62" s="50">
        <v>52</v>
      </c>
      <c r="B62" s="51" t="s">
        <v>37</v>
      </c>
      <c r="C62" s="54">
        <v>537304</v>
      </c>
      <c r="D62" s="54">
        <v>183619</v>
      </c>
      <c r="E62" s="54" t="s">
        <v>136</v>
      </c>
      <c r="F62" s="54">
        <v>48.4</v>
      </c>
      <c r="G62" s="54">
        <v>34.6</v>
      </c>
      <c r="H62" s="54">
        <v>44.2</v>
      </c>
      <c r="I62" s="58">
        <v>32.799999999999997</v>
      </c>
      <c r="J62" s="59">
        <v>28.6</v>
      </c>
      <c r="K62" s="58">
        <v>29.9</v>
      </c>
      <c r="L62" s="59">
        <v>34.9</v>
      </c>
      <c r="M62" s="59">
        <v>34.9</v>
      </c>
      <c r="N62" s="54">
        <v>40.799999999999997</v>
      </c>
      <c r="O62" s="60">
        <v>41.2</v>
      </c>
      <c r="P62" s="59"/>
      <c r="Q62" s="61"/>
      <c r="R62" s="54"/>
    </row>
    <row r="63" spans="1:18" x14ac:dyDescent="0.35">
      <c r="A63" s="50">
        <v>53</v>
      </c>
      <c r="B63" s="51" t="s">
        <v>38</v>
      </c>
      <c r="C63" s="54">
        <v>537159</v>
      </c>
      <c r="D63" s="54">
        <v>183415</v>
      </c>
      <c r="E63" s="54" t="s">
        <v>136</v>
      </c>
      <c r="F63" s="54">
        <v>57.6</v>
      </c>
      <c r="G63" s="54">
        <v>40.299999999999997</v>
      </c>
      <c r="H63" s="54">
        <v>46.7</v>
      </c>
      <c r="I63" s="58">
        <v>39.299999999999997</v>
      </c>
      <c r="J63" s="59" t="s">
        <v>61</v>
      </c>
      <c r="K63" s="58">
        <v>34.799999999999997</v>
      </c>
      <c r="L63" s="59">
        <v>37.700000000000003</v>
      </c>
      <c r="M63" s="59">
        <v>42.2</v>
      </c>
      <c r="N63" s="54">
        <v>39.6</v>
      </c>
      <c r="O63" s="60">
        <v>43.1</v>
      </c>
      <c r="P63" s="59"/>
      <c r="Q63" s="61"/>
      <c r="R63" s="54"/>
    </row>
    <row r="64" spans="1:18" x14ac:dyDescent="0.35">
      <c r="A64" s="50">
        <v>54</v>
      </c>
      <c r="B64" s="51" t="s">
        <v>60</v>
      </c>
      <c r="C64" s="54">
        <v>537525</v>
      </c>
      <c r="D64" s="54">
        <v>182887</v>
      </c>
      <c r="E64" s="54" t="s">
        <v>136</v>
      </c>
      <c r="F64" s="54">
        <v>66.5</v>
      </c>
      <c r="G64" s="54">
        <v>49</v>
      </c>
      <c r="H64" s="54">
        <v>61</v>
      </c>
      <c r="I64" s="58">
        <v>49.9</v>
      </c>
      <c r="J64" s="59">
        <v>44.6</v>
      </c>
      <c r="K64" s="58">
        <v>49.1</v>
      </c>
      <c r="L64" s="59">
        <v>51.3</v>
      </c>
      <c r="M64" s="59">
        <v>53.8</v>
      </c>
      <c r="N64" s="54">
        <v>52.5</v>
      </c>
      <c r="O64" s="60">
        <v>62</v>
      </c>
      <c r="P64" s="59"/>
      <c r="Q64" s="61"/>
      <c r="R64" s="54"/>
    </row>
    <row r="65" spans="1:18" x14ac:dyDescent="0.35">
      <c r="A65" s="50">
        <v>55</v>
      </c>
      <c r="B65" s="51" t="s">
        <v>70</v>
      </c>
      <c r="C65" s="54">
        <v>536732</v>
      </c>
      <c r="D65" s="54">
        <v>182361</v>
      </c>
      <c r="E65" s="54" t="s">
        <v>84</v>
      </c>
      <c r="F65" s="54">
        <v>36.1</v>
      </c>
      <c r="G65" s="54">
        <v>26.8</v>
      </c>
      <c r="H65" s="54">
        <v>27.2</v>
      </c>
      <c r="I65" s="58">
        <v>17.8</v>
      </c>
      <c r="J65" s="59">
        <v>16.100000000000001</v>
      </c>
      <c r="K65" s="58">
        <v>15.4</v>
      </c>
      <c r="L65" s="59">
        <v>16.2</v>
      </c>
      <c r="M65" s="59">
        <v>17.399999999999999</v>
      </c>
      <c r="N65" s="54">
        <v>18.5</v>
      </c>
      <c r="O65" s="60">
        <v>21.2</v>
      </c>
      <c r="P65" s="59"/>
      <c r="Q65" s="61"/>
      <c r="R65" s="54"/>
    </row>
    <row r="66" spans="1:18" x14ac:dyDescent="0.35">
      <c r="A66" s="50">
        <v>56</v>
      </c>
      <c r="B66" s="51" t="s">
        <v>39</v>
      </c>
      <c r="C66" s="54">
        <v>537248</v>
      </c>
      <c r="D66" s="54">
        <v>181820</v>
      </c>
      <c r="E66" s="54" t="s">
        <v>136</v>
      </c>
      <c r="F66" s="54">
        <v>52</v>
      </c>
      <c r="G66" s="54" t="s">
        <v>141</v>
      </c>
      <c r="H66" s="54">
        <v>41.7</v>
      </c>
      <c r="I66" s="58">
        <v>26.7</v>
      </c>
      <c r="J66" s="59">
        <v>27.2</v>
      </c>
      <c r="K66" s="58">
        <v>27.7</v>
      </c>
      <c r="L66" s="59">
        <v>25.8</v>
      </c>
      <c r="M66" s="59">
        <v>28.3</v>
      </c>
      <c r="N66" s="54">
        <v>31.7</v>
      </c>
      <c r="O66" s="60">
        <v>37.200000000000003</v>
      </c>
      <c r="P66" s="59"/>
      <c r="Q66" s="61"/>
      <c r="R66" s="54"/>
    </row>
    <row r="67" spans="1:18" x14ac:dyDescent="0.35">
      <c r="A67" s="50">
        <v>57</v>
      </c>
      <c r="B67" s="51" t="s">
        <v>130</v>
      </c>
      <c r="C67" s="54">
        <v>537516</v>
      </c>
      <c r="D67" s="54">
        <v>181392</v>
      </c>
      <c r="E67" s="54" t="s">
        <v>136</v>
      </c>
      <c r="F67" s="54">
        <v>43.6</v>
      </c>
      <c r="G67" s="54">
        <v>26.2</v>
      </c>
      <c r="H67" s="54">
        <v>40</v>
      </c>
      <c r="I67" s="58">
        <v>23.9</v>
      </c>
      <c r="J67" s="59">
        <v>20</v>
      </c>
      <c r="K67" s="58">
        <v>19.600000000000001</v>
      </c>
      <c r="L67" s="59">
        <v>20.7</v>
      </c>
      <c r="M67" s="59">
        <v>18.399999999999999</v>
      </c>
      <c r="N67" s="54">
        <v>26.7</v>
      </c>
      <c r="O67" s="60">
        <v>28.9</v>
      </c>
      <c r="P67" s="59"/>
      <c r="Q67" s="61"/>
      <c r="R67" s="54"/>
    </row>
    <row r="68" spans="1:18" x14ac:dyDescent="0.35">
      <c r="A68" s="50">
        <v>58</v>
      </c>
      <c r="B68" s="51" t="s">
        <v>40</v>
      </c>
      <c r="C68" s="54">
        <v>537539</v>
      </c>
      <c r="D68" s="54">
        <v>180688</v>
      </c>
      <c r="E68" s="54" t="s">
        <v>136</v>
      </c>
      <c r="F68" s="54">
        <v>45.7</v>
      </c>
      <c r="G68" s="54">
        <v>30</v>
      </c>
      <c r="H68" s="54">
        <v>36.200000000000003</v>
      </c>
      <c r="I68" s="58">
        <v>26.7</v>
      </c>
      <c r="J68" s="59">
        <v>21.1</v>
      </c>
      <c r="K68" s="58">
        <v>20.8</v>
      </c>
      <c r="L68" s="59">
        <v>23.4</v>
      </c>
      <c r="M68" s="59" t="s">
        <v>141</v>
      </c>
      <c r="N68" s="54">
        <v>23.9</v>
      </c>
      <c r="O68" s="60">
        <v>31</v>
      </c>
      <c r="P68" s="59"/>
      <c r="Q68" s="61"/>
      <c r="R68" s="54"/>
    </row>
    <row r="69" spans="1:18" x14ac:dyDescent="0.35">
      <c r="A69" s="50">
        <v>59</v>
      </c>
      <c r="B69" s="51" t="s">
        <v>41</v>
      </c>
      <c r="C69" s="54">
        <v>537100</v>
      </c>
      <c r="D69" s="54">
        <v>180791</v>
      </c>
      <c r="E69" s="54" t="s">
        <v>136</v>
      </c>
      <c r="F69" s="54">
        <v>49</v>
      </c>
      <c r="G69" s="54">
        <v>31.8</v>
      </c>
      <c r="H69" s="54">
        <v>45</v>
      </c>
      <c r="I69" s="58">
        <v>33.700000000000003</v>
      </c>
      <c r="J69" s="59">
        <v>27.6</v>
      </c>
      <c r="K69" s="58">
        <v>25.8</v>
      </c>
      <c r="L69" s="59">
        <v>32.5</v>
      </c>
      <c r="M69" s="59" t="s">
        <v>141</v>
      </c>
      <c r="N69" s="54" t="s">
        <v>61</v>
      </c>
      <c r="O69" s="60">
        <v>31.3</v>
      </c>
      <c r="P69" s="59"/>
      <c r="Q69" s="61"/>
      <c r="R69" s="54"/>
    </row>
    <row r="70" spans="1:18" x14ac:dyDescent="0.35">
      <c r="A70" s="50">
        <v>60</v>
      </c>
      <c r="B70" s="51" t="s">
        <v>42</v>
      </c>
      <c r="C70" s="54">
        <v>537115</v>
      </c>
      <c r="D70" s="54">
        <v>180074</v>
      </c>
      <c r="E70" s="54" t="s">
        <v>136</v>
      </c>
      <c r="F70" s="54">
        <v>57</v>
      </c>
      <c r="G70" s="54">
        <v>41.3</v>
      </c>
      <c r="H70" s="54">
        <v>49.4</v>
      </c>
      <c r="I70" s="58">
        <v>41</v>
      </c>
      <c r="J70" s="59">
        <v>32.6</v>
      </c>
      <c r="K70" s="58">
        <v>30.3</v>
      </c>
      <c r="L70" s="59">
        <v>35</v>
      </c>
      <c r="M70" s="59">
        <v>35.1</v>
      </c>
      <c r="N70" s="54">
        <v>38.200000000000003</v>
      </c>
      <c r="O70" s="60">
        <v>41.6</v>
      </c>
      <c r="P70" s="59"/>
      <c r="Q70" s="61"/>
      <c r="R70" s="54"/>
    </row>
    <row r="71" spans="1:18" x14ac:dyDescent="0.35">
      <c r="A71" s="50">
        <v>61</v>
      </c>
      <c r="B71" s="51" t="s">
        <v>43</v>
      </c>
      <c r="C71" s="54">
        <v>537056</v>
      </c>
      <c r="D71" s="54">
        <v>182773</v>
      </c>
      <c r="E71" s="54" t="s">
        <v>136</v>
      </c>
      <c r="F71" s="54">
        <v>52.8</v>
      </c>
      <c r="G71" s="54">
        <v>35.4</v>
      </c>
      <c r="H71" s="54">
        <v>35</v>
      </c>
      <c r="I71" s="58">
        <v>27.2</v>
      </c>
      <c r="J71" s="59">
        <v>25.4</v>
      </c>
      <c r="K71" s="58">
        <v>21.7</v>
      </c>
      <c r="L71" s="59">
        <v>24.7</v>
      </c>
      <c r="M71" s="59">
        <v>25.6</v>
      </c>
      <c r="N71" s="54">
        <v>28.4</v>
      </c>
      <c r="O71" s="60">
        <v>33.799999999999997</v>
      </c>
      <c r="P71" s="59"/>
      <c r="Q71" s="61"/>
      <c r="R71" s="54"/>
    </row>
    <row r="72" spans="1:18" x14ac:dyDescent="0.35">
      <c r="A72" s="50">
        <v>62</v>
      </c>
      <c r="B72" s="51" t="s">
        <v>44</v>
      </c>
      <c r="C72" s="54">
        <v>537348</v>
      </c>
      <c r="D72" s="54">
        <v>178690</v>
      </c>
      <c r="E72" s="54" t="s">
        <v>136</v>
      </c>
      <c r="F72" s="54">
        <v>49.8</v>
      </c>
      <c r="G72" s="54">
        <v>32.1</v>
      </c>
      <c r="H72" s="54">
        <v>47.7</v>
      </c>
      <c r="I72" s="58">
        <v>30.9</v>
      </c>
      <c r="J72" s="59">
        <v>27.6</v>
      </c>
      <c r="K72" s="58">
        <v>24.3</v>
      </c>
      <c r="L72" s="59">
        <v>23.2</v>
      </c>
      <c r="M72" s="59">
        <v>25.9</v>
      </c>
      <c r="N72" s="54">
        <v>30.5</v>
      </c>
      <c r="O72" s="60">
        <v>39.799999999999997</v>
      </c>
      <c r="P72" s="59"/>
      <c r="Q72" s="61"/>
      <c r="R72" s="54"/>
    </row>
    <row r="73" spans="1:18" x14ac:dyDescent="0.35">
      <c r="A73" s="50">
        <v>63</v>
      </c>
      <c r="B73" s="51" t="s">
        <v>63</v>
      </c>
      <c r="C73" s="54">
        <v>538246</v>
      </c>
      <c r="D73" s="54">
        <v>178689</v>
      </c>
      <c r="E73" s="54" t="s">
        <v>137</v>
      </c>
      <c r="F73" s="54">
        <v>42.3</v>
      </c>
      <c r="G73" s="54">
        <v>27.5</v>
      </c>
      <c r="H73" s="54">
        <v>29.4</v>
      </c>
      <c r="I73" s="58">
        <v>21.7</v>
      </c>
      <c r="J73" s="59">
        <v>18.600000000000001</v>
      </c>
      <c r="K73" s="58">
        <v>16.899999999999999</v>
      </c>
      <c r="L73" s="59">
        <v>15.3</v>
      </c>
      <c r="M73" s="59" t="s">
        <v>141</v>
      </c>
      <c r="N73" s="54">
        <v>17.7</v>
      </c>
      <c r="O73" s="60" t="s">
        <v>61</v>
      </c>
      <c r="P73" s="59"/>
      <c r="Q73" s="61"/>
      <c r="R73" s="54"/>
    </row>
    <row r="74" spans="1:18" x14ac:dyDescent="0.35">
      <c r="A74" s="50">
        <v>64</v>
      </c>
      <c r="B74" s="51" t="s">
        <v>64</v>
      </c>
      <c r="C74" s="54">
        <v>537953</v>
      </c>
      <c r="D74" s="54">
        <v>179357</v>
      </c>
      <c r="E74" s="54" t="s">
        <v>136</v>
      </c>
      <c r="F74" s="54">
        <v>60.7</v>
      </c>
      <c r="G74" s="54">
        <v>41.2</v>
      </c>
      <c r="H74" s="54">
        <v>58.6</v>
      </c>
      <c r="I74" s="58">
        <v>47.3</v>
      </c>
      <c r="J74" s="59">
        <v>39.9</v>
      </c>
      <c r="K74" s="58">
        <v>37.200000000000003</v>
      </c>
      <c r="L74" s="59">
        <v>42.5</v>
      </c>
      <c r="M74" s="59">
        <v>38.299999999999997</v>
      </c>
      <c r="N74" s="54">
        <v>43.2</v>
      </c>
      <c r="O74" s="60">
        <v>37.200000000000003</v>
      </c>
      <c r="P74" s="59"/>
      <c r="Q74" s="61"/>
      <c r="R74" s="54"/>
    </row>
    <row r="75" spans="1:18" x14ac:dyDescent="0.35">
      <c r="A75" s="50">
        <v>65</v>
      </c>
      <c r="B75" s="51" t="s">
        <v>45</v>
      </c>
      <c r="C75" s="54">
        <v>538032</v>
      </c>
      <c r="D75" s="54">
        <v>178360</v>
      </c>
      <c r="E75" s="54" t="s">
        <v>136</v>
      </c>
      <c r="F75" s="54">
        <v>40.5</v>
      </c>
      <c r="G75" s="54">
        <v>25.1</v>
      </c>
      <c r="H75" s="54">
        <v>42.1</v>
      </c>
      <c r="I75" s="58">
        <v>28.5</v>
      </c>
      <c r="J75" s="59">
        <v>22.4</v>
      </c>
      <c r="K75" s="58" t="s">
        <v>141</v>
      </c>
      <c r="L75" s="59" t="s">
        <v>61</v>
      </c>
      <c r="M75" s="59">
        <v>23.3</v>
      </c>
      <c r="N75" s="54">
        <v>24.4</v>
      </c>
      <c r="O75" s="60" t="s">
        <v>61</v>
      </c>
      <c r="P75" s="59"/>
      <c r="Q75" s="61"/>
      <c r="R75" s="54"/>
    </row>
    <row r="76" spans="1:18" x14ac:dyDescent="0.35">
      <c r="A76" s="50">
        <v>66</v>
      </c>
      <c r="B76" s="51" t="s">
        <v>63</v>
      </c>
      <c r="C76" s="54">
        <v>538258</v>
      </c>
      <c r="D76" s="54">
        <v>178689</v>
      </c>
      <c r="E76" s="54" t="s">
        <v>137</v>
      </c>
      <c r="F76" s="54">
        <v>44.8</v>
      </c>
      <c r="G76" s="54" t="s">
        <v>141</v>
      </c>
      <c r="H76" s="54">
        <v>31.9</v>
      </c>
      <c r="I76" s="58">
        <v>20.2</v>
      </c>
      <c r="J76" s="59" t="s">
        <v>61</v>
      </c>
      <c r="K76" s="58">
        <v>18.5</v>
      </c>
      <c r="L76" s="59" t="s">
        <v>61</v>
      </c>
      <c r="M76" s="59" t="s">
        <v>141</v>
      </c>
      <c r="N76" s="54">
        <v>17.399999999999999</v>
      </c>
      <c r="O76" s="60">
        <v>25.6</v>
      </c>
      <c r="P76" s="59"/>
      <c r="Q76" s="61"/>
      <c r="R76" s="54"/>
    </row>
    <row r="77" spans="1:18" x14ac:dyDescent="0.35">
      <c r="A77" s="50">
        <v>67</v>
      </c>
      <c r="B77" s="51" t="s">
        <v>46</v>
      </c>
      <c r="C77" s="54">
        <v>538544</v>
      </c>
      <c r="D77" s="54">
        <v>178767</v>
      </c>
      <c r="E77" s="54" t="s">
        <v>136</v>
      </c>
      <c r="F77" s="54">
        <v>47.6</v>
      </c>
      <c r="G77" s="54">
        <v>29.4</v>
      </c>
      <c r="H77" s="54">
        <v>41.9</v>
      </c>
      <c r="I77" s="58">
        <v>31.7</v>
      </c>
      <c r="J77" s="59">
        <v>25.8</v>
      </c>
      <c r="K77" s="58">
        <v>25</v>
      </c>
      <c r="L77" s="59">
        <v>22.8</v>
      </c>
      <c r="M77" s="59">
        <v>26</v>
      </c>
      <c r="N77" s="54">
        <v>29.3</v>
      </c>
      <c r="O77" s="60">
        <v>35.9</v>
      </c>
      <c r="P77" s="59"/>
      <c r="Q77" s="61"/>
      <c r="R77" s="54"/>
    </row>
    <row r="78" spans="1:18" x14ac:dyDescent="0.35">
      <c r="A78" s="50">
        <v>68</v>
      </c>
      <c r="B78" s="51" t="s">
        <v>66</v>
      </c>
      <c r="C78" s="54">
        <v>538431</v>
      </c>
      <c r="D78" s="54">
        <v>179044</v>
      </c>
      <c r="E78" s="54" t="s">
        <v>136</v>
      </c>
      <c r="F78" s="54">
        <v>50.1</v>
      </c>
      <c r="G78" s="54">
        <v>24.4</v>
      </c>
      <c r="H78" s="54">
        <v>47.4</v>
      </c>
      <c r="I78" s="58">
        <v>32.700000000000003</v>
      </c>
      <c r="J78" s="59">
        <v>24.3</v>
      </c>
      <c r="K78" s="58">
        <v>23.6</v>
      </c>
      <c r="L78" s="59">
        <v>26.2</v>
      </c>
      <c r="M78" s="59">
        <v>27.5</v>
      </c>
      <c r="N78" s="54">
        <v>30.1</v>
      </c>
      <c r="O78" s="60">
        <v>36.9</v>
      </c>
      <c r="P78" s="59"/>
      <c r="Q78" s="61"/>
      <c r="R78" s="54"/>
    </row>
    <row r="79" spans="1:18" x14ac:dyDescent="0.35">
      <c r="A79" s="50">
        <v>69</v>
      </c>
      <c r="B79" s="51" t="s">
        <v>47</v>
      </c>
      <c r="C79" s="54">
        <v>538190</v>
      </c>
      <c r="D79" s="54">
        <v>179750</v>
      </c>
      <c r="E79" s="54" t="s">
        <v>136</v>
      </c>
      <c r="F79" s="54">
        <v>50.8</v>
      </c>
      <c r="G79" s="54">
        <v>32.299999999999997</v>
      </c>
      <c r="H79" s="54">
        <v>37.299999999999997</v>
      </c>
      <c r="I79" s="58">
        <v>30.5</v>
      </c>
      <c r="J79" s="59">
        <v>26.3</v>
      </c>
      <c r="K79" s="58">
        <v>24.7</v>
      </c>
      <c r="L79" s="59">
        <v>23.1</v>
      </c>
      <c r="M79" s="59">
        <v>25.2</v>
      </c>
      <c r="N79" s="54">
        <v>25</v>
      </c>
      <c r="O79" s="60">
        <v>34.4</v>
      </c>
      <c r="P79" s="59"/>
      <c r="Q79" s="61"/>
      <c r="R79" s="54"/>
    </row>
    <row r="80" spans="1:18" x14ac:dyDescent="0.35">
      <c r="A80" s="50">
        <v>70</v>
      </c>
      <c r="B80" s="51" t="s">
        <v>115</v>
      </c>
      <c r="C80" s="54">
        <v>537424</v>
      </c>
      <c r="D80" s="54">
        <v>179910</v>
      </c>
      <c r="E80" s="54" t="s">
        <v>136</v>
      </c>
      <c r="F80" s="54">
        <v>41.4</v>
      </c>
      <c r="G80" s="54">
        <v>27</v>
      </c>
      <c r="H80" s="54">
        <v>39</v>
      </c>
      <c r="I80" s="58">
        <v>24.4</v>
      </c>
      <c r="J80" s="59" t="s">
        <v>61</v>
      </c>
      <c r="K80" s="58">
        <v>25.9</v>
      </c>
      <c r="L80" s="59">
        <v>29.2</v>
      </c>
      <c r="M80" s="59">
        <v>25.1</v>
      </c>
      <c r="N80" s="54">
        <v>23.8</v>
      </c>
      <c r="O80" s="60">
        <v>32.299999999999997</v>
      </c>
      <c r="P80" s="59"/>
      <c r="Q80" s="61"/>
      <c r="R80" s="54"/>
    </row>
    <row r="81" spans="1:18" x14ac:dyDescent="0.35">
      <c r="A81" s="50">
        <v>71</v>
      </c>
      <c r="B81" s="51" t="s">
        <v>131</v>
      </c>
      <c r="C81" s="54">
        <v>533689</v>
      </c>
      <c r="D81" s="54">
        <v>181705</v>
      </c>
      <c r="E81" s="54" t="s">
        <v>84</v>
      </c>
      <c r="F81" s="54">
        <v>63.5</v>
      </c>
      <c r="G81" s="54">
        <v>46.8</v>
      </c>
      <c r="H81" s="54">
        <v>39.799999999999997</v>
      </c>
      <c r="I81" s="58">
        <v>36.200000000000003</v>
      </c>
      <c r="J81" s="59">
        <v>33.6</v>
      </c>
      <c r="K81" s="58">
        <v>32.9</v>
      </c>
      <c r="L81" s="59">
        <v>31.9</v>
      </c>
      <c r="M81" s="59">
        <v>35.799999999999997</v>
      </c>
      <c r="N81" s="54">
        <v>40.4</v>
      </c>
      <c r="O81" s="60">
        <v>44.5</v>
      </c>
      <c r="P81" s="59"/>
      <c r="Q81" s="61"/>
      <c r="R81" s="54"/>
    </row>
    <row r="82" spans="1:18" x14ac:dyDescent="0.35">
      <c r="A82" s="50">
        <v>72</v>
      </c>
      <c r="B82" s="51" t="s">
        <v>67</v>
      </c>
      <c r="C82" s="54">
        <v>538364</v>
      </c>
      <c r="D82" s="54">
        <v>180188</v>
      </c>
      <c r="E82" s="54" t="s">
        <v>136</v>
      </c>
      <c r="F82" s="54">
        <v>54.3</v>
      </c>
      <c r="G82" s="54">
        <v>36.4</v>
      </c>
      <c r="H82" s="54">
        <v>49.4</v>
      </c>
      <c r="I82" s="58">
        <v>37.5</v>
      </c>
      <c r="J82" s="59">
        <v>30.9</v>
      </c>
      <c r="K82" s="58">
        <v>28.3</v>
      </c>
      <c r="L82" s="59">
        <v>33.4</v>
      </c>
      <c r="M82" s="59">
        <v>31.7</v>
      </c>
      <c r="N82" s="54">
        <v>33.700000000000003</v>
      </c>
      <c r="O82" s="60">
        <v>33.200000000000003</v>
      </c>
      <c r="P82" s="59"/>
      <c r="Q82" s="61"/>
      <c r="R82" s="54"/>
    </row>
    <row r="83" spans="1:18" x14ac:dyDescent="0.35">
      <c r="A83" s="50">
        <v>73</v>
      </c>
      <c r="B83" s="51" t="s">
        <v>48</v>
      </c>
      <c r="C83" s="54">
        <v>538742</v>
      </c>
      <c r="D83" s="54">
        <v>180756</v>
      </c>
      <c r="E83" s="54" t="s">
        <v>136</v>
      </c>
      <c r="F83" s="54">
        <v>44.2</v>
      </c>
      <c r="G83" s="54">
        <v>31.7</v>
      </c>
      <c r="H83" s="54">
        <v>37.6</v>
      </c>
      <c r="I83" s="58">
        <v>31.8</v>
      </c>
      <c r="J83" s="59">
        <v>23.5</v>
      </c>
      <c r="K83" s="58">
        <v>22</v>
      </c>
      <c r="L83" s="59">
        <v>23.5</v>
      </c>
      <c r="M83" s="59">
        <v>20.3</v>
      </c>
      <c r="N83" s="54">
        <v>27.2</v>
      </c>
      <c r="O83" s="60">
        <v>27.6</v>
      </c>
      <c r="P83" s="59"/>
      <c r="Q83" s="61"/>
      <c r="R83" s="54"/>
    </row>
    <row r="84" spans="1:18" x14ac:dyDescent="0.35">
      <c r="A84" s="50">
        <v>74</v>
      </c>
      <c r="B84" s="51" t="s">
        <v>132</v>
      </c>
      <c r="C84" s="54">
        <v>538244</v>
      </c>
      <c r="D84" s="54">
        <v>180761</v>
      </c>
      <c r="E84" s="54" t="s">
        <v>136</v>
      </c>
      <c r="F84" s="54">
        <v>82.4</v>
      </c>
      <c r="G84" s="54">
        <v>66.099999999999994</v>
      </c>
      <c r="H84" s="54">
        <v>88.3</v>
      </c>
      <c r="I84" s="58">
        <v>65.900000000000006</v>
      </c>
      <c r="J84" s="59">
        <v>66.5</v>
      </c>
      <c r="K84" s="58">
        <v>75.7</v>
      </c>
      <c r="L84" s="59">
        <v>71.5</v>
      </c>
      <c r="M84" s="59">
        <v>69.2</v>
      </c>
      <c r="N84" s="54">
        <v>78.599999999999994</v>
      </c>
      <c r="O84" s="60">
        <v>82.4</v>
      </c>
      <c r="P84" s="59"/>
      <c r="Q84" s="61"/>
      <c r="R84" s="54"/>
    </row>
    <row r="85" spans="1:18" x14ac:dyDescent="0.35">
      <c r="A85" s="50">
        <v>75</v>
      </c>
      <c r="B85" s="51" t="s">
        <v>49</v>
      </c>
      <c r="C85" s="54">
        <v>537661</v>
      </c>
      <c r="D85" s="54">
        <v>180768</v>
      </c>
      <c r="E85" s="54" t="s">
        <v>136</v>
      </c>
      <c r="F85" s="54">
        <v>44.8</v>
      </c>
      <c r="G85" s="54">
        <v>28.2</v>
      </c>
      <c r="H85" s="54">
        <v>43.2</v>
      </c>
      <c r="I85" s="58">
        <v>25</v>
      </c>
      <c r="J85" s="59">
        <v>23.9</v>
      </c>
      <c r="K85" s="58">
        <v>24.3</v>
      </c>
      <c r="L85" s="59">
        <v>20.7</v>
      </c>
      <c r="M85" s="59">
        <v>19.5</v>
      </c>
      <c r="N85" s="54">
        <v>23.2</v>
      </c>
      <c r="O85" s="60">
        <v>32.200000000000003</v>
      </c>
      <c r="P85" s="59"/>
      <c r="Q85" s="61"/>
      <c r="R85" s="54"/>
    </row>
    <row r="86" spans="1:18" x14ac:dyDescent="0.35">
      <c r="A86" s="50">
        <v>76</v>
      </c>
      <c r="B86" s="51" t="s">
        <v>68</v>
      </c>
      <c r="C86" s="54">
        <v>537940</v>
      </c>
      <c r="D86" s="54">
        <v>181021</v>
      </c>
      <c r="E86" s="54" t="s">
        <v>136</v>
      </c>
      <c r="F86" s="54">
        <v>53</v>
      </c>
      <c r="G86" s="54">
        <v>38.1</v>
      </c>
      <c r="H86" s="54">
        <v>54.9</v>
      </c>
      <c r="I86" s="58">
        <v>39.799999999999997</v>
      </c>
      <c r="J86" s="59">
        <v>33.1</v>
      </c>
      <c r="K86" s="58">
        <v>32.799999999999997</v>
      </c>
      <c r="L86" s="59">
        <v>35.299999999999997</v>
      </c>
      <c r="M86" s="59">
        <v>32.5</v>
      </c>
      <c r="N86" s="54">
        <v>40.9</v>
      </c>
      <c r="O86" s="60" t="s">
        <v>61</v>
      </c>
      <c r="P86" s="59"/>
      <c r="Q86" s="61"/>
      <c r="R86" s="54"/>
    </row>
    <row r="87" spans="1:18" x14ac:dyDescent="0.35">
      <c r="A87" s="50">
        <v>77</v>
      </c>
      <c r="B87" s="51" t="s">
        <v>50</v>
      </c>
      <c r="C87" s="54">
        <v>537731</v>
      </c>
      <c r="D87" s="54">
        <v>181761</v>
      </c>
      <c r="E87" s="54" t="s">
        <v>136</v>
      </c>
      <c r="F87" s="54">
        <v>42.4</v>
      </c>
      <c r="G87" s="54">
        <v>26.8</v>
      </c>
      <c r="H87" s="54">
        <v>40.299999999999997</v>
      </c>
      <c r="I87" s="58">
        <v>24.4</v>
      </c>
      <c r="J87" s="59">
        <v>20</v>
      </c>
      <c r="K87" s="58">
        <v>20.2</v>
      </c>
      <c r="L87" s="59">
        <v>23</v>
      </c>
      <c r="M87" s="59">
        <v>20.399999999999999</v>
      </c>
      <c r="N87" s="54">
        <v>28.7</v>
      </c>
      <c r="O87" s="60">
        <v>31.7</v>
      </c>
      <c r="P87" s="59"/>
      <c r="Q87" s="61"/>
      <c r="R87" s="54"/>
    </row>
    <row r="88" spans="1:18" x14ac:dyDescent="0.35">
      <c r="A88" s="50">
        <v>78</v>
      </c>
      <c r="B88" s="51" t="s">
        <v>73</v>
      </c>
      <c r="C88" s="54">
        <v>537577</v>
      </c>
      <c r="D88" s="54">
        <v>182232</v>
      </c>
      <c r="E88" s="54" t="s">
        <v>136</v>
      </c>
      <c r="F88" s="54">
        <v>58.2</v>
      </c>
      <c r="G88" s="54">
        <v>36.200000000000003</v>
      </c>
      <c r="H88" s="54">
        <v>51.7</v>
      </c>
      <c r="I88" s="58">
        <v>39.200000000000003</v>
      </c>
      <c r="J88" s="59">
        <v>35.200000000000003</v>
      </c>
      <c r="K88" s="58">
        <v>32.200000000000003</v>
      </c>
      <c r="L88" s="59">
        <v>34</v>
      </c>
      <c r="M88" s="59">
        <v>34.700000000000003</v>
      </c>
      <c r="N88" s="54">
        <v>44.8</v>
      </c>
      <c r="O88" s="60">
        <v>34.200000000000003</v>
      </c>
      <c r="P88" s="59"/>
      <c r="Q88" s="61"/>
      <c r="R88" s="54"/>
    </row>
    <row r="89" spans="1:18" x14ac:dyDescent="0.35">
      <c r="A89" s="50">
        <v>79</v>
      </c>
      <c r="B89" s="51" t="s">
        <v>51</v>
      </c>
      <c r="C89" s="54">
        <v>537355</v>
      </c>
      <c r="D89" s="54">
        <v>183059</v>
      </c>
      <c r="E89" s="54" t="s">
        <v>136</v>
      </c>
      <c r="F89" s="54">
        <v>40.6</v>
      </c>
      <c r="G89" s="54">
        <v>28</v>
      </c>
      <c r="H89" s="54">
        <v>45.7</v>
      </c>
      <c r="I89" s="58">
        <v>29.9</v>
      </c>
      <c r="J89" s="59">
        <v>20.100000000000001</v>
      </c>
      <c r="K89" s="58">
        <v>21.2</v>
      </c>
      <c r="L89" s="59">
        <v>24.2</v>
      </c>
      <c r="M89" s="59">
        <v>27.3</v>
      </c>
      <c r="N89" s="54">
        <v>27.8</v>
      </c>
      <c r="O89" s="60">
        <v>30.6</v>
      </c>
      <c r="P89" s="59"/>
      <c r="Q89" s="61"/>
      <c r="R89" s="54"/>
    </row>
    <row r="90" spans="1:18" x14ac:dyDescent="0.35">
      <c r="A90" s="50">
        <v>80</v>
      </c>
      <c r="B90" s="51" t="s">
        <v>52</v>
      </c>
      <c r="C90" s="54">
        <v>537581</v>
      </c>
      <c r="D90" s="54">
        <v>183209</v>
      </c>
      <c r="E90" s="54" t="s">
        <v>136</v>
      </c>
      <c r="F90" s="54">
        <v>48.8</v>
      </c>
      <c r="G90" s="54">
        <v>31.9</v>
      </c>
      <c r="H90" s="54">
        <v>47.2</v>
      </c>
      <c r="I90" s="58">
        <v>38</v>
      </c>
      <c r="J90" s="59">
        <v>24.9</v>
      </c>
      <c r="K90" s="58">
        <v>25.2</v>
      </c>
      <c r="L90" s="59">
        <v>29.5</v>
      </c>
      <c r="M90" s="59">
        <v>33.9</v>
      </c>
      <c r="N90" s="54">
        <v>34.6</v>
      </c>
      <c r="O90" s="60">
        <v>32.5</v>
      </c>
      <c r="P90" s="59"/>
      <c r="Q90" s="61"/>
      <c r="R90" s="54"/>
    </row>
    <row r="91" spans="1:18" x14ac:dyDescent="0.35">
      <c r="A91" s="50">
        <v>81</v>
      </c>
      <c r="B91" s="51" t="s">
        <v>133</v>
      </c>
      <c r="C91" s="54">
        <v>537868</v>
      </c>
      <c r="D91" s="54">
        <v>182912</v>
      </c>
      <c r="E91" s="54" t="s">
        <v>136</v>
      </c>
      <c r="F91" s="54">
        <v>50.8</v>
      </c>
      <c r="G91" s="54">
        <v>35.9</v>
      </c>
      <c r="H91" s="54">
        <v>43</v>
      </c>
      <c r="I91" s="58">
        <v>34.1</v>
      </c>
      <c r="J91" s="59">
        <v>28.8</v>
      </c>
      <c r="K91" s="58">
        <v>28.1</v>
      </c>
      <c r="L91" s="59">
        <v>30</v>
      </c>
      <c r="M91" s="59">
        <v>32</v>
      </c>
      <c r="N91" s="54">
        <v>36.299999999999997</v>
      </c>
      <c r="O91" s="60">
        <v>36.200000000000003</v>
      </c>
      <c r="P91" s="59"/>
      <c r="Q91" s="61"/>
      <c r="R91" s="54"/>
    </row>
    <row r="92" spans="1:18" x14ac:dyDescent="0.35">
      <c r="A92" s="50">
        <v>82</v>
      </c>
      <c r="B92" s="51" t="s">
        <v>69</v>
      </c>
      <c r="C92" s="54">
        <v>537821</v>
      </c>
      <c r="D92" s="54">
        <v>182332</v>
      </c>
      <c r="E92" s="54" t="s">
        <v>136</v>
      </c>
      <c r="F92" s="54">
        <v>46.8</v>
      </c>
      <c r="G92" s="54">
        <v>37.700000000000003</v>
      </c>
      <c r="H92" s="54">
        <v>57.3</v>
      </c>
      <c r="I92" s="58">
        <v>43.1</v>
      </c>
      <c r="J92" s="59">
        <v>28.5</v>
      </c>
      <c r="K92" s="58">
        <v>31.1</v>
      </c>
      <c r="L92" s="59">
        <v>34.6</v>
      </c>
      <c r="M92" s="59">
        <v>33.1</v>
      </c>
      <c r="N92" s="54">
        <v>44.2</v>
      </c>
      <c r="O92" s="60">
        <v>36.799999999999997</v>
      </c>
      <c r="P92" s="59"/>
      <c r="Q92" s="61"/>
      <c r="R92" s="54"/>
    </row>
    <row r="93" spans="1:18" x14ac:dyDescent="0.35">
      <c r="A93" s="50">
        <v>83</v>
      </c>
      <c r="B93" s="51" t="s">
        <v>71</v>
      </c>
      <c r="C93" s="54">
        <v>538178</v>
      </c>
      <c r="D93" s="54">
        <v>181747</v>
      </c>
      <c r="E93" s="54" t="s">
        <v>136</v>
      </c>
      <c r="F93" s="54">
        <v>57.9</v>
      </c>
      <c r="G93" s="54">
        <v>42.5</v>
      </c>
      <c r="H93" s="54">
        <v>69.400000000000006</v>
      </c>
      <c r="I93" s="58">
        <v>54.6</v>
      </c>
      <c r="J93" s="59">
        <v>47.3</v>
      </c>
      <c r="K93" s="58">
        <v>48.4</v>
      </c>
      <c r="L93" s="59">
        <v>58.5</v>
      </c>
      <c r="M93" s="59">
        <v>52.5</v>
      </c>
      <c r="N93" s="54">
        <v>66</v>
      </c>
      <c r="O93" s="60">
        <v>47.7</v>
      </c>
      <c r="P93" s="59"/>
      <c r="Q93" s="61"/>
      <c r="R93" s="54"/>
    </row>
    <row r="94" spans="1:18" x14ac:dyDescent="0.35">
      <c r="A94" s="50">
        <v>84</v>
      </c>
      <c r="B94" s="51" t="s">
        <v>54</v>
      </c>
      <c r="C94" s="54">
        <v>538365</v>
      </c>
      <c r="D94" s="54">
        <v>181180</v>
      </c>
      <c r="E94" s="54" t="s">
        <v>84</v>
      </c>
      <c r="F94" s="54">
        <v>55.6</v>
      </c>
      <c r="G94" s="54">
        <v>44.7</v>
      </c>
      <c r="H94" s="54">
        <v>44.9</v>
      </c>
      <c r="I94" s="58">
        <v>31.1</v>
      </c>
      <c r="J94" s="59">
        <v>32.6</v>
      </c>
      <c r="K94" s="58">
        <v>37.4</v>
      </c>
      <c r="L94" s="59">
        <v>31.9</v>
      </c>
      <c r="M94" s="59">
        <v>27.9</v>
      </c>
      <c r="N94" s="54">
        <v>37.4</v>
      </c>
      <c r="O94" s="60">
        <v>45.8</v>
      </c>
      <c r="P94" s="59"/>
      <c r="Q94" s="61"/>
      <c r="R94" s="54"/>
    </row>
    <row r="95" spans="1:18" x14ac:dyDescent="0.35">
      <c r="A95" s="50">
        <v>85</v>
      </c>
      <c r="B95" s="51" t="s">
        <v>55</v>
      </c>
      <c r="C95" s="54">
        <v>538895</v>
      </c>
      <c r="D95" s="54">
        <v>181296</v>
      </c>
      <c r="E95" s="54" t="s">
        <v>136</v>
      </c>
      <c r="F95" s="54">
        <v>52.3</v>
      </c>
      <c r="G95" s="54">
        <v>36.5</v>
      </c>
      <c r="H95" s="54">
        <v>53.2</v>
      </c>
      <c r="I95" s="58">
        <v>36.700000000000003</v>
      </c>
      <c r="J95" s="59">
        <v>34.700000000000003</v>
      </c>
      <c r="K95" s="58">
        <v>35.200000000000003</v>
      </c>
      <c r="L95" s="59" t="s">
        <v>61</v>
      </c>
      <c r="M95" s="59">
        <v>31.8</v>
      </c>
      <c r="N95" s="54">
        <v>37.700000000000003</v>
      </c>
      <c r="O95" s="60">
        <v>41.7</v>
      </c>
      <c r="P95" s="59"/>
      <c r="Q95" s="61"/>
      <c r="R95" s="54"/>
    </row>
    <row r="96" spans="1:18" x14ac:dyDescent="0.35">
      <c r="A96" s="50">
        <v>86</v>
      </c>
      <c r="B96" s="51" t="s">
        <v>56</v>
      </c>
      <c r="C96" s="54">
        <v>538954</v>
      </c>
      <c r="D96" s="54">
        <v>180872</v>
      </c>
      <c r="E96" s="54" t="s">
        <v>136</v>
      </c>
      <c r="F96" s="54">
        <v>40.799999999999997</v>
      </c>
      <c r="G96" s="54">
        <v>29.9</v>
      </c>
      <c r="H96" s="54">
        <v>38.6</v>
      </c>
      <c r="I96" s="58">
        <v>28.3</v>
      </c>
      <c r="J96" s="59">
        <v>24.5</v>
      </c>
      <c r="K96" s="58">
        <v>23.3</v>
      </c>
      <c r="L96" s="59">
        <v>24.4</v>
      </c>
      <c r="M96" s="59">
        <v>22.6</v>
      </c>
      <c r="N96" s="54">
        <v>29.3</v>
      </c>
      <c r="O96" s="60">
        <v>30.6</v>
      </c>
      <c r="P96" s="59"/>
      <c r="Q96" s="61"/>
      <c r="R96" s="54"/>
    </row>
    <row r="97" spans="1:18" x14ac:dyDescent="0.35">
      <c r="A97" s="50">
        <v>87</v>
      </c>
      <c r="B97" s="52" t="s">
        <v>134</v>
      </c>
      <c r="C97" s="54">
        <v>535929</v>
      </c>
      <c r="D97" s="54">
        <v>182220</v>
      </c>
      <c r="E97" s="54" t="s">
        <v>136</v>
      </c>
      <c r="F97" s="54">
        <v>52.6</v>
      </c>
      <c r="G97" s="54">
        <v>37</v>
      </c>
      <c r="H97" s="54">
        <v>40.700000000000003</v>
      </c>
      <c r="I97" s="58">
        <v>38.5</v>
      </c>
      <c r="J97" s="59">
        <v>30.2</v>
      </c>
      <c r="K97" s="58">
        <v>26.6</v>
      </c>
      <c r="L97" s="59">
        <v>8.4</v>
      </c>
      <c r="M97" s="59">
        <v>33.1</v>
      </c>
      <c r="N97" s="54">
        <v>39.299999999999997</v>
      </c>
      <c r="O97" s="60">
        <v>34.200000000000003</v>
      </c>
      <c r="P97" s="59"/>
      <c r="Q97" s="61"/>
      <c r="R97" s="54"/>
    </row>
    <row r="98" spans="1:18" x14ac:dyDescent="0.35">
      <c r="A98" s="50">
        <v>88</v>
      </c>
      <c r="B98" s="52" t="s">
        <v>135</v>
      </c>
      <c r="C98" s="54">
        <v>537555</v>
      </c>
      <c r="D98" s="54">
        <v>180892</v>
      </c>
      <c r="E98" s="54" t="s">
        <v>136</v>
      </c>
      <c r="F98" s="54">
        <v>40.5</v>
      </c>
      <c r="G98" s="54">
        <v>23.7</v>
      </c>
      <c r="H98" s="54">
        <v>37.299999999999997</v>
      </c>
      <c r="I98" s="58">
        <v>24.8</v>
      </c>
      <c r="J98" s="59">
        <v>21.2</v>
      </c>
      <c r="K98" s="58">
        <v>19.7</v>
      </c>
      <c r="L98" s="59">
        <v>19.3</v>
      </c>
      <c r="M98" s="59">
        <v>19.3</v>
      </c>
      <c r="N98" s="54">
        <v>23.5</v>
      </c>
      <c r="O98" s="60">
        <v>28.6</v>
      </c>
      <c r="P98" s="59"/>
      <c r="Q98" s="61"/>
      <c r="R98" s="54"/>
    </row>
    <row r="99" spans="1:18" x14ac:dyDescent="0.35">
      <c r="A99" s="50">
        <v>89</v>
      </c>
      <c r="B99" s="51" t="s">
        <v>82</v>
      </c>
      <c r="C99" s="54">
        <v>538730</v>
      </c>
      <c r="D99" s="54">
        <v>178733</v>
      </c>
      <c r="E99" s="54" t="s">
        <v>84</v>
      </c>
      <c r="F99" s="54">
        <v>42.7</v>
      </c>
      <c r="G99" s="54">
        <v>28.2</v>
      </c>
      <c r="H99" s="54">
        <v>48.3</v>
      </c>
      <c r="I99" s="58">
        <v>33.5</v>
      </c>
      <c r="J99" s="59">
        <v>21</v>
      </c>
      <c r="K99" s="58">
        <v>19.899999999999999</v>
      </c>
      <c r="L99" s="59">
        <v>20</v>
      </c>
      <c r="M99" s="59">
        <v>21.5</v>
      </c>
      <c r="N99" s="54">
        <v>20.3</v>
      </c>
      <c r="O99" s="60">
        <v>28.6</v>
      </c>
      <c r="P99" s="59"/>
      <c r="Q99" s="61"/>
      <c r="R99" s="54"/>
    </row>
    <row r="100" spans="1:18" x14ac:dyDescent="0.35">
      <c r="A100" s="50">
        <v>90</v>
      </c>
      <c r="B100" s="51" t="s">
        <v>81</v>
      </c>
      <c r="C100" s="54">
        <v>538674</v>
      </c>
      <c r="D100" s="54">
        <v>178888</v>
      </c>
      <c r="E100" s="54" t="s">
        <v>136</v>
      </c>
      <c r="F100" s="54">
        <v>41.7</v>
      </c>
      <c r="G100" s="54">
        <v>24.4</v>
      </c>
      <c r="H100" s="54">
        <v>39.299999999999997</v>
      </c>
      <c r="I100" s="58">
        <v>23.5</v>
      </c>
      <c r="J100" s="59">
        <v>16.399999999999999</v>
      </c>
      <c r="K100" s="58">
        <v>18</v>
      </c>
      <c r="L100" s="59">
        <v>18</v>
      </c>
      <c r="M100" s="59">
        <v>21.2</v>
      </c>
      <c r="N100" s="54">
        <v>19.7</v>
      </c>
      <c r="O100" s="60">
        <v>26.6</v>
      </c>
      <c r="P100" s="59"/>
      <c r="Q100" s="61"/>
      <c r="R100" s="54"/>
    </row>
    <row r="101" spans="1:18" x14ac:dyDescent="0.35">
      <c r="A101" s="50">
        <v>91</v>
      </c>
      <c r="B101" s="51" t="s">
        <v>153</v>
      </c>
      <c r="C101" s="54">
        <v>539007</v>
      </c>
      <c r="D101" s="54">
        <v>181146</v>
      </c>
      <c r="E101" s="54" t="s">
        <v>136</v>
      </c>
      <c r="F101" s="54" t="s">
        <v>61</v>
      </c>
      <c r="G101" s="54" t="s">
        <v>141</v>
      </c>
      <c r="H101" s="54">
        <v>57.4</v>
      </c>
      <c r="I101" s="58">
        <v>17.3</v>
      </c>
      <c r="J101" s="59">
        <v>28.5</v>
      </c>
      <c r="K101" s="58">
        <v>25.1</v>
      </c>
      <c r="L101" s="59">
        <v>25.1</v>
      </c>
      <c r="M101" s="59">
        <v>23.6</v>
      </c>
      <c r="N101" s="54">
        <v>31.8</v>
      </c>
      <c r="O101" s="60">
        <v>35.6</v>
      </c>
      <c r="P101" s="59"/>
      <c r="Q101" s="61"/>
      <c r="R101" s="54"/>
    </row>
    <row r="102" spans="1:18" x14ac:dyDescent="0.35">
      <c r="A102" s="50">
        <v>92</v>
      </c>
      <c r="B102" s="51" t="s">
        <v>152</v>
      </c>
      <c r="C102" s="54">
        <v>538907</v>
      </c>
      <c r="D102" s="54">
        <v>181127</v>
      </c>
      <c r="E102" s="54" t="s">
        <v>84</v>
      </c>
      <c r="F102" s="54" t="s">
        <v>61</v>
      </c>
      <c r="G102" s="54" t="s">
        <v>141</v>
      </c>
      <c r="H102" s="54">
        <v>43.6</v>
      </c>
      <c r="I102" s="58">
        <v>19.399999999999999</v>
      </c>
      <c r="J102" s="59">
        <v>37.299999999999997</v>
      </c>
      <c r="K102" s="58">
        <v>38.700000000000003</v>
      </c>
      <c r="L102" s="59">
        <v>34.1</v>
      </c>
      <c r="M102" s="59">
        <v>33.1</v>
      </c>
      <c r="N102" s="54">
        <v>37.700000000000003</v>
      </c>
      <c r="O102" s="60">
        <v>42.7</v>
      </c>
      <c r="P102" s="59"/>
      <c r="Q102" s="61"/>
      <c r="R102" s="54"/>
    </row>
    <row r="103" spans="1:18" x14ac:dyDescent="0.35">
      <c r="A103" s="50">
        <v>93</v>
      </c>
      <c r="B103" s="51" t="s">
        <v>170</v>
      </c>
      <c r="C103" s="54">
        <v>538016</v>
      </c>
      <c r="D103" s="54">
        <v>178569</v>
      </c>
      <c r="E103" s="54" t="s">
        <v>137</v>
      </c>
      <c r="F103" s="54" t="s">
        <v>154</v>
      </c>
      <c r="G103" s="54" t="s">
        <v>154</v>
      </c>
      <c r="H103" s="54" t="s">
        <v>154</v>
      </c>
      <c r="I103" s="58" t="s">
        <v>154</v>
      </c>
      <c r="J103" s="59">
        <v>16.899999999999999</v>
      </c>
      <c r="K103" s="58">
        <v>21</v>
      </c>
      <c r="L103" s="59">
        <v>15.1</v>
      </c>
      <c r="M103" s="59">
        <v>16.899999999999999</v>
      </c>
      <c r="N103" s="54">
        <v>17.7</v>
      </c>
      <c r="O103" s="60">
        <v>22</v>
      </c>
      <c r="P103" s="59"/>
      <c r="Q103" s="61"/>
      <c r="R103" s="54"/>
    </row>
    <row r="104" spans="1:18" x14ac:dyDescent="0.35">
      <c r="A104" s="50">
        <v>94</v>
      </c>
      <c r="B104" s="51" t="s">
        <v>171</v>
      </c>
      <c r="C104" s="54">
        <v>538016</v>
      </c>
      <c r="D104" s="54">
        <v>178569</v>
      </c>
      <c r="E104" s="54" t="s">
        <v>137</v>
      </c>
      <c r="F104" s="54" t="s">
        <v>154</v>
      </c>
      <c r="G104" s="54" t="s">
        <v>154</v>
      </c>
      <c r="H104" s="54" t="s">
        <v>154</v>
      </c>
      <c r="I104" s="58" t="s">
        <v>154</v>
      </c>
      <c r="J104" s="59">
        <v>16</v>
      </c>
      <c r="K104" s="58">
        <v>18.3</v>
      </c>
      <c r="L104" s="59">
        <v>13.5</v>
      </c>
      <c r="M104" s="59">
        <v>16.7</v>
      </c>
      <c r="N104" s="54">
        <v>16.100000000000001</v>
      </c>
      <c r="O104" s="60">
        <v>21.8</v>
      </c>
      <c r="P104" s="59"/>
      <c r="Q104" s="61"/>
      <c r="R104" s="5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Q97"/>
  <sheetViews>
    <sheetView workbookViewId="0">
      <selection activeCell="D4" sqref="D4"/>
    </sheetView>
  </sheetViews>
  <sheetFormatPr baseColWidth="10" defaultRowHeight="14.5" x14ac:dyDescent="0.35"/>
  <cols>
    <col min="2" max="2" width="51.36328125" bestFit="1" customWidth="1"/>
    <col min="3" max="3" width="8.26953125" bestFit="1" customWidth="1"/>
  </cols>
  <sheetData>
    <row r="3" spans="1:95" x14ac:dyDescent="0.35">
      <c r="A3" t="s">
        <v>57</v>
      </c>
      <c r="B3" t="s">
        <v>58</v>
      </c>
      <c r="C3" t="s">
        <v>83</v>
      </c>
      <c r="D3" s="136">
        <v>42125</v>
      </c>
      <c r="E3" s="136">
        <v>42156</v>
      </c>
      <c r="F3" s="136">
        <v>42186</v>
      </c>
      <c r="G3" s="136">
        <v>42217</v>
      </c>
      <c r="H3" s="136">
        <v>42248</v>
      </c>
      <c r="I3" s="136">
        <v>42278</v>
      </c>
      <c r="J3" s="136">
        <v>42309</v>
      </c>
      <c r="K3" s="136">
        <v>42339</v>
      </c>
      <c r="L3" s="136">
        <v>42370</v>
      </c>
      <c r="M3" s="136">
        <v>42401</v>
      </c>
      <c r="N3" s="136">
        <v>42430</v>
      </c>
      <c r="O3" s="136">
        <v>42461</v>
      </c>
      <c r="P3" s="136">
        <v>42491</v>
      </c>
      <c r="Q3" s="136">
        <v>42522</v>
      </c>
      <c r="R3" s="136">
        <v>42552</v>
      </c>
      <c r="S3" s="136">
        <v>42583</v>
      </c>
      <c r="T3" s="136">
        <v>42614</v>
      </c>
      <c r="U3" s="136">
        <v>42644</v>
      </c>
      <c r="V3" s="136">
        <v>42675</v>
      </c>
      <c r="W3" s="136">
        <v>42705</v>
      </c>
      <c r="X3" s="136">
        <v>42736</v>
      </c>
      <c r="Y3" s="136">
        <v>42767</v>
      </c>
      <c r="Z3" s="136">
        <v>42795</v>
      </c>
      <c r="AA3" s="136">
        <v>42826</v>
      </c>
      <c r="AB3" s="136">
        <v>42856</v>
      </c>
      <c r="AC3" s="136">
        <v>42887</v>
      </c>
      <c r="AD3" s="136">
        <v>42917</v>
      </c>
      <c r="AE3" s="136">
        <v>42948</v>
      </c>
      <c r="AF3" s="136">
        <v>42979</v>
      </c>
      <c r="AG3" s="136">
        <v>43009</v>
      </c>
      <c r="AH3" s="136">
        <v>43040</v>
      </c>
      <c r="AI3" s="136">
        <v>43070</v>
      </c>
      <c r="AJ3" s="136">
        <v>43101</v>
      </c>
      <c r="AK3" s="136">
        <v>43132</v>
      </c>
      <c r="AL3" s="136">
        <v>43160</v>
      </c>
      <c r="AM3" s="136">
        <v>43191</v>
      </c>
      <c r="AN3" s="136">
        <v>43221</v>
      </c>
      <c r="AO3" s="136">
        <v>43252</v>
      </c>
      <c r="AP3" s="136">
        <v>43282</v>
      </c>
      <c r="AQ3" s="136">
        <v>43313</v>
      </c>
      <c r="AR3" s="136">
        <v>43344</v>
      </c>
      <c r="AS3" s="136">
        <v>43374</v>
      </c>
      <c r="AT3" s="136">
        <v>43405</v>
      </c>
      <c r="AU3" s="136">
        <v>43435</v>
      </c>
      <c r="AV3" s="136">
        <v>43466</v>
      </c>
      <c r="AW3" s="136">
        <v>43497</v>
      </c>
      <c r="AX3" s="136">
        <v>43525</v>
      </c>
      <c r="AY3" s="136">
        <v>43556</v>
      </c>
      <c r="AZ3" s="136">
        <v>43586</v>
      </c>
      <c r="BA3" s="136">
        <v>43617</v>
      </c>
      <c r="BB3" s="136">
        <v>43647</v>
      </c>
      <c r="BC3" s="136">
        <v>43678</v>
      </c>
      <c r="BD3" s="136">
        <v>43709</v>
      </c>
      <c r="BE3" s="136">
        <v>43739</v>
      </c>
      <c r="BF3" s="136">
        <v>43770</v>
      </c>
      <c r="BG3" s="136">
        <v>43800</v>
      </c>
      <c r="BH3" s="136">
        <v>43831</v>
      </c>
      <c r="BI3" s="136">
        <v>43862</v>
      </c>
      <c r="BJ3" s="136">
        <v>43891</v>
      </c>
      <c r="BK3" s="136">
        <v>43922</v>
      </c>
      <c r="BL3" s="136">
        <v>43952</v>
      </c>
      <c r="BM3" s="136">
        <v>43983</v>
      </c>
      <c r="BN3" s="136">
        <v>44013</v>
      </c>
      <c r="BO3" s="136">
        <v>44044</v>
      </c>
      <c r="BP3" s="136">
        <v>44075</v>
      </c>
      <c r="BQ3" s="136">
        <v>44105</v>
      </c>
      <c r="BR3" s="136">
        <v>44136</v>
      </c>
      <c r="BS3" s="136">
        <v>44166</v>
      </c>
      <c r="BT3" s="136">
        <v>44197</v>
      </c>
      <c r="BU3" s="136">
        <v>44228</v>
      </c>
      <c r="BV3" s="136">
        <v>44256</v>
      </c>
      <c r="BW3" s="136">
        <v>44287</v>
      </c>
      <c r="BX3" s="136">
        <v>44317</v>
      </c>
      <c r="BY3" s="136">
        <v>44348</v>
      </c>
      <c r="BZ3" s="136">
        <v>44378</v>
      </c>
      <c r="CA3" s="136">
        <v>44409</v>
      </c>
      <c r="CB3" s="136">
        <v>44440</v>
      </c>
      <c r="CC3" s="136">
        <v>44470</v>
      </c>
      <c r="CD3" s="136">
        <v>44501</v>
      </c>
      <c r="CE3" s="136">
        <v>44531</v>
      </c>
      <c r="CF3" s="136">
        <v>44562</v>
      </c>
      <c r="CG3" s="136">
        <v>44593</v>
      </c>
      <c r="CH3" s="136">
        <v>44621</v>
      </c>
      <c r="CI3" s="136">
        <v>44652</v>
      </c>
      <c r="CJ3" s="136">
        <v>44682</v>
      </c>
      <c r="CK3" s="136">
        <v>44713</v>
      </c>
      <c r="CL3" s="136">
        <v>44743</v>
      </c>
      <c r="CM3" s="136">
        <v>44774</v>
      </c>
      <c r="CN3" s="136">
        <v>44805</v>
      </c>
      <c r="CO3" s="136">
        <v>44835</v>
      </c>
      <c r="CP3" s="136">
        <v>44866</v>
      </c>
      <c r="CQ3" s="136">
        <v>44896</v>
      </c>
    </row>
    <row r="4" spans="1:95" x14ac:dyDescent="0.35">
      <c r="A4">
        <v>1</v>
      </c>
      <c r="B4" t="str">
        <f>'2022'!B11</f>
        <v>Colombia Rd/Gossett Street</v>
      </c>
      <c r="C4" t="str">
        <f>'2022'!E11</f>
        <v>Kerbside</v>
      </c>
    </row>
    <row r="5" spans="1:95" x14ac:dyDescent="0.35">
      <c r="A5">
        <v>2</v>
      </c>
      <c r="B5" t="str">
        <f>'2022'!B12</f>
        <v>Calvert Ave/Boundary Street</v>
      </c>
      <c r="C5" t="str">
        <f>'2022'!E12</f>
        <v>Kerbside</v>
      </c>
    </row>
    <row r="6" spans="1:95" x14ac:dyDescent="0.35">
      <c r="A6">
        <v>3</v>
      </c>
      <c r="B6" t="str">
        <f>'2022'!B13</f>
        <v>Bethnal Green Rd/ Brick Lane</v>
      </c>
      <c r="C6" t="str">
        <f>'2022'!E13</f>
        <v>Kerbside</v>
      </c>
    </row>
    <row r="7" spans="1:95" x14ac:dyDescent="0.35">
      <c r="A7">
        <v>4</v>
      </c>
      <c r="B7" t="str">
        <f>'2022'!B14</f>
        <v>Commercial St/Calvin St</v>
      </c>
      <c r="C7" t="str">
        <f>'2022'!E14</f>
        <v>Kerbside</v>
      </c>
    </row>
    <row r="8" spans="1:95" x14ac:dyDescent="0.35">
      <c r="A8">
        <v>5</v>
      </c>
      <c r="B8" t="str">
        <f>'2022'!B15</f>
        <v>Whitechapel High St (KFC)</v>
      </c>
      <c r="C8" t="str">
        <f>'2022'!E15</f>
        <v>Kerbside</v>
      </c>
    </row>
    <row r="9" spans="1:95" x14ac:dyDescent="0.35">
      <c r="A9">
        <v>6</v>
      </c>
      <c r="B9" t="str">
        <f>'2022'!B16</f>
        <v>Mansell St</v>
      </c>
      <c r="C9" t="str">
        <f>'2022'!E16</f>
        <v>Kerbside</v>
      </c>
    </row>
    <row r="10" spans="1:95" x14ac:dyDescent="0.35">
      <c r="A10">
        <v>7</v>
      </c>
      <c r="B10" t="str">
        <f>'2022'!B17</f>
        <v>St Katherine's Way</v>
      </c>
      <c r="C10" t="str">
        <f>'2022'!E17</f>
        <v>Roadside</v>
      </c>
    </row>
    <row r="11" spans="1:95" x14ac:dyDescent="0.35">
      <c r="A11">
        <v>8</v>
      </c>
      <c r="B11" t="str">
        <f>'2022'!B18</f>
        <v>Wapping High St/Sampson St</v>
      </c>
      <c r="C11" t="str">
        <f>'2022'!E18</f>
        <v>Kerbside</v>
      </c>
    </row>
    <row r="12" spans="1:95" x14ac:dyDescent="0.35">
      <c r="A12">
        <v>9</v>
      </c>
      <c r="B12" t="str">
        <f>'2022'!B19</f>
        <v>Cartwright Street</v>
      </c>
      <c r="C12" t="str">
        <f>'2022'!E19</f>
        <v>Kerbside</v>
      </c>
    </row>
    <row r="13" spans="1:95" x14ac:dyDescent="0.35">
      <c r="A13">
        <v>10</v>
      </c>
      <c r="B13" t="str">
        <f>'2022'!B20</f>
        <v>Whitechapel Rd/Adler St</v>
      </c>
      <c r="C13" t="str">
        <f>'2022'!E20</f>
        <v>Kerbside</v>
      </c>
    </row>
    <row r="14" spans="1:95" x14ac:dyDescent="0.35">
      <c r="A14">
        <v>11</v>
      </c>
      <c r="B14" t="str">
        <f>'2022'!B21</f>
        <v>Brick Lane/Princelet St</v>
      </c>
      <c r="C14" t="str">
        <f>'2022'!E21</f>
        <v>Kerbside</v>
      </c>
    </row>
    <row r="15" spans="1:95" x14ac:dyDescent="0.35">
      <c r="A15">
        <v>12</v>
      </c>
      <c r="B15" t="str">
        <f>'2022'!B22</f>
        <v>Buckfast St/Bethnal Green Rd</v>
      </c>
      <c r="C15" t="str">
        <f>'2022'!E22</f>
        <v>Kerbside</v>
      </c>
    </row>
    <row r="16" spans="1:95" x14ac:dyDescent="0.35">
      <c r="A16">
        <v>13</v>
      </c>
      <c r="B16" t="str">
        <f>'2022'!B23</f>
        <v>Squirries St/Gosset St</v>
      </c>
      <c r="C16" t="str">
        <f>'2022'!E23</f>
        <v>Kerbside</v>
      </c>
    </row>
    <row r="17" spans="1:3" x14ac:dyDescent="0.35">
      <c r="A17">
        <v>14</v>
      </c>
      <c r="B17" t="str">
        <f>'2022'!B24</f>
        <v>Warner Place/Hackney Rd</v>
      </c>
      <c r="C17" t="str">
        <f>'2022'!E24</f>
        <v>Kerbside</v>
      </c>
    </row>
    <row r="18" spans="1:3" x14ac:dyDescent="0.35">
      <c r="A18">
        <v>15</v>
      </c>
      <c r="B18" t="str">
        <f>'2022'!B25</f>
        <v>Parmiter St/ Cambridge Heath Road</v>
      </c>
      <c r="C18" t="str">
        <f>'2022'!E25</f>
        <v>Kerbside</v>
      </c>
    </row>
    <row r="19" spans="1:3" x14ac:dyDescent="0.35">
      <c r="A19">
        <v>16</v>
      </c>
      <c r="B19" t="str">
        <f>'2022'!B26</f>
        <v>Paradise Row/Bethnal Green Rd</v>
      </c>
      <c r="C19" t="str">
        <f>'2022'!E26</f>
        <v>Kerbside</v>
      </c>
    </row>
    <row r="20" spans="1:3" x14ac:dyDescent="0.35">
      <c r="A20">
        <v>17</v>
      </c>
      <c r="B20" t="str">
        <f>'2022'!B27</f>
        <v>Finnis St/Three Colts Lane</v>
      </c>
      <c r="C20" t="str">
        <f>'2022'!E27</f>
        <v>Kerbside</v>
      </c>
    </row>
    <row r="21" spans="1:3" x14ac:dyDescent="0.35">
      <c r="A21">
        <v>18</v>
      </c>
      <c r="B21" t="str">
        <f>'2022'!B28</f>
        <v>Sidney St/Mile End Rd</v>
      </c>
      <c r="C21" t="str">
        <f>'2022'!E28</f>
        <v>Roadside</v>
      </c>
    </row>
    <row r="22" spans="1:3" x14ac:dyDescent="0.35">
      <c r="A22">
        <v>19</v>
      </c>
      <c r="B22" t="str">
        <f>'2022'!B29</f>
        <v>Philpot St/Commercial Road</v>
      </c>
      <c r="C22" t="str">
        <f>'2022'!E29</f>
        <v>Kerbside</v>
      </c>
    </row>
    <row r="23" spans="1:3" x14ac:dyDescent="0.35">
      <c r="A23">
        <v>20</v>
      </c>
      <c r="B23" t="str">
        <f>'2022'!B30</f>
        <v>Dellow St/The Highway</v>
      </c>
      <c r="C23" t="str">
        <f>'2022'!E30</f>
        <v>Roadside</v>
      </c>
    </row>
    <row r="24" spans="1:3" x14ac:dyDescent="0.35">
      <c r="A24">
        <v>21</v>
      </c>
      <c r="B24" t="str">
        <f>'2022'!B31</f>
        <v>Queensbridge Rd/Hackney Rd</v>
      </c>
      <c r="C24" t="str">
        <f>'2022'!E31</f>
        <v>Kerbside</v>
      </c>
    </row>
    <row r="25" spans="1:3" x14ac:dyDescent="0.35">
      <c r="A25">
        <v>22</v>
      </c>
      <c r="B25" t="str">
        <f>'2022'!B32</f>
        <v>Wapping Wall/Garnet St</v>
      </c>
      <c r="C25" t="str">
        <f>'2022'!E32</f>
        <v>Kerbside</v>
      </c>
    </row>
    <row r="26" spans="1:3" x14ac:dyDescent="0.35">
      <c r="A26">
        <v>23</v>
      </c>
      <c r="B26" t="str">
        <f>'2022'!B33</f>
        <v>Brodlove Lane</v>
      </c>
      <c r="C26" t="str">
        <f>'2022'!E33</f>
        <v>Kerbside</v>
      </c>
    </row>
    <row r="27" spans="1:3" x14ac:dyDescent="0.35">
      <c r="A27">
        <v>24</v>
      </c>
      <c r="B27" t="str">
        <f>'2022'!B34</f>
        <v>Jubilee Street/Commercial Rd</v>
      </c>
      <c r="C27" t="str">
        <f>'2022'!E34</f>
        <v>Kerbside</v>
      </c>
    </row>
    <row r="28" spans="1:3" x14ac:dyDescent="0.35">
      <c r="A28">
        <v>25</v>
      </c>
      <c r="B28" t="str">
        <f>'2022'!B35</f>
        <v>Cavell St/Stepney Way</v>
      </c>
      <c r="C28" t="str">
        <f>'2022'!E35</f>
        <v>Kerbside</v>
      </c>
    </row>
    <row r="29" spans="1:3" x14ac:dyDescent="0.35">
      <c r="A29">
        <v>26</v>
      </c>
      <c r="B29" t="str">
        <f>'2022'!B36</f>
        <v>Hannibal Rd/Mile End Rd</v>
      </c>
      <c r="C29" t="str">
        <f>'2022'!E36</f>
        <v>Kerbside</v>
      </c>
    </row>
    <row r="30" spans="1:3" x14ac:dyDescent="0.35">
      <c r="A30">
        <v>27</v>
      </c>
      <c r="B30" t="str">
        <f>'2022'!B37</f>
        <v>Roman Rd/Globe Road</v>
      </c>
      <c r="C30" t="str">
        <f>'2022'!E37</f>
        <v>Kerbside</v>
      </c>
    </row>
    <row r="31" spans="1:3" x14ac:dyDescent="0.35">
      <c r="A31">
        <v>28</v>
      </c>
      <c r="B31" t="str">
        <f>'2022'!B38</f>
        <v>Bonner Road</v>
      </c>
      <c r="C31" t="str">
        <f>'2022'!E38</f>
        <v>Kerbside</v>
      </c>
    </row>
    <row r="32" spans="1:3" x14ac:dyDescent="0.35">
      <c r="A32">
        <v>29</v>
      </c>
      <c r="B32" t="str">
        <f>'2022'!B39</f>
        <v>Grove Rd/Old Ford Rd</v>
      </c>
      <c r="C32" t="str">
        <f>'2022'!E39</f>
        <v>Kerbside</v>
      </c>
    </row>
    <row r="33" spans="1:3" x14ac:dyDescent="0.35">
      <c r="A33">
        <v>30</v>
      </c>
      <c r="B33" t="str">
        <f>'2022'!B40</f>
        <v>Fieldgate Street</v>
      </c>
      <c r="C33" t="str">
        <f>'2022'!E40</f>
        <v>Kerbside</v>
      </c>
    </row>
    <row r="34" spans="1:3" x14ac:dyDescent="0.35">
      <c r="A34">
        <v>31</v>
      </c>
      <c r="B34" t="str">
        <f>'2022'!B41</f>
        <v>Whitechapel Market</v>
      </c>
      <c r="C34" t="str">
        <f>'2022'!E41</f>
        <v>Roadside</v>
      </c>
    </row>
    <row r="35" spans="1:3" x14ac:dyDescent="0.35">
      <c r="A35">
        <v>32</v>
      </c>
      <c r="B35" t="str">
        <f>'2022'!B42</f>
        <v>Globe Rd/Mile End Rd</v>
      </c>
      <c r="C35" t="str">
        <f>'2022'!E42</f>
        <v>Kerbside</v>
      </c>
    </row>
    <row r="36" spans="1:3" x14ac:dyDescent="0.35">
      <c r="A36">
        <v>33</v>
      </c>
      <c r="B36" t="str">
        <f>'2022'!B43</f>
        <v>Stepney Green</v>
      </c>
      <c r="C36" t="str">
        <f>'2022'!E43</f>
        <v>Urban background</v>
      </c>
    </row>
    <row r="37" spans="1:3" x14ac:dyDescent="0.35">
      <c r="A37">
        <v>34</v>
      </c>
      <c r="B37" t="str">
        <f>'2022'!B44</f>
        <v>Pitsea St/Commercial Rd</v>
      </c>
      <c r="C37" t="str">
        <f>'2022'!E44</f>
        <v>Kerbside</v>
      </c>
    </row>
    <row r="38" spans="1:3" x14ac:dyDescent="0.35">
      <c r="A38">
        <v>35</v>
      </c>
      <c r="B38" t="str">
        <f>'2022'!B45</f>
        <v>Narrow St/Limehouse Link</v>
      </c>
      <c r="C38" t="str">
        <f>'2022'!E45</f>
        <v>Roadside</v>
      </c>
    </row>
    <row r="39" spans="1:3" x14ac:dyDescent="0.35">
      <c r="A39">
        <v>36</v>
      </c>
      <c r="B39" t="str">
        <f>'2022'!B46</f>
        <v>Locksley St/St Paul's Way</v>
      </c>
      <c r="C39" t="str">
        <f>'2022'!E46</f>
        <v>Kerbside</v>
      </c>
    </row>
    <row r="40" spans="1:3" x14ac:dyDescent="0.35">
      <c r="A40">
        <v>37</v>
      </c>
      <c r="B40" t="str">
        <f>'2022'!B47</f>
        <v>Rhodeswell Rd</v>
      </c>
      <c r="C40" t="str">
        <f>'2022'!E47</f>
        <v>Kerbside</v>
      </c>
    </row>
    <row r="41" spans="1:3" x14ac:dyDescent="0.35">
      <c r="A41">
        <v>38</v>
      </c>
      <c r="B41" t="str">
        <f>'2022'!B48</f>
        <v>Ben Johnson Road</v>
      </c>
      <c r="C41" t="str">
        <f>'2022'!E48</f>
        <v>Kerbside</v>
      </c>
    </row>
    <row r="42" spans="1:3" x14ac:dyDescent="0.35">
      <c r="A42">
        <v>39</v>
      </c>
      <c r="B42" t="str">
        <f>'2022'!B49</f>
        <v>Harford St/Mile End Rd</v>
      </c>
      <c r="C42" t="str">
        <f>'2022'!E49</f>
        <v>Roadside</v>
      </c>
    </row>
    <row r="43" spans="1:3" x14ac:dyDescent="0.35">
      <c r="A43">
        <v>40</v>
      </c>
      <c r="B43" t="str">
        <f>'2022'!B50</f>
        <v>Thoydon Rd</v>
      </c>
      <c r="C43" t="str">
        <f>'2022'!E50</f>
        <v>Kerbside</v>
      </c>
    </row>
    <row r="44" spans="1:3" x14ac:dyDescent="0.35">
      <c r="A44">
        <v>41</v>
      </c>
      <c r="B44" t="str">
        <f>'2022'!B51</f>
        <v>Ford Close/Roman Rd</v>
      </c>
      <c r="C44" t="str">
        <f>'2022'!E51</f>
        <v>Roadside</v>
      </c>
    </row>
    <row r="45" spans="1:3" x14ac:dyDescent="0.35">
      <c r="A45">
        <v>42</v>
      </c>
      <c r="B45" t="str">
        <f>'2022'!B52</f>
        <v>Victoria Park (Co-location site)</v>
      </c>
      <c r="C45" t="str">
        <f>'2022'!E52</f>
        <v>Urban background</v>
      </c>
    </row>
    <row r="46" spans="1:3" x14ac:dyDescent="0.35">
      <c r="A46">
        <v>43</v>
      </c>
      <c r="B46" t="str">
        <f>'2022'!B53</f>
        <v>Victoria Park (Co-location site)</v>
      </c>
      <c r="C46" t="str">
        <f>'2022'!E53</f>
        <v>Urban background</v>
      </c>
    </row>
    <row r="47" spans="1:3" x14ac:dyDescent="0.35">
      <c r="A47">
        <v>44</v>
      </c>
      <c r="B47" t="str">
        <f>'2022'!B54</f>
        <v>Parnell Rd/Old Ford Rd</v>
      </c>
      <c r="C47" t="str">
        <f>'2022'!E54</f>
        <v>Kerbside</v>
      </c>
    </row>
    <row r="48" spans="1:3" x14ac:dyDescent="0.35">
      <c r="A48">
        <v>45</v>
      </c>
      <c r="B48" t="str">
        <f>'2022'!B55</f>
        <v>St Stephen's Rd/Tredegar Rd</v>
      </c>
      <c r="C48" t="str">
        <f>'2022'!E55</f>
        <v>Kerbside</v>
      </c>
    </row>
    <row r="49" spans="1:3" x14ac:dyDescent="0.35">
      <c r="A49">
        <v>46</v>
      </c>
      <c r="B49" t="str">
        <f>'2022'!B56</f>
        <v>Rhondda Grove/Mile End Rd</v>
      </c>
      <c r="C49" t="str">
        <f>'2022'!E56</f>
        <v>Kerbside</v>
      </c>
    </row>
    <row r="50" spans="1:3" x14ac:dyDescent="0.35">
      <c r="A50">
        <v>47</v>
      </c>
      <c r="B50" t="str">
        <f>'2022'!B57</f>
        <v>Wentworth Mews</v>
      </c>
      <c r="C50" t="str">
        <f>'2022'!E57</f>
        <v>Kerbside</v>
      </c>
    </row>
    <row r="51" spans="1:3" x14ac:dyDescent="0.35">
      <c r="A51">
        <v>48</v>
      </c>
      <c r="B51" t="str">
        <f>'2022'!B58</f>
        <v>Ackroyd Drive</v>
      </c>
      <c r="C51" t="str">
        <f>'2022'!E58</f>
        <v>Kerbside</v>
      </c>
    </row>
    <row r="52" spans="1:3" x14ac:dyDescent="0.35">
      <c r="A52">
        <v>49</v>
      </c>
      <c r="B52" t="str">
        <f>'2022'!B59</f>
        <v>Dod St/Burdett Rd</v>
      </c>
      <c r="C52" t="str">
        <f>'2022'!E59</f>
        <v>Kerbside</v>
      </c>
    </row>
    <row r="53" spans="1:3" x14ac:dyDescent="0.35">
      <c r="A53">
        <v>50</v>
      </c>
      <c r="B53" t="str">
        <f>'2022'!B60</f>
        <v>Rich Street</v>
      </c>
      <c r="C53" t="str">
        <f>'2022'!E60</f>
        <v>Roadside</v>
      </c>
    </row>
    <row r="54" spans="1:3" x14ac:dyDescent="0.35">
      <c r="A54">
        <v>51</v>
      </c>
      <c r="B54" t="str">
        <f>'2022'!B61</f>
        <v>Watney Market</v>
      </c>
      <c r="C54" t="str">
        <f>'2022'!E61</f>
        <v>Roadside</v>
      </c>
    </row>
    <row r="55" spans="1:3" x14ac:dyDescent="0.35">
      <c r="A55">
        <v>52</v>
      </c>
      <c r="B55" t="str">
        <f>'2022'!B62</f>
        <v>Wick Lane/Autumn St</v>
      </c>
      <c r="C55" t="str">
        <f>'2022'!E62</f>
        <v>Kerbside</v>
      </c>
    </row>
    <row r="56" spans="1:3" x14ac:dyDescent="0.35">
      <c r="A56">
        <v>53</v>
      </c>
      <c r="B56" t="str">
        <f>'2022'!B63</f>
        <v xml:space="preserve">Fairfield Road/Tredegar Road </v>
      </c>
      <c r="C56" t="str">
        <f>'2022'!E63</f>
        <v>Kerbside</v>
      </c>
    </row>
    <row r="57" spans="1:3" x14ac:dyDescent="0.35">
      <c r="A57">
        <v>54</v>
      </c>
      <c r="B57" t="str">
        <f>'2022'!B64</f>
        <v>Bow Rd /Glebe Terrace</v>
      </c>
      <c r="C57" t="str">
        <f>'2022'!E64</f>
        <v>Kerbside</v>
      </c>
    </row>
    <row r="58" spans="1:3" x14ac:dyDescent="0.35">
      <c r="A58">
        <v>55</v>
      </c>
      <c r="B58" t="str">
        <f>'2022'!B65</f>
        <v>TH Cemetery Park</v>
      </c>
      <c r="C58" t="str">
        <f>'2022'!E65</f>
        <v>Roadside</v>
      </c>
    </row>
    <row r="59" spans="1:3" x14ac:dyDescent="0.35">
      <c r="A59">
        <v>56</v>
      </c>
      <c r="B59" t="str">
        <f>'2022'!B66</f>
        <v>Bow Common Lane/St Paul's Way</v>
      </c>
      <c r="C59" t="str">
        <f>'2022'!E66</f>
        <v>Kerbside</v>
      </c>
    </row>
    <row r="60" spans="1:3" x14ac:dyDescent="0.35">
      <c r="A60">
        <v>57</v>
      </c>
      <c r="B60" t="str">
        <f>'2022'!B67</f>
        <v>Augusta St/Giraud St</v>
      </c>
      <c r="C60" t="str">
        <f>'2022'!E67</f>
        <v>Kerbside</v>
      </c>
    </row>
    <row r="61" spans="1:3" x14ac:dyDescent="0.35">
      <c r="A61">
        <v>58</v>
      </c>
      <c r="B61" t="str">
        <f>'2022'!B68</f>
        <v>Dolphin Lane</v>
      </c>
      <c r="C61" t="str">
        <f>'2022'!E68</f>
        <v>Kerbside</v>
      </c>
    </row>
    <row r="62" spans="1:3" x14ac:dyDescent="0.35">
      <c r="A62">
        <v>59</v>
      </c>
      <c r="B62" t="str">
        <f>'2022'!B69</f>
        <v>Westferry Road/Limehouse Link jnct</v>
      </c>
      <c r="C62" t="str">
        <f>'2022'!E69</f>
        <v>Kerbside</v>
      </c>
    </row>
    <row r="63" spans="1:3" x14ac:dyDescent="0.35">
      <c r="A63">
        <v>60</v>
      </c>
      <c r="B63" t="str">
        <f>'2022'!B70</f>
        <v>Cascades, Westferry Road</v>
      </c>
      <c r="C63" t="str">
        <f>'2022'!E70</f>
        <v>Kerbside</v>
      </c>
    </row>
    <row r="64" spans="1:3" x14ac:dyDescent="0.35">
      <c r="A64">
        <v>61</v>
      </c>
      <c r="B64" t="str">
        <f>'2022'!B71</f>
        <v>Bow Rd/Alfred St</v>
      </c>
      <c r="C64" t="str">
        <f>'2022'!E71</f>
        <v>Kerbside</v>
      </c>
    </row>
    <row r="65" spans="1:3" x14ac:dyDescent="0.35">
      <c r="A65">
        <v>62</v>
      </c>
      <c r="B65" t="str">
        <f>'2022'!B72</f>
        <v>Mast House Terrace</v>
      </c>
      <c r="C65" t="str">
        <f>'2022'!E72</f>
        <v>Kerbside</v>
      </c>
    </row>
    <row r="66" spans="1:3" x14ac:dyDescent="0.35">
      <c r="A66">
        <v>63</v>
      </c>
      <c r="B66" t="str">
        <f>'2022'!B73</f>
        <v>Millwall Park</v>
      </c>
      <c r="C66" t="str">
        <f>'2022'!E73</f>
        <v>Urban background</v>
      </c>
    </row>
    <row r="67" spans="1:3" x14ac:dyDescent="0.35">
      <c r="A67">
        <v>64</v>
      </c>
      <c r="B67" t="str">
        <f>'2022'!B74</f>
        <v>Limeharbour</v>
      </c>
      <c r="C67" t="str">
        <f>'2022'!E74</f>
        <v>Kerbside</v>
      </c>
    </row>
    <row r="68" spans="1:3" x14ac:dyDescent="0.35">
      <c r="A68">
        <v>65</v>
      </c>
      <c r="B68" t="str">
        <f>'2022'!B75</f>
        <v>Manchester Road/East Ferry Road</v>
      </c>
      <c r="C68" t="str">
        <f>'2022'!E75</f>
        <v>Kerbside</v>
      </c>
    </row>
    <row r="69" spans="1:3" x14ac:dyDescent="0.35">
      <c r="A69">
        <v>66</v>
      </c>
      <c r="B69" t="str">
        <f>'2022'!B76</f>
        <v>Millwall Park</v>
      </c>
      <c r="C69" t="str">
        <f>'2022'!E76</f>
        <v>Urban background</v>
      </c>
    </row>
    <row r="70" spans="1:3" x14ac:dyDescent="0.35">
      <c r="A70">
        <v>67</v>
      </c>
      <c r="B70" t="str">
        <f>'2022'!B77</f>
        <v>Seyssel Street</v>
      </c>
      <c r="C70" t="str">
        <f>'2022'!E77</f>
        <v>Kerbside</v>
      </c>
    </row>
    <row r="71" spans="1:3" x14ac:dyDescent="0.35">
      <c r="A71">
        <v>68</v>
      </c>
      <c r="B71" t="str">
        <f>'2022'!B78</f>
        <v xml:space="preserve">Manchester Road/Ollife Street </v>
      </c>
      <c r="C71" t="str">
        <f>'2022'!E78</f>
        <v>Kerbside</v>
      </c>
    </row>
    <row r="72" spans="1:3" x14ac:dyDescent="0.35">
      <c r="A72">
        <v>69</v>
      </c>
      <c r="B72" t="str">
        <f>'2022'!B79</f>
        <v xml:space="preserve">Lawnhouse Close </v>
      </c>
      <c r="C72" t="str">
        <f>'2022'!E79</f>
        <v>Kerbside</v>
      </c>
    </row>
    <row r="73" spans="1:3" x14ac:dyDescent="0.35">
      <c r="A73">
        <v>70</v>
      </c>
      <c r="B73" t="str">
        <f>'2022'!B80</f>
        <v>Admirals Way</v>
      </c>
      <c r="C73" t="str">
        <f>'2022'!E80</f>
        <v>Kerbside</v>
      </c>
    </row>
    <row r="74" spans="1:3" x14ac:dyDescent="0.35">
      <c r="A74">
        <v>71</v>
      </c>
      <c r="B74" t="str">
        <f>'2022'!B81</f>
        <v>Toynbee St/Commercial St</v>
      </c>
      <c r="C74" t="str">
        <f>'2022'!E81</f>
        <v>Roadside</v>
      </c>
    </row>
    <row r="75" spans="1:3" x14ac:dyDescent="0.35">
      <c r="A75">
        <v>72</v>
      </c>
      <c r="B75" t="str">
        <f>'2022'!B82</f>
        <v>Prestons Road/ Coldharbour</v>
      </c>
      <c r="C75" t="str">
        <f>'2022'!E82</f>
        <v>Kerbside</v>
      </c>
    </row>
    <row r="76" spans="1:3" x14ac:dyDescent="0.35">
      <c r="A76">
        <v>73</v>
      </c>
      <c r="B76" t="str">
        <f>'2022'!B83</f>
        <v>John Smith Mews</v>
      </c>
      <c r="C76" t="str">
        <f>'2022'!E83</f>
        <v>Kerbside</v>
      </c>
    </row>
    <row r="77" spans="1:3" x14ac:dyDescent="0.35">
      <c r="A77">
        <v>74</v>
      </c>
      <c r="B77" t="str">
        <f>'2022'!B84</f>
        <v>Poplar High St/Cotton St</v>
      </c>
      <c r="C77" t="str">
        <f>'2022'!E84</f>
        <v>Kerbside</v>
      </c>
    </row>
    <row r="78" spans="1:3" x14ac:dyDescent="0.35">
      <c r="A78">
        <v>75</v>
      </c>
      <c r="B78" t="str">
        <f>'2022'!B85</f>
        <v>Hale Street</v>
      </c>
      <c r="C78" t="str">
        <f>'2022'!E85</f>
        <v>Kerbside</v>
      </c>
    </row>
    <row r="79" spans="1:3" x14ac:dyDescent="0.35">
      <c r="A79">
        <v>76</v>
      </c>
      <c r="B79" t="str">
        <f>'2022'!B86</f>
        <v xml:space="preserve">Chrisp Street/E India Dock Road </v>
      </c>
      <c r="C79" t="str">
        <f>'2022'!E86</f>
        <v>Kerbside</v>
      </c>
    </row>
    <row r="80" spans="1:3" x14ac:dyDescent="0.35">
      <c r="A80">
        <v>77</v>
      </c>
      <c r="B80" t="str">
        <f>'2022'!B87</f>
        <v>Morris/Barchester Street</v>
      </c>
      <c r="C80" t="str">
        <f>'2022'!E87</f>
        <v>Kerbside</v>
      </c>
    </row>
    <row r="81" spans="1:3" x14ac:dyDescent="0.35">
      <c r="A81">
        <v>78</v>
      </c>
      <c r="B81" t="str">
        <f>'2022'!B88</f>
        <v xml:space="preserve">Devons Road / Campbell Road </v>
      </c>
      <c r="C81" t="str">
        <f>'2022'!E88</f>
        <v>Kerbside</v>
      </c>
    </row>
    <row r="82" spans="1:3" x14ac:dyDescent="0.35">
      <c r="A82">
        <v>79</v>
      </c>
      <c r="B82" t="str">
        <f>'2022'!B89</f>
        <v>Hatfield Terrace/Fairfield Road</v>
      </c>
      <c r="C82" t="str">
        <f>'2022'!E89</f>
        <v>Kerbside</v>
      </c>
    </row>
    <row r="83" spans="1:3" x14ac:dyDescent="0.35">
      <c r="A83">
        <v>80</v>
      </c>
      <c r="B83" t="str">
        <f>'2022'!B90</f>
        <v>Wrexham Road</v>
      </c>
      <c r="C83" t="str">
        <f>'2022'!E90</f>
        <v>Kerbside</v>
      </c>
    </row>
    <row r="84" spans="1:3" x14ac:dyDescent="0.35">
      <c r="A84">
        <v>81</v>
      </c>
      <c r="B84" t="str">
        <f>'2022'!B91</f>
        <v>Bromley High Street/ St Leonards</v>
      </c>
      <c r="C84" t="str">
        <f>'2022'!E91</f>
        <v>Kerbside</v>
      </c>
    </row>
    <row r="85" spans="1:3" x14ac:dyDescent="0.35">
      <c r="A85">
        <v>82</v>
      </c>
      <c r="B85" t="str">
        <f>'2022'!B92</f>
        <v>Devas Street /Devons road</v>
      </c>
      <c r="C85" t="str">
        <f>'2022'!E92</f>
        <v>Kerbside</v>
      </c>
    </row>
    <row r="86" spans="1:3" x14ac:dyDescent="0.35">
      <c r="A86">
        <v>83</v>
      </c>
      <c r="B86" t="str">
        <f>'2022'!B93</f>
        <v>Zetland Street/A12</v>
      </c>
      <c r="C86" t="str">
        <f>'2022'!E93</f>
        <v>Kerbside</v>
      </c>
    </row>
    <row r="87" spans="1:3" x14ac:dyDescent="0.35">
      <c r="A87">
        <v>84</v>
      </c>
      <c r="B87" t="str">
        <f>'2022'!B94</f>
        <v>Blair Street (End of Street)</v>
      </c>
      <c r="C87" t="str">
        <f>'2022'!E94</f>
        <v>Roadside</v>
      </c>
    </row>
    <row r="88" spans="1:3" x14ac:dyDescent="0.35">
      <c r="A88">
        <v>85</v>
      </c>
      <c r="B88" t="str">
        <f>'2022'!B95</f>
        <v>Portree Street</v>
      </c>
      <c r="C88" t="str">
        <f>'2022'!E95</f>
        <v>Kerbside</v>
      </c>
    </row>
    <row r="89" spans="1:3" x14ac:dyDescent="0.35">
      <c r="A89">
        <v>86</v>
      </c>
      <c r="B89" t="str">
        <f>'2022'!B96</f>
        <v>Newport Avenue</v>
      </c>
      <c r="C89" t="str">
        <f>'2022'!E96</f>
        <v>Kerbside</v>
      </c>
    </row>
    <row r="90" spans="1:3" x14ac:dyDescent="0.35">
      <c r="A90">
        <v>87</v>
      </c>
      <c r="B90" t="str">
        <f>'2022'!B97</f>
        <v>Mile End Road Corner Bancroft Rd</v>
      </c>
      <c r="C90" t="str">
        <f>'2022'!E97</f>
        <v>Kerbside</v>
      </c>
    </row>
    <row r="91" spans="1:3" x14ac:dyDescent="0.35">
      <c r="A91">
        <v>88</v>
      </c>
      <c r="B91" t="str">
        <f>'2022'!B98</f>
        <v>Shirbutt St o/s Holy Family School</v>
      </c>
      <c r="C91" t="str">
        <f>'2022'!E98</f>
        <v>Kerbside</v>
      </c>
    </row>
    <row r="92" spans="1:3" x14ac:dyDescent="0.35">
      <c r="A92">
        <v>89</v>
      </c>
      <c r="B92" t="str">
        <f>'2022'!B99</f>
        <v>Thames Path Storers Quay</v>
      </c>
      <c r="C92" t="str">
        <f>'2022'!E99</f>
        <v>Roadside</v>
      </c>
    </row>
    <row r="93" spans="1:3" x14ac:dyDescent="0.35">
      <c r="A93">
        <v>90</v>
      </c>
      <c r="B93" t="str">
        <f>'2022'!B100</f>
        <v>Sextant Avenue</v>
      </c>
      <c r="C93" t="str">
        <f>'2022'!E100</f>
        <v>Kerbside</v>
      </c>
    </row>
    <row r="94" spans="1:3" x14ac:dyDescent="0.35">
      <c r="A94">
        <v>91</v>
      </c>
      <c r="B94" t="str">
        <f>'2022'!B101</f>
        <v>At the entrance of MOT station</v>
      </c>
      <c r="C94" t="str">
        <f>'2022'!E101</f>
        <v>Kerbside</v>
      </c>
    </row>
    <row r="95" spans="1:3" x14ac:dyDescent="0.35">
      <c r="A95">
        <v>92</v>
      </c>
      <c r="B95" t="str">
        <f>'2022'!B102</f>
        <v>At the exit of MOT station</v>
      </c>
      <c r="C95" t="str">
        <f>'2022'!E102</f>
        <v>Roadside</v>
      </c>
    </row>
    <row r="96" spans="1:3" x14ac:dyDescent="0.35">
      <c r="A96">
        <v>93</v>
      </c>
      <c r="B96" t="str">
        <f>'2022'!B103</f>
        <v>Millwall Park- North Greenwich Bowls Club (Co-location site)</v>
      </c>
      <c r="C96" t="str">
        <f>'2022'!E103</f>
        <v>Urban background</v>
      </c>
    </row>
    <row r="97" spans="1:3" x14ac:dyDescent="0.35">
      <c r="A97">
        <v>94</v>
      </c>
      <c r="B97" t="str">
        <f>'2022'!B104</f>
        <v>Millwall Park- North Greenwich Bowls Club(Co-location site)</v>
      </c>
      <c r="C97" t="str">
        <f>'2022'!E104</f>
        <v>Urban background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Grouping</vt:lpstr>
    </vt:vector>
  </TitlesOfParts>
  <Company>London Borough Of TowerHamlets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Hughes</dc:creator>
  <cp:lastModifiedBy>Pablo Borondo</cp:lastModifiedBy>
  <dcterms:created xsi:type="dcterms:W3CDTF">2015-08-11T15:18:17Z</dcterms:created>
  <dcterms:modified xsi:type="dcterms:W3CDTF">2023-03-20T12:03:17Z</dcterms:modified>
</cp:coreProperties>
</file>