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1-General\"/>
    </mc:Choice>
  </mc:AlternateContent>
  <xr:revisionPtr revIDLastSave="0" documentId="13_ncr:1_{D2E86287-B514-4264-8304-716F5BC95579}" xr6:coauthVersionLast="47" xr6:coauthVersionMax="47" xr10:uidLastSave="{00000000-0000-0000-0000-000000000000}"/>
  <bookViews>
    <workbookView xWindow="3510" yWindow="210" windowWidth="22110" windowHeight="14970" tabRatio="799" xr2:uid="{E9632C04-254D-4557-9C77-E4A6BCE062A9}"/>
  </bookViews>
  <sheets>
    <sheet name="STATE CODES" sheetId="29" r:id="rId1"/>
    <sheet name="UAT Regression Sep-29" sheetId="40" r:id="rId2"/>
    <sheet name="7856-NJ Surcharge" sheetId="37" r:id="rId3"/>
    <sheet name="UAT Regression Sep 16" sheetId="39" r:id="rId4"/>
    <sheet name="UAT Regression Sep 9" sheetId="38" r:id="rId5"/>
    <sheet name="UAT Regression Aug-26" sheetId="36" r:id="rId6"/>
    <sheet name="Abreviatons" sheetId="30" r:id="rId7"/>
    <sheet name="UAT Regression Aug-12" sheetId="35" r:id="rId8"/>
    <sheet name="UAT Regression Aug-05" sheetId="34" r:id="rId9"/>
    <sheet name="UAT Regression July 22" sheetId="33" r:id="rId10"/>
    <sheet name="UAT Regression July 15" sheetId="32" r:id="rId11"/>
    <sheet name="UAT Regression June 24" sheetId="31" r:id="rId12"/>
    <sheet name="UAT Regression June 17" sheetId="28" r:id="rId13"/>
    <sheet name="UAT Regression June 3" sheetId="27" r:id="rId14"/>
    <sheet name="UAT Regression Base Merge" sheetId="25" r:id="rId15"/>
    <sheet name="QA Regression May 17" sheetId="24" r:id="rId16"/>
    <sheet name="QA-WebServerMigration" sheetId="23" r:id="rId17"/>
    <sheet name="QA Regression May 4 BaseMerge" sheetId="22" r:id="rId18"/>
    <sheet name="UAT Reg Apr 29" sheetId="19" r:id="rId19"/>
    <sheet name="QA Regression April 19" sheetId="17" r:id="rId20"/>
    <sheet name="UAT Reg Apr 12" sheetId="16" r:id="rId21"/>
    <sheet name="UAT Reg Apr 8" sheetId="14" r:id="rId22"/>
    <sheet name="QA Regression April 6" sheetId="10" r:id="rId23"/>
    <sheet name="UAT Reg Apr 1" sheetId="7" r:id="rId24"/>
    <sheet name="march-28-2022" sheetId="1" r:id="rId25"/>
    <sheet name="Broker Information" sheetId="2" r:id="rId26"/>
    <sheet name="BD Workflow" sheetId="13" r:id="rId27"/>
    <sheet name="Smoke Test" sheetId="11" r:id="rId28"/>
    <sheet name="Personal Notes" sheetId="4" r:id="rId29"/>
    <sheet name="What to check" sheetId="6" r:id="rId30"/>
    <sheet name="Quote taxes vs no taxes" sheetId="12" r:id="rId31"/>
    <sheet name="MTA-REVISED" sheetId="8" r:id="rId32"/>
    <sheet name="Renewals-Manual" sheetId="9" r:id="rId33"/>
    <sheet name="Renewals-Automatic" sheetId="20" r:id="rId34"/>
    <sheet name="Cancellation" sheetId="18" r:id="rId35"/>
    <sheet name="Succesfull" sheetId="3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40" l="1" a="1"/>
  <c r="C40" i="40" s="1"/>
  <c r="D36" i="40" s="1"/>
  <c r="I48" i="40"/>
  <c r="D45" i="40"/>
  <c r="C33" i="40"/>
  <c r="C32" i="40"/>
  <c r="I48" i="39"/>
  <c r="D45" i="39"/>
  <c r="C40" i="39" a="1"/>
  <c r="C40" i="39" s="1"/>
  <c r="D37" i="39"/>
  <c r="E37" i="39" s="1"/>
  <c r="D36" i="39"/>
  <c r="C33" i="39"/>
  <c r="C32" i="39"/>
  <c r="I48" i="38"/>
  <c r="D45" i="38"/>
  <c r="C40" i="38" a="1"/>
  <c r="C40" i="38" s="1"/>
  <c r="D37" i="38"/>
  <c r="E37" i="38" s="1"/>
  <c r="D36" i="38"/>
  <c r="C33" i="38"/>
  <c r="C32" i="38"/>
  <c r="I48" i="36"/>
  <c r="D45" i="36"/>
  <c r="C40" i="36" a="1"/>
  <c r="C40" i="36" s="1"/>
  <c r="D37" i="36"/>
  <c r="E37" i="36" s="1"/>
  <c r="D36" i="36"/>
  <c r="C33" i="36"/>
  <c r="C32" i="36"/>
  <c r="I48" i="35"/>
  <c r="D45" i="35"/>
  <c r="C40" i="35" a="1"/>
  <c r="C40" i="35" s="1"/>
  <c r="D37" i="35"/>
  <c r="E37" i="35" s="1"/>
  <c r="D36" i="35"/>
  <c r="C33" i="35"/>
  <c r="C32" i="35"/>
  <c r="I48" i="31"/>
  <c r="D45" i="31"/>
  <c r="C40" i="31" a="1"/>
  <c r="C40" i="31" s="1"/>
  <c r="C33" i="31"/>
  <c r="C32" i="31"/>
  <c r="I48" i="28"/>
  <c r="D45" i="28"/>
  <c r="D46" i="28" s="1"/>
  <c r="C40" i="28" a="1"/>
  <c r="C40" i="28" s="1"/>
  <c r="C33" i="28"/>
  <c r="C32" i="28"/>
  <c r="I48" i="27"/>
  <c r="D45" i="27"/>
  <c r="C40" i="27" a="1"/>
  <c r="C40" i="27" s="1"/>
  <c r="C33" i="27"/>
  <c r="C32" i="27"/>
  <c r="I48" i="25"/>
  <c r="D45" i="25"/>
  <c r="C40" i="25" a="1"/>
  <c r="C40" i="25" s="1"/>
  <c r="C33" i="25"/>
  <c r="C32" i="25"/>
  <c r="I47" i="24"/>
  <c r="D44" i="24"/>
  <c r="C39" i="24" a="1"/>
  <c r="C39" i="24" s="1"/>
  <c r="C33" i="24"/>
  <c r="C32" i="24"/>
  <c r="D43" i="23"/>
  <c r="C38" i="23" a="1"/>
  <c r="C38" i="23" s="1"/>
  <c r="C32" i="23"/>
  <c r="C31" i="23"/>
  <c r="D43" i="22"/>
  <c r="D44" i="22" s="1"/>
  <c r="C38" i="22" a="1"/>
  <c r="C38" i="22" s="1"/>
  <c r="C32" i="22"/>
  <c r="C31" i="22"/>
  <c r="D26" i="19"/>
  <c r="D25" i="19"/>
  <c r="D37" i="40" l="1"/>
  <c r="E37" i="40" s="1"/>
  <c r="E36" i="40"/>
  <c r="D46" i="40"/>
  <c r="D47" i="39"/>
  <c r="E36" i="39"/>
  <c r="D46" i="39"/>
  <c r="D48" i="39" s="1"/>
  <c r="D47" i="38"/>
  <c r="E36" i="38"/>
  <c r="D46" i="38"/>
  <c r="D48" i="38" s="1"/>
  <c r="D47" i="36"/>
  <c r="E36" i="36"/>
  <c r="D46" i="36"/>
  <c r="D48" i="36" s="1"/>
  <c r="D47" i="35"/>
  <c r="E36" i="35"/>
  <c r="D46" i="35"/>
  <c r="D48" i="35" s="1"/>
  <c r="D37" i="31"/>
  <c r="E37" i="31" s="1"/>
  <c r="D36" i="31"/>
  <c r="D46" i="31"/>
  <c r="D37" i="28"/>
  <c r="E37" i="28" s="1"/>
  <c r="D36" i="28"/>
  <c r="D37" i="27"/>
  <c r="E37" i="27" s="1"/>
  <c r="D36" i="27"/>
  <c r="D46" i="27"/>
  <c r="D37" i="25"/>
  <c r="E37" i="25" s="1"/>
  <c r="D36" i="25"/>
  <c r="D46" i="25"/>
  <c r="D36" i="24"/>
  <c r="E36" i="24" s="1"/>
  <c r="D35" i="24"/>
  <c r="D45" i="24"/>
  <c r="D35" i="23"/>
  <c r="E35" i="23" s="1"/>
  <c r="D34" i="23"/>
  <c r="D44" i="23"/>
  <c r="D34" i="22"/>
  <c r="E34" i="22" s="1"/>
  <c r="D35" i="22"/>
  <c r="E35" i="22" s="1"/>
  <c r="D47" i="40" l="1"/>
  <c r="D48" i="40" s="1"/>
  <c r="E36" i="31"/>
  <c r="D47" i="31"/>
  <c r="D48" i="31" s="1"/>
  <c r="D47" i="28"/>
  <c r="D48" i="28" s="1"/>
  <c r="E36" i="28"/>
  <c r="D47" i="27"/>
  <c r="D48" i="27" s="1"/>
  <c r="E36" i="27"/>
  <c r="E36" i="25"/>
  <c r="D47" i="25"/>
  <c r="D48" i="25" s="1"/>
  <c r="E35" i="24"/>
  <c r="D46" i="24"/>
  <c r="D47" i="24" s="1"/>
  <c r="E34" i="23"/>
  <c r="D45" i="23"/>
  <c r="D46" i="23" s="1"/>
  <c r="D45" i="22"/>
  <c r="D46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<sst xmlns="http://schemas.openxmlformats.org/spreadsheetml/2006/main" count="2601" uniqueCount="749">
  <si>
    <t>TC1</t>
  </si>
  <si>
    <t>This generated two documents</t>
  </si>
  <si>
    <t>Quote letter
Suplemental Application</t>
  </si>
  <si>
    <t>Status changed to Quote Saved</t>
  </si>
  <si>
    <t>Note: I changed something related with a date, saved changes and this generated a new Quote letter.</t>
  </si>
  <si>
    <t>Status changed to Bond</t>
  </si>
  <si>
    <t>Binder Letter
Invoice</t>
  </si>
  <si>
    <t>Documents Generated</t>
  </si>
  <si>
    <t>Status</t>
  </si>
  <si>
    <t>A pop up window with sending email option showed up.</t>
  </si>
  <si>
    <r>
      <t xml:space="preserve">Created a new Quote # </t>
    </r>
    <r>
      <rPr>
        <b/>
        <sz val="11"/>
        <color theme="1"/>
        <rFont val="Calibri"/>
        <family val="2"/>
        <scheme val="minor"/>
      </rPr>
      <t>02093378</t>
    </r>
  </si>
  <si>
    <r>
      <t>Clicked on rigth top "Quote" option and selected Bind. This creates a Policy Number</t>
    </r>
    <r>
      <rPr>
        <b/>
        <sz val="11"/>
        <color theme="1"/>
        <rFont val="Calibri"/>
        <family val="2"/>
        <scheme val="minor"/>
      </rPr>
      <t xml:space="preserve"> VG00040662AA</t>
    </r>
  </si>
  <si>
    <t>I used WV (Weste Virginia) it is taxable 0.55%</t>
  </si>
  <si>
    <t>Issued a policy</t>
  </si>
  <si>
    <t>Status changed to Issued</t>
  </si>
  <si>
    <t>Policy Declaration</t>
  </si>
  <si>
    <t>Note: I did not write PE and I think it does not let me see the LES financial information.</t>
  </si>
  <si>
    <t>Broker Agency name</t>
  </si>
  <si>
    <t>Hub International Northeast Limited</t>
  </si>
  <si>
    <t>Agaency Trade ID</t>
  </si>
  <si>
    <t>Branch</t>
  </si>
  <si>
    <t>Hub International Northeast Limited - New York, NY</t>
  </si>
  <si>
    <t>Broker Contact Name</t>
  </si>
  <si>
    <t>Address</t>
  </si>
  <si>
    <t>Marc Cohen</t>
  </si>
  <si>
    <t>marc.cohen@hubinternational.com</t>
  </si>
  <si>
    <t>email</t>
  </si>
  <si>
    <t>Broker Lisence Number</t>
  </si>
  <si>
    <t>Bind =&gt; VG00040663AA</t>
  </si>
  <si>
    <t>Bound</t>
  </si>
  <si>
    <t>Quote Saved</t>
  </si>
  <si>
    <t>Issue =&gt; the same as before</t>
  </si>
  <si>
    <t>Issued</t>
  </si>
  <si>
    <t>Save and Exit =&gt; Quote 2093379</t>
  </si>
  <si>
    <t>Bind =&gt; VG00040664AA</t>
  </si>
  <si>
    <t xml:space="preserve">Save and Exit =&gt; Quote </t>
  </si>
  <si>
    <t>TC2</t>
  </si>
  <si>
    <t>Quote 02093383</t>
  </si>
  <si>
    <t>reated GMT stand alone but the premium shows $250 for GL. This also appears in the Binder letter</t>
  </si>
  <si>
    <t>Bind =&gt; WG00040665AA</t>
  </si>
  <si>
    <t>Issue</t>
  </si>
  <si>
    <t>Policy Issue Email (sent email)
Policy Declaration
Invoice</t>
  </si>
  <si>
    <t>VG00040666AA</t>
  </si>
  <si>
    <t>Virginia Insured</t>
  </si>
  <si>
    <t>Name</t>
  </si>
  <si>
    <t>Policy Number</t>
  </si>
  <si>
    <t>State</t>
  </si>
  <si>
    <t>BMT</t>
  </si>
  <si>
    <t>Admited</t>
  </si>
  <si>
    <t>Speciality Lines</t>
  </si>
  <si>
    <t>PASSED</t>
  </si>
  <si>
    <t>VG00040670AA</t>
  </si>
  <si>
    <t>TC3</t>
  </si>
  <si>
    <t>VG00040674AA</t>
  </si>
  <si>
    <t>NJ</t>
  </si>
  <si>
    <t>WV</t>
  </si>
  <si>
    <t>KT</t>
  </si>
  <si>
    <t>NY</t>
  </si>
  <si>
    <t>Admmited</t>
  </si>
  <si>
    <t>Surplus</t>
  </si>
  <si>
    <t>Taxable states</t>
  </si>
  <si>
    <t>ATEN NEW JERSEY INC</t>
  </si>
  <si>
    <t>WEST VIRGINIA INSURED</t>
  </si>
  <si>
    <t>INSURED</t>
  </si>
  <si>
    <t>QUOTE NUMBER</t>
  </si>
  <si>
    <t>STATE</t>
  </si>
  <si>
    <t>Tax Does not affect the premium</t>
  </si>
  <si>
    <t>Tax affects the Premium</t>
  </si>
  <si>
    <t>UWP</t>
  </si>
  <si>
    <t>ACTION</t>
  </si>
  <si>
    <t>Premium
Verify Taxes
Endorsements</t>
  </si>
  <si>
    <t>Bind</t>
  </si>
  <si>
    <r>
      <rPr>
        <b/>
        <sz val="11"/>
        <color theme="1"/>
        <rFont val="Calibri"/>
        <family val="2"/>
        <scheme val="minor"/>
      </rPr>
      <t>Binder Letter</t>
    </r>
    <r>
      <rPr>
        <sz val="11"/>
        <color theme="1"/>
        <rFont val="Calibri"/>
        <family val="2"/>
        <scheme val="minor"/>
      </rPr>
      <t xml:space="preserve">
-No physical forms
-List of Endorsements
-Broker Info
-Insured Info
-Premium
</t>
    </r>
    <r>
      <rPr>
        <b/>
        <sz val="11"/>
        <color theme="1"/>
        <rFont val="Calibri"/>
        <family val="2"/>
        <scheme val="minor"/>
      </rPr>
      <t>Invoice</t>
    </r>
    <r>
      <rPr>
        <sz val="11"/>
        <color theme="1"/>
        <rFont val="Calibri"/>
        <family val="2"/>
        <scheme val="minor"/>
      </rPr>
      <t xml:space="preserve">
-Broker
-Insured
-Efective Dates
-Premium
LES</t>
    </r>
  </si>
  <si>
    <r>
      <rPr>
        <b/>
        <sz val="11"/>
        <color theme="1"/>
        <rFont val="Calibri"/>
        <family val="2"/>
        <scheme val="minor"/>
      </rPr>
      <t>Policy Declaration</t>
    </r>
    <r>
      <rPr>
        <sz val="11"/>
        <color theme="1"/>
        <rFont val="Calibri"/>
        <family val="2"/>
        <scheme val="minor"/>
      </rPr>
      <t xml:space="preserve">
-Broker
-List of Endorsements
-Insured
-Efective Dates
-Premium
LES</t>
    </r>
  </si>
  <si>
    <t>TAXABLE
NJ, WV, FL, KT</t>
  </si>
  <si>
    <t>TC4</t>
  </si>
  <si>
    <r>
      <rPr>
        <b/>
        <sz val="11"/>
        <color theme="1"/>
        <rFont val="Calibri"/>
        <family val="2"/>
        <scheme val="minor"/>
      </rPr>
      <t>Quote Save</t>
    </r>
    <r>
      <rPr>
        <sz val="11"/>
        <color theme="1"/>
        <rFont val="Calibri"/>
        <family val="2"/>
        <scheme val="minor"/>
      </rPr>
      <t xml:space="preserve">
you get:
New Quote Number
Status:Assigned</t>
    </r>
  </si>
  <si>
    <t>VG00040676AA</t>
  </si>
  <si>
    <t>WG00040669AA</t>
  </si>
  <si>
    <t>LES</t>
  </si>
  <si>
    <r>
      <t xml:space="preserve">Policy Ref
Assured Organization Name
Carrier (Admitted / Surplus)
Trade ID Ledger System
</t>
    </r>
    <r>
      <rPr>
        <b/>
        <sz val="11"/>
        <color theme="1"/>
        <rFont val="Calibri"/>
        <family val="2"/>
        <scheme val="minor"/>
      </rPr>
      <t xml:space="preserve">
BMT</t>
    </r>
    <r>
      <rPr>
        <sz val="11"/>
        <color theme="1"/>
        <rFont val="Calibri"/>
        <family val="2"/>
        <scheme val="minor"/>
      </rPr>
      <t xml:space="preserve">
Profit Center: 687
COBCode: PT
</t>
    </r>
    <r>
      <rPr>
        <b/>
        <sz val="11"/>
        <color theme="1"/>
        <rFont val="Calibri"/>
        <family val="2"/>
        <scheme val="minor"/>
      </rPr>
      <t>GL</t>
    </r>
    <r>
      <rPr>
        <sz val="11"/>
        <color theme="1"/>
        <rFont val="Calibri"/>
        <family val="2"/>
        <scheme val="minor"/>
      </rPr>
      <t xml:space="preserve">
Profit Center: 799
COBCode: YK</t>
    </r>
  </si>
  <si>
    <t>TC5</t>
  </si>
  <si>
    <r>
      <rPr>
        <b/>
        <sz val="11"/>
        <color theme="1"/>
        <rFont val="Calibri"/>
        <family val="2"/>
        <scheme val="minor"/>
      </rPr>
      <t>Quote Letter</t>
    </r>
    <r>
      <rPr>
        <sz val="11"/>
        <color theme="1"/>
        <rFont val="Calibri"/>
        <family val="2"/>
        <scheme val="minor"/>
      </rPr>
      <t xml:space="preserve">
-Premium
(Admitted= Affect the premium)
(Surplus = Do not apply taxes)
-Taxes
-Endorsements in UWP are the same as in Quote Letter
-Physical Forms (No duplicated)
</t>
    </r>
    <r>
      <rPr>
        <b/>
        <sz val="11"/>
        <color theme="1"/>
        <rFont val="Calibri"/>
        <family val="2"/>
        <scheme val="minor"/>
      </rPr>
      <t>Supplemental Application</t>
    </r>
  </si>
  <si>
    <t>DOCUMENT GENERATED</t>
  </si>
  <si>
    <t>WG00040677AA</t>
  </si>
  <si>
    <t>TC6</t>
  </si>
  <si>
    <t>NEW JERSEY SCHOLARS PROGRAM</t>
  </si>
  <si>
    <t>SYS</t>
  </si>
  <si>
    <t>UAT</t>
  </si>
  <si>
    <t>WEST VIRGINIA NONPROFIT ASSOCIATION</t>
  </si>
  <si>
    <t>ENV</t>
  </si>
  <si>
    <t>KENTUCKY EMILIANO</t>
  </si>
  <si>
    <t>ILLINOIS CERTIFIED TESTING INC ILLINOIS CERTIFIED LLC</t>
  </si>
  <si>
    <t>IL</t>
  </si>
  <si>
    <t>CALIFORNIA CAREFORCE</t>
  </si>
  <si>
    <t>CA</t>
  </si>
  <si>
    <t>BD-2405</t>
  </si>
  <si>
    <t>Jira</t>
  </si>
  <si>
    <t>Excel</t>
  </si>
  <si>
    <t>VG00003570AA</t>
  </si>
  <si>
    <t>WG00003572AA</t>
  </si>
  <si>
    <t>BD-2406</t>
  </si>
  <si>
    <t>BD-2409</t>
  </si>
  <si>
    <t>VG00003573AA</t>
  </si>
  <si>
    <t>BD-2411</t>
  </si>
  <si>
    <t>1065 Avenue Of The Americas
10018
New York
NY</t>
  </si>
  <si>
    <t>VG00003574AA</t>
  </si>
  <si>
    <t>BD-2412</t>
  </si>
  <si>
    <t>WG00003575AA</t>
  </si>
  <si>
    <t>WV BMT Standalone Admitted</t>
  </si>
  <si>
    <t>VG00003576AA</t>
  </si>
  <si>
    <t>MTA: Middle Term Adjustments</t>
  </si>
  <si>
    <t>There are two types of MTAs</t>
  </si>
  <si>
    <t>Uno que es a la mitad de la poliza y solo incluye ese cambio. Esto genera un un cambio en el Premium</t>
  </si>
  <si>
    <t>Cuando se genera el invoice me muestra el valor adicional y todo va calculado basado en eso (la comision y el amount due)</t>
  </si>
  <si>
    <t>Revised quiere decir que todo va a partir de la fecha efectiva de la poliza</t>
  </si>
  <si>
    <t>Genera el invoice, el binder letter y el policy dec</t>
  </si>
  <si>
    <t>Revised</t>
  </si>
  <si>
    <t>El invoice me va amostrar el total de la polizar,  a diferencia del mta que solo muestra lo que cambio</t>
  </si>
  <si>
    <t>En polizas BOUND no puedo hacer MTA simples, solo Revised</t>
  </si>
  <si>
    <t>BD-2415</t>
  </si>
  <si>
    <t>BD-2416</t>
  </si>
  <si>
    <t>TC7</t>
  </si>
  <si>
    <t>Pre-Condition</t>
  </si>
  <si>
    <t>2028475/ VG00003577AA/ Status: Bound</t>
  </si>
  <si>
    <t>VG00003576AA/ Status: Issued</t>
  </si>
  <si>
    <t>VG00003577AA</t>
  </si>
  <si>
    <t>TC8</t>
  </si>
  <si>
    <t>BD-2417</t>
  </si>
  <si>
    <t>2028478/ VG00003578AA/ Status: Issued</t>
  </si>
  <si>
    <t>2028479/ VG00003579AA/ Status: Issued</t>
  </si>
  <si>
    <t>VG00003580AA</t>
  </si>
  <si>
    <t>TC9</t>
  </si>
  <si>
    <t>BD-2418</t>
  </si>
  <si>
    <t>VG00003581AA</t>
  </si>
  <si>
    <t>2028484/ VG00003582AA/ Status: Issued</t>
  </si>
  <si>
    <t xml:space="preserve"> VG00003582AA</t>
  </si>
  <si>
    <t>TC10</t>
  </si>
  <si>
    <t>Rapid</t>
  </si>
  <si>
    <t>Non Rapid</t>
  </si>
  <si>
    <t>If your policy is new, it finishes with AA</t>
  </si>
  <si>
    <t>If the policy has a renewal, the last letters will be AB, AC, AD</t>
  </si>
  <si>
    <t>There are several terms</t>
  </si>
  <si>
    <t>Current term</t>
  </si>
  <si>
    <t>Renewal Quote</t>
  </si>
  <si>
    <t>Prior Policy</t>
  </si>
  <si>
    <t>Status: Not Started</t>
  </si>
  <si>
    <t>And in the Risk Information / Rapid Renewal = YES</t>
  </si>
  <si>
    <t>And in the Risk Information / Rapid Renewal = NO</t>
  </si>
  <si>
    <t>Is easy and has the same flow as the others</t>
  </si>
  <si>
    <t>This requires a clearance from insight</t>
  </si>
  <si>
    <t>Status: Staged</t>
  </si>
  <si>
    <t>Renewals from UI</t>
  </si>
  <si>
    <t>Open a Policy that ends AA</t>
  </si>
  <si>
    <t>Go to Policy button and select Create a Renewal Quote</t>
  </si>
  <si>
    <t>A pop up window shows up</t>
  </si>
  <si>
    <t>Click Submit.</t>
  </si>
  <si>
    <t>Term= Renewal Qote (2), Status= Not Started, Rapid Renewal = YES</t>
  </si>
  <si>
    <t>Go to Claims Present = NO</t>
  </si>
  <si>
    <t>Complete de Subjectivities</t>
  </si>
  <si>
    <t>Save and Exit</t>
  </si>
  <si>
    <t>Policy save</t>
  </si>
  <si>
    <t>Verify deliverables in the email and Attachment</t>
  </si>
  <si>
    <t>Close the email window</t>
  </si>
  <si>
    <t>Verify Documents</t>
  </si>
  <si>
    <t>BD-2419</t>
  </si>
  <si>
    <t>PASS</t>
  </si>
  <si>
    <t>TC11</t>
  </si>
  <si>
    <t>TC12</t>
  </si>
  <si>
    <t>BD-2421</t>
  </si>
  <si>
    <t>VG00003585AA</t>
  </si>
  <si>
    <t>TC13</t>
  </si>
  <si>
    <t>BD-2420</t>
  </si>
  <si>
    <t>VG00003586AA</t>
  </si>
  <si>
    <t>BD-2422</t>
  </si>
  <si>
    <t>VG00003587AA</t>
  </si>
  <si>
    <t>VG00003588AA</t>
  </si>
  <si>
    <t>VG00040962AA</t>
  </si>
  <si>
    <t>Original Quote</t>
  </si>
  <si>
    <t>WG00040963AA</t>
  </si>
  <si>
    <t>VG00040964AA</t>
  </si>
  <si>
    <t>VG00040965AA</t>
  </si>
  <si>
    <t>Quote from Insight</t>
  </si>
  <si>
    <t>VG00003595AA</t>
  </si>
  <si>
    <t>Issued Policy</t>
  </si>
  <si>
    <t xml:space="preserve">For this example I am going to use BMT + GL </t>
  </si>
  <si>
    <t>Admitted</t>
  </si>
  <si>
    <t>WG00040980AA</t>
  </si>
  <si>
    <t>VG00040982AA</t>
  </si>
  <si>
    <t>SMOKE TEST:</t>
  </si>
  <si>
    <t>Create a quote. It may be a NB from insight</t>
  </si>
  <si>
    <t>Open that Quote in UWP and go page by page</t>
  </si>
  <si>
    <t>Save the Quote</t>
  </si>
  <si>
    <t>Bind the policy</t>
  </si>
  <si>
    <t>Issue the policy</t>
  </si>
  <si>
    <t>Verify all documents (Quote letter, Binder letter, Invoice, Policy Dec)</t>
  </si>
  <si>
    <t>Issues a Renewal Policy</t>
  </si>
  <si>
    <t>Cancellation</t>
  </si>
  <si>
    <t>Verify Invoice</t>
  </si>
  <si>
    <t>Reinstate</t>
  </si>
  <si>
    <t>Check no RED erros</t>
  </si>
  <si>
    <t>VG00040983AA</t>
  </si>
  <si>
    <t>VG00040984AA</t>
  </si>
  <si>
    <t> CALIFORNIA SPECTRUM</t>
  </si>
  <si>
    <t>VG00040989AA</t>
  </si>
  <si>
    <t>VG00040990AA</t>
  </si>
  <si>
    <t>VG00003597AA</t>
  </si>
  <si>
    <t>WEST VIRGINIA POWER BASEBALL</t>
  </si>
  <si>
    <t>WG00003598AA</t>
  </si>
  <si>
    <t>VG00003599AA</t>
  </si>
  <si>
    <t>VG00003600AA</t>
  </si>
  <si>
    <t>WG00003601AA</t>
  </si>
  <si>
    <t>VG00002487AA</t>
  </si>
  <si>
    <t>VG00003602AA</t>
  </si>
  <si>
    <t>VG00003606AA</t>
  </si>
  <si>
    <t>VG00003607AA</t>
  </si>
  <si>
    <t>VG00003609AA</t>
  </si>
  <si>
    <t>NJ Issued Policy</t>
  </si>
  <si>
    <t>VG00003610AA</t>
  </si>
  <si>
    <t>VG00003611AA</t>
  </si>
  <si>
    <t>VG00003612AA</t>
  </si>
  <si>
    <t>SOFAR NEW YORK INC</t>
  </si>
  <si>
    <t>VG00003613AA</t>
  </si>
  <si>
    <t>TEXAS MOTOR SPEEDWAY</t>
  </si>
  <si>
    <t>TX</t>
  </si>
  <si>
    <t>VG00041084AA</t>
  </si>
  <si>
    <t>KENTUCKY INSURED</t>
  </si>
  <si>
    <t>VG00041095AA</t>
  </si>
  <si>
    <t>VG00041098AA</t>
  </si>
  <si>
    <t>TC16</t>
  </si>
  <si>
    <t>VG00041099AA</t>
  </si>
  <si>
    <t>VG0003615AA</t>
  </si>
  <si>
    <t>VG0003616AA</t>
  </si>
  <si>
    <t>NB</t>
  </si>
  <si>
    <t>VG0003625AA</t>
  </si>
  <si>
    <t>WG00003626AA</t>
  </si>
  <si>
    <t>VG00003627AA</t>
  </si>
  <si>
    <t>VG00003628AA</t>
  </si>
  <si>
    <t>WG00003629AA</t>
  </si>
  <si>
    <t>VG00003497AA</t>
  </si>
  <si>
    <t>This one has problems</t>
  </si>
  <si>
    <t>VG00003630AA</t>
  </si>
  <si>
    <t>VG00003631AA</t>
  </si>
  <si>
    <t>VG00003632AA</t>
  </si>
  <si>
    <t>VG00003633AA</t>
  </si>
  <si>
    <t>VG00003634AA</t>
  </si>
  <si>
    <t>VG00003635AA</t>
  </si>
  <si>
    <t>VG00003636AA</t>
  </si>
  <si>
    <t>VG00003637AA</t>
  </si>
  <si>
    <t>Pass</t>
  </si>
  <si>
    <t>VG00041209AA</t>
  </si>
  <si>
    <t>VG00041210AA</t>
  </si>
  <si>
    <t>WG00041208AA</t>
  </si>
  <si>
    <t>WG00041211AA</t>
  </si>
  <si>
    <t>VG00041216AA</t>
  </si>
  <si>
    <t>Laneventure Furniture</t>
  </si>
  <si>
    <t>VG00041224AA</t>
  </si>
  <si>
    <t>VG00041272AA</t>
  </si>
  <si>
    <t>VG00041274AA</t>
  </si>
  <si>
    <t>VG00041275AA</t>
  </si>
  <si>
    <t>VG00041276AA</t>
  </si>
  <si>
    <t>Fail</t>
  </si>
  <si>
    <t>VG00041278AA</t>
  </si>
  <si>
    <t>VG00041280AA</t>
  </si>
  <si>
    <t> GREATER NEW YORK MUTUAL INS CO</t>
  </si>
  <si>
    <t>VG00041281AA</t>
  </si>
  <si>
    <t>NEW JERSEY EMILIANO</t>
  </si>
  <si>
    <t>Renewals:</t>
  </si>
  <si>
    <t>VG00003642AA</t>
  </si>
  <si>
    <t>Changes the statust from Not started to Status= Quote Saved</t>
  </si>
  <si>
    <t>VG00003646AA</t>
  </si>
  <si>
    <t>WG00003648AA</t>
  </si>
  <si>
    <t>TAXABLE STATES</t>
  </si>
  <si>
    <t>There are 4 taxable states only for Admitted Business:</t>
  </si>
  <si>
    <t>NJ : 0.6%- Invoice always prints a defaulted verbiage</t>
  </si>
  <si>
    <t>WV : 0.55%</t>
  </si>
  <si>
    <t>KY : Default 1.8 % + Municipality tax added in common page</t>
  </si>
  <si>
    <t>FL: Invoice always prints a defaulted verbiage</t>
  </si>
  <si>
    <t>VG00003649AA</t>
  </si>
  <si>
    <t>VG00003650AA</t>
  </si>
  <si>
    <t>WG00003651AA</t>
  </si>
  <si>
    <t>VG00003652AA</t>
  </si>
  <si>
    <t>VG00003653AA</t>
  </si>
  <si>
    <t>Transaction Due date</t>
  </si>
  <si>
    <t>Transaction Effective TO date</t>
  </si>
  <si>
    <t>Transaction Effective FROM date</t>
  </si>
  <si>
    <t>VG00003654AA</t>
  </si>
  <si>
    <t>V0000G3656AA</t>
  </si>
  <si>
    <t>VG00003658AA</t>
  </si>
  <si>
    <t>VG00003660AA</t>
  </si>
  <si>
    <t>KENTUCKY RADIOLOGY SERVICES</t>
  </si>
  <si>
    <t>VG00003665AA</t>
  </si>
  <si>
    <t>VG00003666AA</t>
  </si>
  <si>
    <t>TC14</t>
  </si>
  <si>
    <t>TC15</t>
  </si>
  <si>
    <t>VG00003667AA</t>
  </si>
  <si>
    <t>BD-4938</t>
  </si>
  <si>
    <t>WG00003668AA</t>
  </si>
  <si>
    <t>BD-4936</t>
  </si>
  <si>
    <t>BD-4937</t>
  </si>
  <si>
    <t>VG00003669AA</t>
  </si>
  <si>
    <t>RAPID RENEWAL ELIGIBILITY RULES</t>
  </si>
  <si>
    <t>VG00041574AA</t>
  </si>
  <si>
    <t>WG00041601AA</t>
  </si>
  <si>
    <t>Gross Bound Premium</t>
  </si>
  <si>
    <t xml:space="preserve">Comission </t>
  </si>
  <si>
    <t>Amount Due</t>
  </si>
  <si>
    <t>Policy Effective Date:</t>
  </si>
  <si>
    <t>Policy Expiration Date:</t>
  </si>
  <si>
    <t>Due Date:</t>
  </si>
  <si>
    <t>KY</t>
  </si>
  <si>
    <t>FL</t>
  </si>
  <si>
    <t>VG00041606AA</t>
  </si>
  <si>
    <r>
      <t>Verify</t>
    </r>
    <r>
      <rPr>
        <b/>
        <sz val="11"/>
        <color theme="1"/>
        <rFont val="Calibri"/>
        <family val="2"/>
        <scheme val="minor"/>
      </rPr>
      <t xml:space="preserve"> NB admitted</t>
    </r>
    <r>
      <rPr>
        <sz val="11"/>
        <color theme="1"/>
        <rFont val="Calibri"/>
        <family val="2"/>
        <scheme val="minor"/>
      </rPr>
      <t xml:space="preserve"> policy non tax state (IL) flow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</si>
  <si>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NB surplus</t>
    </r>
    <r>
      <rPr>
        <sz val="11"/>
        <color theme="1"/>
        <rFont val="Calibri"/>
        <family val="2"/>
        <scheme val="minor"/>
      </rPr>
      <t xml:space="preserve"> tax state (WV) flow</t>
    </r>
  </si>
  <si>
    <r>
      <rPr>
        <b/>
        <sz val="11"/>
        <color theme="1"/>
        <rFont val="Calibri"/>
        <family val="2"/>
        <scheme val="minor"/>
      </rPr>
      <t>NB admitted</t>
    </r>
    <r>
      <rPr>
        <sz val="11"/>
        <color theme="1"/>
        <rFont val="Calibri"/>
        <family val="2"/>
        <scheme val="minor"/>
      </rPr>
      <t xml:space="preserve"> policy tax state (NJ) flow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</si>
  <si>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NB admitted</t>
    </r>
    <r>
      <rPr>
        <sz val="11"/>
        <color theme="1"/>
        <rFont val="Calibri"/>
        <family val="2"/>
        <scheme val="minor"/>
      </rPr>
      <t xml:space="preserve"> policy with tax state (NJ) with BMT or MT and GL coverage flow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</si>
  <si>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NB surplus</t>
    </r>
    <r>
      <rPr>
        <sz val="11"/>
        <color theme="1"/>
        <rFont val="Calibri"/>
        <family val="2"/>
        <scheme val="minor"/>
      </rPr>
      <t xml:space="preserve"> policy NJ with BMT or MT and GL coverage</t>
    </r>
  </si>
  <si>
    <r>
      <t>Perform</t>
    </r>
    <r>
      <rPr>
        <b/>
        <sz val="11"/>
        <color theme="1"/>
        <rFont val="Calibri"/>
        <family val="2"/>
        <scheme val="minor"/>
      </rPr>
      <t xml:space="preserve"> MTA and add Additional Premium</t>
    </r>
    <r>
      <rPr>
        <sz val="11"/>
        <color theme="1"/>
        <rFont val="Calibri"/>
        <family val="2"/>
        <scheme val="minor"/>
      </rPr>
      <t xml:space="preserve"> where effective date is NOT the policy effective date</t>
    </r>
  </si>
  <si>
    <r>
      <t>Perform a</t>
    </r>
    <r>
      <rPr>
        <b/>
        <sz val="11"/>
        <color theme="1"/>
        <rFont val="Calibri"/>
        <family val="2"/>
        <scheme val="minor"/>
      </rPr>
      <t xml:space="preserve"> Revised Binder and add Additional Premium</t>
    </r>
  </si>
  <si>
    <r>
      <t>Perform</t>
    </r>
    <r>
      <rPr>
        <b/>
        <sz val="11"/>
        <color theme="1"/>
        <rFont val="Calibri"/>
        <family val="2"/>
        <scheme val="minor"/>
      </rPr>
      <t xml:space="preserve"> MTA and Return Premium</t>
    </r>
    <r>
      <rPr>
        <sz val="11"/>
        <color theme="1"/>
        <rFont val="Calibri"/>
        <family val="2"/>
        <scheme val="minor"/>
      </rPr>
      <t xml:space="preserve"> flow</t>
    </r>
  </si>
  <si>
    <r>
      <t xml:space="preserve">Perform a </t>
    </r>
    <r>
      <rPr>
        <b/>
        <sz val="11"/>
        <color theme="1"/>
        <rFont val="Calibri"/>
        <family val="2"/>
        <scheme val="minor"/>
      </rPr>
      <t xml:space="preserve">Revised Policy </t>
    </r>
    <r>
      <rPr>
        <sz val="11"/>
        <color theme="1"/>
        <rFont val="Calibri"/>
        <family val="2"/>
        <scheme val="minor"/>
      </rPr>
      <t>and change commission</t>
    </r>
  </si>
  <si>
    <r>
      <t xml:space="preserve">Perform a </t>
    </r>
    <r>
      <rPr>
        <b/>
        <sz val="11"/>
        <color theme="1"/>
        <rFont val="Calibri"/>
        <family val="2"/>
        <scheme val="minor"/>
      </rPr>
      <t>Revised Binder</t>
    </r>
    <r>
      <rPr>
        <sz val="11"/>
        <color theme="1"/>
        <rFont val="Calibri"/>
        <family val="2"/>
        <scheme val="minor"/>
      </rPr>
      <t xml:space="preserve"> and change Licensed Broker</t>
    </r>
  </si>
  <si>
    <t>Verify NB admitted policy WV with GL,HNOA(tax state) flow</t>
  </si>
  <si>
    <t>Verify NB admitted policy with tax state (KY) flow</t>
  </si>
  <si>
    <t>Perform an MTA without financial or LES affected data</t>
  </si>
  <si>
    <t>Perform different financial changes in same policy (BMT+GL)+ 2GL premium endorsements</t>
  </si>
  <si>
    <t>Perform different financial changes in same policy (BMT+GL)+Address Change + Premium Change</t>
  </si>
  <si>
    <t>Perform different financial changes in same policy (BMT+GL)- Add HNOA via MTA</t>
  </si>
  <si>
    <t>BMT Premium</t>
  </si>
  <si>
    <t>GL Premium</t>
  </si>
  <si>
    <t>VG00041607AA</t>
  </si>
  <si>
    <t>F.E.</t>
  </si>
  <si>
    <t>QUOTE #</t>
  </si>
  <si>
    <t>Quote</t>
  </si>
  <si>
    <t>WG00041610AA</t>
  </si>
  <si>
    <t>WG00041611AA</t>
  </si>
  <si>
    <t>VG00041612AA</t>
  </si>
  <si>
    <t>Brokerage Commision(%)</t>
  </si>
  <si>
    <t>Tax/Fees/Surcharges</t>
  </si>
  <si>
    <t>Taxes</t>
  </si>
  <si>
    <t>Total Policy
Premium</t>
  </si>
  <si>
    <t>OTHER</t>
  </si>
  <si>
    <t>State:</t>
  </si>
  <si>
    <t>Tax(%):</t>
  </si>
  <si>
    <t>No taxes</t>
  </si>
  <si>
    <t>VG00041614AA</t>
  </si>
  <si>
    <t>FL: 0.7% Invoice always prints a defaulted verbiage</t>
  </si>
  <si>
    <t>VG00041615AA</t>
  </si>
  <si>
    <t>VG00041646AA</t>
  </si>
  <si>
    <t>NOP</t>
  </si>
  <si>
    <t>VG00041647AA</t>
  </si>
  <si>
    <t>Results: Please do not modifiy</t>
  </si>
  <si>
    <t>VG00041648AA</t>
  </si>
  <si>
    <t>VG00041658AA</t>
  </si>
  <si>
    <t>VG00041667AA</t>
  </si>
  <si>
    <t>VG00041668AA</t>
  </si>
  <si>
    <t>VG00041683AA</t>
  </si>
  <si>
    <t>VG00041738AA</t>
  </si>
  <si>
    <t>Transaction date + 30</t>
  </si>
  <si>
    <t>VG00041741AA</t>
  </si>
  <si>
    <t>WG00041772AA</t>
  </si>
  <si>
    <t>VG00041774AA</t>
  </si>
  <si>
    <t>Notas:</t>
  </si>
  <si>
    <t>VG00041774AA does not appear in LES</t>
  </si>
  <si>
    <t>VG00041776AA</t>
  </si>
  <si>
    <t>WG00041775AA</t>
  </si>
  <si>
    <t>WG00041828AA</t>
  </si>
  <si>
    <t>Volviendo a revisar LES</t>
  </si>
  <si>
    <t>FAIL</t>
  </si>
  <si>
    <t>Failed because did not generate LES trans.</t>
  </si>
  <si>
    <t>2096466
2096470</t>
  </si>
  <si>
    <t>VG00041833AA</t>
  </si>
  <si>
    <t>VG00041829AA
VG00041831AA
VG00041834AA</t>
  </si>
  <si>
    <t>Financial
Statement</t>
  </si>
  <si>
    <t>Notes</t>
  </si>
  <si>
    <t>I verified the name of the quote</t>
  </si>
  <si>
    <t>VG00003677AA</t>
  </si>
  <si>
    <t>WG00003680AA</t>
  </si>
  <si>
    <t>VG00003681AA</t>
  </si>
  <si>
    <t>VG00003682AA</t>
  </si>
  <si>
    <t>WG00003683AA</t>
  </si>
  <si>
    <t>Due Date:
Transaction date + 30</t>
  </si>
  <si>
    <t xml:space="preserve">ILLINOIA POLICY INSTITUTE </t>
  </si>
  <si>
    <t>VG00003694AA</t>
  </si>
  <si>
    <t>VG00003695AA</t>
  </si>
  <si>
    <t>VG00003696AA</t>
  </si>
  <si>
    <t>VG00003697AA</t>
  </si>
  <si>
    <t xml:space="preserve">I cant do any MTA </t>
  </si>
  <si>
    <t>MTA/Add/Delete endorsment</t>
  </si>
  <si>
    <t>VG00003705AA</t>
  </si>
  <si>
    <t>WG00003706AA</t>
  </si>
  <si>
    <t>Due Date: Transaction date + 30</t>
  </si>
  <si>
    <t>WG00003707AA</t>
  </si>
  <si>
    <t>VG00003712AA</t>
  </si>
  <si>
    <t>WG00003713AA</t>
  </si>
  <si>
    <t>US State:</t>
  </si>
  <si>
    <t>Abbreviation:</t>
  </si>
  <si>
    <t>Alabama</t>
  </si>
  <si>
    <t>AL</t>
  </si>
  <si>
    <t>AK, CA, FL,  ID, LA, NM, VT, MA, MT and WY.</t>
  </si>
  <si>
    <t>Alaska</t>
  </si>
  <si>
    <t>AK</t>
  </si>
  <si>
    <t>surplus</t>
  </si>
  <si>
    <t>Arizona</t>
  </si>
  <si>
    <t>AZ</t>
  </si>
  <si>
    <t>Arkansas</t>
  </si>
  <si>
    <t>AR</t>
  </si>
  <si>
    <t>California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</si>
  <si>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</si>
  <si>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</si>
  <si>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</si>
  <si>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</si>
  <si>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</si>
  <si>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</si>
  <si>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</si>
  <si>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</si>
  <si>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</si>
  <si>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Hawaii</t>
  </si>
  <si>
    <t>HI</t>
  </si>
  <si>
    <t>Idaho</t>
  </si>
  <si>
    <t>ID</t>
  </si>
  <si>
    <t>Illinois</t>
  </si>
  <si>
    <t>Indiana</t>
  </si>
  <si>
    <t>IN</t>
  </si>
  <si>
    <t>Iowa</t>
  </si>
  <si>
    <t>IA</t>
  </si>
  <si>
    <t>Kansas</t>
  </si>
  <si>
    <t>KS</t>
  </si>
  <si>
    <t>Kentucky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</si>
  <si>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</si>
  <si>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</si>
  <si>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</si>
  <si>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</si>
  <si>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</si>
  <si>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</si>
  <si>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</si>
  <si>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</si>
  <si>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</si>
  <si>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</si>
  <si>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</si>
  <si>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</si>
  <si>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</si>
  <si>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</si>
  <si>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</si>
  <si>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</si>
  <si>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</si>
  <si>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</si>
  <si>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</si>
  <si>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</si>
  <si>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</si>
  <si>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</si>
  <si>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</si>
  <si>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</si>
  <si>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</si>
  <si>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</si>
  <si>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</si>
  <si>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</si>
  <si>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</si>
  <si>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</si>
  <si>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</si>
  <si>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</si>
  <si>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</si>
  <si>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</si>
  <si>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</si>
  <si>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</si>
  <si>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</si>
  <si>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</si>
  <si>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</si>
  <si>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</si>
  <si>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</si>
  <si>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</si>
  <si>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</si>
  <si>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</si>
  <si>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</si>
  <si>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</si>
  <si>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</si>
  <si>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</si>
  <si>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</si>
  <si>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</si>
  <si>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</si>
  <si>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</si>
  <si>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</si>
  <si>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</si>
  <si>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</si>
  <si>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</si>
  <si>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</si>
  <si>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</si>
  <si>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Wisconsin</t>
  </si>
  <si>
    <t>WI</t>
  </si>
  <si>
    <t>Wyoming</t>
  </si>
  <si>
    <t>WY</t>
  </si>
  <si>
    <t>RSA</t>
  </si>
  <si>
    <t>SLDF</t>
  </si>
  <si>
    <t>GC</t>
  </si>
  <si>
    <t>Game  Changer</t>
  </si>
  <si>
    <t>Under Writer Portal</t>
  </si>
  <si>
    <t>AP</t>
  </si>
  <si>
    <t>Agent Portal</t>
  </si>
  <si>
    <t>BOR</t>
  </si>
  <si>
    <t>Broker Change</t>
  </si>
  <si>
    <t>Ramsomwere Questions</t>
  </si>
  <si>
    <t>Surplus Line Devation Factor</t>
  </si>
  <si>
    <t>TC 1</t>
  </si>
  <si>
    <t>VG00003795AA</t>
  </si>
  <si>
    <t>TC 2</t>
  </si>
  <si>
    <t>WG00003796AA</t>
  </si>
  <si>
    <t>TC 3</t>
  </si>
  <si>
    <t>VG00003798AA</t>
  </si>
  <si>
    <t>TC 4</t>
  </si>
  <si>
    <t>VG00003802AA</t>
  </si>
  <si>
    <t>TC 5</t>
  </si>
  <si>
    <t>WG00003816AA</t>
  </si>
  <si>
    <t>TC 6</t>
  </si>
  <si>
    <t>VG00003838AA</t>
  </si>
  <si>
    <t>TC 7</t>
  </si>
  <si>
    <t>VG00003812AA</t>
  </si>
  <si>
    <t>TC 8</t>
  </si>
  <si>
    <t>VG00003813AA</t>
  </si>
  <si>
    <t>TC 9</t>
  </si>
  <si>
    <t>VG00003814AA</t>
  </si>
  <si>
    <t>TC 10</t>
  </si>
  <si>
    <t>VG00003839AA</t>
  </si>
  <si>
    <t>TC 11</t>
  </si>
  <si>
    <t>VG00003809AA</t>
  </si>
  <si>
    <t>TC 12</t>
  </si>
  <si>
    <t>VG00003810AA</t>
  </si>
  <si>
    <t>TC 13</t>
  </si>
  <si>
    <t>VG00003815AA</t>
  </si>
  <si>
    <t>TC 14</t>
  </si>
  <si>
    <t>VG00003836AA</t>
  </si>
  <si>
    <t>TC 15</t>
  </si>
  <si>
    <t>VG00003840AA</t>
  </si>
  <si>
    <t>TC 16</t>
  </si>
  <si>
    <t>VG00003833AA</t>
  </si>
  <si>
    <r>
      <t xml:space="preserve">VG00003840AA
</t>
    </r>
    <r>
      <rPr>
        <sz val="11"/>
        <color theme="1"/>
        <rFont val="Calibri"/>
        <family val="2"/>
        <scheme val="minor"/>
      </rPr>
      <t>VG00003844AA</t>
    </r>
  </si>
  <si>
    <t>BVSGC</t>
  </si>
  <si>
    <t>Broker Validation Service Game Changer</t>
  </si>
  <si>
    <t>BAU</t>
  </si>
  <si>
    <t>Business As Usual</t>
  </si>
  <si>
    <t>RPS Auto Program</t>
  </si>
  <si>
    <t>BD-5072</t>
  </si>
  <si>
    <t>Test case</t>
  </si>
  <si>
    <t>Policy number</t>
  </si>
  <si>
    <t>VG00003912AA</t>
  </si>
  <si>
    <t>WG00003913AA</t>
  </si>
  <si>
    <t>VG00003914AA</t>
  </si>
  <si>
    <t>VG00003915AA</t>
  </si>
  <si>
    <t>WG00003916AA</t>
  </si>
  <si>
    <t>VG00003929AA</t>
  </si>
  <si>
    <t>VG00003936AA</t>
  </si>
  <si>
    <t>VG00003921AA</t>
  </si>
  <si>
    <t>VG00003939AA</t>
  </si>
  <si>
    <t>VG00003940AA</t>
  </si>
  <si>
    <t>VG00003924AA</t>
  </si>
  <si>
    <t>VG00003926AA</t>
  </si>
  <si>
    <t>VG00003930AA</t>
  </si>
  <si>
    <t>VG00003941AA</t>
  </si>
  <si>
    <t>VG00003942AA</t>
  </si>
  <si>
    <t>VG00003932AA</t>
  </si>
  <si>
    <t>VG00003968AA</t>
  </si>
  <si>
    <t>WG00003969AA</t>
  </si>
  <si>
    <t>VG00003970AA</t>
  </si>
  <si>
    <t>VG00003971AA</t>
  </si>
  <si>
    <t>WG00003972AA</t>
  </si>
  <si>
    <t>VG00003973AA</t>
  </si>
  <si>
    <t>VG00003983AA</t>
  </si>
  <si>
    <t>VG00003975AA</t>
  </si>
  <si>
    <t>VG00003984AA</t>
  </si>
  <si>
    <t>VG00003985AA</t>
  </si>
  <si>
    <t>VG00003978AA</t>
  </si>
  <si>
    <t>VG00003979AA</t>
  </si>
  <si>
    <t>VG00003980AA</t>
  </si>
  <si>
    <t>VG00003981AA</t>
  </si>
  <si>
    <t>VG00003986AA</t>
  </si>
  <si>
    <t>VG00003982AA</t>
  </si>
  <si>
    <t>VG00004026AA</t>
  </si>
  <si>
    <t>WG00004027AA</t>
  </si>
  <si>
    <t>VG00004043AA</t>
  </si>
  <si>
    <t>VG00004028AA</t>
  </si>
  <si>
    <t>WG00004029AA</t>
  </si>
  <si>
    <t>VG00004030AA</t>
  </si>
  <si>
    <t>VG00004042AA</t>
  </si>
  <si>
    <t>VG00004037AA</t>
  </si>
  <si>
    <t>VG00004050AA</t>
  </si>
  <si>
    <t>VG00004046AA</t>
  </si>
  <si>
    <t>VG00004033AA</t>
  </si>
  <si>
    <t>VG00004034AA</t>
  </si>
  <si>
    <t>VG00004035AA</t>
  </si>
  <si>
    <t>VG00004040AA</t>
  </si>
  <si>
    <t>VG00004047AA</t>
  </si>
  <si>
    <t>VG00004044AA</t>
  </si>
  <si>
    <t>VG00004093AA</t>
  </si>
  <si>
    <t>WG00004094AA</t>
  </si>
  <si>
    <t>VG00004095AA</t>
  </si>
  <si>
    <t>VG00004096AA</t>
  </si>
  <si>
    <t>VG00004065AA</t>
  </si>
  <si>
    <t>WG00004064AA</t>
  </si>
  <si>
    <t>VG00004066AA</t>
  </si>
  <si>
    <t>VG00004068AA</t>
  </si>
  <si>
    <t>WG00004084AA</t>
  </si>
  <si>
    <t>VG00004086AA</t>
  </si>
  <si>
    <t>VG00004072AA</t>
  </si>
  <si>
    <t>VG00004085AA</t>
  </si>
  <si>
    <t>VG00004088AA</t>
  </si>
  <si>
    <t>VG00004090AA</t>
  </si>
  <si>
    <t>VG00004074AA</t>
  </si>
  <si>
    <t>VG00004075AA</t>
  </si>
  <si>
    <t>VG00004076AA</t>
  </si>
  <si>
    <t>VG00004077AA</t>
  </si>
  <si>
    <t>VG00004089AA</t>
  </si>
  <si>
    <t>VG00004079AA</t>
  </si>
  <si>
    <t>These are the ones done by Jenni</t>
  </si>
  <si>
    <t>VG00004065AA-WG00004064AA-VG00004066AA-VG00004068AA-WG00004084AA-VG00004086AA-VG00004085AA-VG00004085AA-VG00004088AA-VG00004074AA-VG00004075AA-VG00004076AA-VG00004077AA-VG00004089AA-VG00004079AA</t>
  </si>
  <si>
    <t>Verify- BMT Admitted Quote letter in GC, Binder letter in GC,  Invoice and Policy Declaration.</t>
  </si>
  <si>
    <t>Verify - LES financial statements for BMT  Admitted</t>
  </si>
  <si>
    <t>Check LES and compare against the Invoice information</t>
  </si>
  <si>
    <t>LES information should match with the information reported in the invoice.</t>
  </si>
  <si>
    <t>Verify- BMT+GL Admitted Quote letter in GC, Binder letter in GC,  Invoice and Policy Declaration.</t>
  </si>
  <si>
    <t>Verify - LES financial statements for BMT+GL  Admitted</t>
  </si>
  <si>
    <t>Verify- BMT Surplus Quote letter in GC, Binder Letter, Invoice and Policy Declaration</t>
  </si>
  <si>
    <t>Verify - LES financial statements for BMT  Surplus</t>
  </si>
  <si>
    <t>Verify BMT admitted + MTA with efective date before 10/01/2022 and MTA in  October</t>
  </si>
  <si>
    <t>Verify LES transactions</t>
  </si>
  <si>
    <t>Verify BMT admitted + MTA with efective date after 10/01/2022 and MTA in December 2022</t>
  </si>
  <si>
    <t>Verify- BMT+GL Surplus Quote letter in GC, Binder letter,  Invoice and Policy Declaration.</t>
  </si>
  <si>
    <t>Verify - LES financial statements for BMT+GL  Surplus</t>
  </si>
  <si>
    <t>Expected Result</t>
  </si>
  <si>
    <t>Once the quote is saved, check in the quote letter if the 05% PLIGA is applied under the Aditional Services Schedule section.
Once the policy is bound, check the binder letter under he "Policy information" section if the 0.5% PLIGA is applied.
The Premium is correctly calculated using the 0.5% PLIGA and the taxes/fees/surcharges field is uptated with the correct percentage applied.
Once the policy is issued, check the Policy Delaration under he "Policy information" section if the 0.5% PLIGA is applied.</t>
  </si>
  <si>
    <t>BD-10447</t>
  </si>
  <si>
    <t>BD-10448</t>
  </si>
  <si>
    <t>BD-10449</t>
  </si>
  <si>
    <t>BD-10450</t>
  </si>
  <si>
    <t>BD-10453</t>
  </si>
  <si>
    <t>BD-10454</t>
  </si>
  <si>
    <t>BD-10455</t>
  </si>
  <si>
    <t>BD-10456</t>
  </si>
  <si>
    <t>BD-10457</t>
  </si>
  <si>
    <t>BD-10458</t>
  </si>
  <si>
    <t>BD-10459</t>
  </si>
  <si>
    <t>BD-10460</t>
  </si>
  <si>
    <t>The 0.5% PLIGA should not be applied.
Insurer/Underwriter: Syndicate 2623/623 at Lloyd's.
Should Include the Lloyd's Certificate endorsement.
The Invoice should be calculated without using the 0.5% PLIGA.</t>
  </si>
  <si>
    <t xml:space="preserve">BD-7856 Test Cases </t>
  </si>
  <si>
    <t>https://beazley.atlassian.net/browse/BD-7856</t>
  </si>
  <si>
    <t>Should have the new tax 0.5%</t>
  </si>
  <si>
    <t>Should still have old tax 0.6%</t>
  </si>
  <si>
    <t>VG00004173AA</t>
  </si>
  <si>
    <t>WG00004176AA</t>
  </si>
  <si>
    <t>VG00004135AA</t>
  </si>
  <si>
    <t>VG00004179AA</t>
  </si>
  <si>
    <t>WG00004170AA</t>
  </si>
  <si>
    <t>VG00004171AA</t>
  </si>
  <si>
    <t>VG00004168AA</t>
  </si>
  <si>
    <t>VG00004169AA</t>
  </si>
  <si>
    <t>VG00004186AA</t>
  </si>
  <si>
    <t>VG00004153AA</t>
  </si>
  <si>
    <t>VG00004142AA</t>
  </si>
  <si>
    <t>VG00004164AA</t>
  </si>
  <si>
    <t>VG00004166AA</t>
  </si>
  <si>
    <t>VG00004165AA</t>
  </si>
  <si>
    <t>VG00004154AA</t>
  </si>
  <si>
    <t>VG00004187AA</t>
  </si>
  <si>
    <t>VG00004198AA</t>
  </si>
  <si>
    <t>WG00004199AA</t>
  </si>
  <si>
    <t>VG00004200AA</t>
  </si>
  <si>
    <t>VG00004201AA</t>
  </si>
  <si>
    <t>WG00004202AA</t>
  </si>
  <si>
    <t>VG00004203AA</t>
  </si>
  <si>
    <t>VG00004204AA</t>
  </si>
  <si>
    <t>VG00004209AA</t>
  </si>
  <si>
    <t>VG00004213AA</t>
  </si>
  <si>
    <t>VG00004216AA</t>
  </si>
  <si>
    <t>VG00004217AA</t>
  </si>
  <si>
    <t>VG00004206AA</t>
  </si>
  <si>
    <t>VG00004207AA</t>
  </si>
  <si>
    <t>VG00004208AA</t>
  </si>
  <si>
    <t>VG00004212AA</t>
  </si>
  <si>
    <t>VG00004218AA/VG00004224AA</t>
  </si>
  <si>
    <t>VG00004228AA</t>
  </si>
  <si>
    <t>WG00004229AA</t>
  </si>
  <si>
    <t>VG00004230AA</t>
  </si>
  <si>
    <t>VG00004232AA</t>
  </si>
  <si>
    <t>WG00004231AA</t>
  </si>
  <si>
    <t>VG00004233AA</t>
  </si>
  <si>
    <t>VG00004234AA</t>
  </si>
  <si>
    <t>VG00004237AA</t>
  </si>
  <si>
    <t>VG00004239AA</t>
  </si>
  <si>
    <t>VG00004240AA</t>
  </si>
  <si>
    <t>VG00004241AA</t>
  </si>
  <si>
    <t>VG00004242AA</t>
  </si>
  <si>
    <t>VG00004247AA</t>
  </si>
  <si>
    <t>VG00004243AA</t>
  </si>
  <si>
    <t>VG00004248AA</t>
  </si>
  <si>
    <t>VG00004244AA</t>
  </si>
  <si>
    <t>VG00004263AA</t>
  </si>
  <si>
    <t>Note:</t>
  </si>
  <si>
    <t>LES is not available to compare results against Invoice by the time it was tested.</t>
  </si>
  <si>
    <t>VG00004264AA</t>
  </si>
  <si>
    <t>VG00004265AA</t>
  </si>
  <si>
    <t>VG00004266AA</t>
  </si>
  <si>
    <t>WG00004267AA</t>
  </si>
  <si>
    <t>VG00004268AA</t>
  </si>
  <si>
    <t>VG00004269AA</t>
  </si>
  <si>
    <t>VG00004270AA</t>
  </si>
  <si>
    <t>VG00004271AA</t>
  </si>
  <si>
    <t>This is affected by BD-10382 Effective date 10/07/2022</t>
  </si>
  <si>
    <t>NJ : 0.5%- Invoice always prints a defaulted verbiage</t>
  </si>
  <si>
    <t>Connecticut_emiliano</t>
  </si>
  <si>
    <t>Delaware_emiliano</t>
  </si>
  <si>
    <t>Florida_emiliano</t>
  </si>
  <si>
    <t>Gerogia_emiliano</t>
  </si>
  <si>
    <t>Hawaii_emiliano</t>
  </si>
  <si>
    <t>Idaho_emiliano</t>
  </si>
  <si>
    <t>Illinois_emiliano</t>
  </si>
  <si>
    <t>Indiana_emiliano</t>
  </si>
  <si>
    <t>Iowa_emiliano</t>
  </si>
  <si>
    <t>Kansas_emiliano</t>
  </si>
  <si>
    <t>Kentucky_emiliano</t>
  </si>
  <si>
    <t>Alabama_emiliano</t>
  </si>
  <si>
    <t>BD-13892</t>
  </si>
  <si>
    <t>x</t>
  </si>
  <si>
    <t>Maine_emiliano</t>
  </si>
  <si>
    <t>Mississippi_emiliano</t>
  </si>
  <si>
    <t>Montana_emiliano</t>
  </si>
  <si>
    <t>Nebraska_emiliano</t>
  </si>
  <si>
    <t>Nevada_emiliano</t>
  </si>
  <si>
    <t>New Hampshire_emiliano</t>
  </si>
  <si>
    <t>New Jersey_emiliano</t>
  </si>
  <si>
    <t>New Mexico_emiliano</t>
  </si>
  <si>
    <t>New York_emiliano</t>
  </si>
  <si>
    <t>North Carolina_emiliano</t>
  </si>
  <si>
    <t>North Dakota_emiliano</t>
  </si>
  <si>
    <t>Ohio_emiliano</t>
  </si>
  <si>
    <t>Oklahoma_emiliano</t>
  </si>
  <si>
    <t>Oregon_emiliano</t>
  </si>
  <si>
    <t>Pennsylvania_emiliano</t>
  </si>
  <si>
    <t>Rhode Island_emiliano</t>
  </si>
  <si>
    <t>South Carolina_emiliano</t>
  </si>
  <si>
    <t>South Dakota_emiliano</t>
  </si>
  <si>
    <t>Tennessee_emiliano</t>
  </si>
  <si>
    <t>Texas_emiliano</t>
  </si>
  <si>
    <t>Utah_emiliano</t>
  </si>
  <si>
    <t>Vermont_emiliano</t>
  </si>
  <si>
    <t>Virginia_emiliano</t>
  </si>
  <si>
    <t>Washington_emiliano</t>
  </si>
  <si>
    <t>West Virginia_emiliano</t>
  </si>
  <si>
    <t>Wisconsin_emiliano</t>
  </si>
  <si>
    <t>Wyoming_emiliano</t>
  </si>
  <si>
    <t>Insight/Insured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</si>
</sst>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yy;@"/>
    <numFmt numFmtId="165" formatCode="_([$$-409]* #,##0.00_);_([$$-409]* \(#,##0.00\);_([$$-409]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62729"/>
      <name val="Arial"/>
      <family val="2"/>
    </font>
    <font>
      <sz val="11"/>
      <color rgb="FF26272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2"/>
      <color rgb="FF172B4D"/>
      <name val="Segoe UI"/>
      <family val="2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Arial"/>
      <family val="2"/>
    </font>
    <font>
      <u/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242424"/>
      <name val="Segoe UI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4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4" fillId="0" borderId="0" xfId="1" applyFill="1" applyBorder="1" applyAlignment="1">
      <alignment horizontal="lef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3" borderId="0" xfId="0" applyFill="1"/>
    <xf numFmtId="14" fontId="0" fillId="0" borderId="0" xfId="0" applyNumberFormat="1"/>
    <xf numFmtId="0" fontId="4" fillId="0" borderId="0" xfId="1"/>
    <xf numFmtId="0" fontId="5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 applyFill="1" applyBorder="1"/>
    <xf numFmtId="0" fontId="0" fillId="0" borderId="0" xfId="0" applyFill="1"/>
    <xf numFmtId="0" fontId="5" fillId="0" borderId="0" xfId="0" applyFont="1" applyBorder="1" applyAlignment="1">
      <alignment wrapText="1"/>
    </xf>
    <xf numFmtId="0" fontId="0" fillId="6" borderId="0" xfId="0" applyFill="1"/>
    <xf numFmtId="0" fontId="6" fillId="7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0" xfId="0" applyAlignment="1"/>
    <xf numFmtId="0" fontId="0" fillId="0" borderId="0" xfId="0" applyBorder="1"/>
    <xf numFmtId="164" fontId="0" fillId="4" borderId="1" xfId="0" applyNumberFormat="1" applyFill="1" applyBorder="1"/>
    <xf numFmtId="0" fontId="0" fillId="0" borderId="3" xfId="0" applyBorder="1"/>
    <xf numFmtId="0" fontId="0" fillId="0" borderId="4" xfId="0" applyBorder="1"/>
    <xf numFmtId="164" fontId="0" fillId="8" borderId="0" xfId="0" applyNumberFormat="1" applyFill="1" applyBorder="1"/>
    <xf numFmtId="0" fontId="0" fillId="0" borderId="6" xfId="0" applyBorder="1"/>
    <xf numFmtId="44" fontId="0" fillId="0" borderId="0" xfId="0" applyNumberFormat="1" applyBorder="1"/>
    <xf numFmtId="44" fontId="0" fillId="8" borderId="0" xfId="0" applyNumberFormat="1" applyFill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5" fillId="0" borderId="8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44" fontId="0" fillId="4" borderId="1" xfId="2" applyFont="1" applyFill="1" applyBorder="1" applyAlignment="1">
      <alignment horizontal="center"/>
    </xf>
    <xf numFmtId="9" fontId="0" fillId="4" borderId="1" xfId="3" applyFont="1" applyFill="1" applyBorder="1" applyAlignment="1">
      <alignment horizontal="center"/>
    </xf>
    <xf numFmtId="10" fontId="0" fillId="9" borderId="1" xfId="3" applyNumberFormat="1" applyFont="1" applyFill="1" applyBorder="1"/>
    <xf numFmtId="165" fontId="0" fillId="4" borderId="1" xfId="2" applyNumberFormat="1" applyFont="1" applyFill="1" applyBorder="1" applyAlignment="1"/>
    <xf numFmtId="0" fontId="0" fillId="0" borderId="2" xfId="0" applyBorder="1"/>
    <xf numFmtId="44" fontId="0" fillId="8" borderId="4" xfId="0" applyNumberFormat="1" applyFill="1" applyBorder="1" applyAlignment="1">
      <alignment horizontal="right"/>
    </xf>
    <xf numFmtId="0" fontId="0" fillId="0" borderId="5" xfId="0" applyBorder="1"/>
    <xf numFmtId="44" fontId="0" fillId="8" borderId="6" xfId="0" applyNumberFormat="1" applyFill="1" applyBorder="1"/>
    <xf numFmtId="0" fontId="0" fillId="0" borderId="5" xfId="0" applyFill="1" applyBorder="1"/>
    <xf numFmtId="0" fontId="0" fillId="0" borderId="7" xfId="0" applyBorder="1"/>
    <xf numFmtId="44" fontId="0" fillId="8" borderId="9" xfId="0" applyNumberFormat="1" applyFill="1" applyBorder="1"/>
    <xf numFmtId="0" fontId="0" fillId="0" borderId="0" xfId="0" applyNumberFormat="1"/>
    <xf numFmtId="0" fontId="0" fillId="0" borderId="0" xfId="0" applyFont="1" applyFill="1" applyBorder="1" applyAlignment="1">
      <alignment wrapText="1"/>
    </xf>
    <xf numFmtId="0" fontId="0" fillId="8" borderId="0" xfId="0" applyFill="1"/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164" fontId="0" fillId="8" borderId="1" xfId="0" applyNumberFormat="1" applyFill="1" applyBorder="1"/>
    <xf numFmtId="0" fontId="0" fillId="0" borderId="0" xfId="0" applyBorder="1" applyAlignment="1"/>
    <xf numFmtId="0" fontId="1" fillId="4" borderId="2" xfId="0" applyFont="1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ont="1" applyFill="1" applyBorder="1"/>
    <xf numFmtId="0" fontId="0" fillId="4" borderId="0" xfId="0" applyFont="1" applyFill="1" applyBorder="1"/>
    <xf numFmtId="0" fontId="5" fillId="4" borderId="0" xfId="0" applyFont="1" applyFill="1" applyBorder="1"/>
    <xf numFmtId="0" fontId="0" fillId="4" borderId="0" xfId="0" applyFill="1" applyBorder="1"/>
    <xf numFmtId="0" fontId="0" fillId="4" borderId="6" xfId="0" applyFill="1" applyBorder="1"/>
    <xf numFmtId="14" fontId="0" fillId="4" borderId="6" xfId="0" applyNumberFormat="1" applyFill="1" applyBorder="1"/>
    <xf numFmtId="0" fontId="0" fillId="4" borderId="6" xfId="0" applyNumberForma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5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5" fillId="4" borderId="0" xfId="0" applyFont="1" applyFill="1" applyBorder="1" applyAlignment="1">
      <alignment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10" borderId="1" xfId="1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5" fillId="0" borderId="0" xfId="0" applyFont="1"/>
    <xf numFmtId="0" fontId="16" fillId="10" borderId="1" xfId="0" applyFont="1" applyFill="1" applyBorder="1" applyAlignment="1">
      <alignment vertical="center" wrapText="1"/>
    </xf>
    <xf numFmtId="0" fontId="17" fillId="0" borderId="0" xfId="0" applyFont="1"/>
    <xf numFmtId="0" fontId="19" fillId="0" borderId="10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18" fillId="0" borderId="0" xfId="0" applyFont="1" applyAlignment="1">
      <alignment wrapText="1"/>
    </xf>
    <xf numFmtId="0" fontId="21" fillId="11" borderId="11" xfId="0" applyFont="1" applyFill="1" applyBorder="1" applyAlignment="1">
      <alignment vertical="center"/>
    </xf>
    <xf numFmtId="0" fontId="21" fillId="11" borderId="12" xfId="0" applyFont="1" applyFill="1" applyBorder="1" applyAlignment="1">
      <alignment vertical="center"/>
    </xf>
    <xf numFmtId="0" fontId="21" fillId="11" borderId="10" xfId="0" applyFont="1" applyFill="1" applyBorder="1" applyAlignment="1">
      <alignment vertical="center"/>
    </xf>
    <xf numFmtId="0" fontId="21" fillId="11" borderId="9" xfId="0" applyFont="1" applyFill="1" applyBorder="1" applyAlignment="1">
      <alignment vertical="center"/>
    </xf>
    <xf numFmtId="0" fontId="0" fillId="0" borderId="6" xfId="0" applyFill="1" applyBorder="1"/>
    <xf numFmtId="0" fontId="0" fillId="0" borderId="1" xfId="0" applyBorder="1" applyAlignment="1">
      <alignment horizontal="left" vertical="top" wrapText="1"/>
    </xf>
    <xf numFmtId="0" fontId="0" fillId="12" borderId="1" xfId="0" applyFill="1" applyBorder="1"/>
    <xf numFmtId="0" fontId="4" fillId="0" borderId="9" xfId="1" applyBorder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22" fillId="1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" fontId="21" fillId="0" borderId="13" xfId="0" applyNumberFormat="1" applyFont="1" applyBorder="1" applyAlignment="1">
      <alignment horizontal="center" vertical="center"/>
    </xf>
    <xf numFmtId="16" fontId="21" fillId="0" borderId="12" xfId="0" applyNumberFormat="1" applyFont="1" applyBorder="1" applyAlignment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16</xdr:col>
      <xdr:colOff>457200</xdr:colOff>
      <xdr:row>66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A43AB-7CDD-436B-0228-B1DA9AE7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"/>
          <a:ext cx="1798320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16</xdr:col>
      <xdr:colOff>438150</xdr:colOff>
      <xdr:row>80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2FBB6A-30F8-D457-F6D7-353F9810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1796415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589257</xdr:colOff>
      <xdr:row>34</xdr:row>
      <xdr:rowOff>113476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37F9-A699-429E-BC2C-C2E95644D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42857" cy="6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5847619</xdr:colOff>
      <xdr:row>33</xdr:row>
      <xdr:rowOff>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F2403-E395-485F-A032-3D7CC145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5847619" cy="5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12047</xdr:colOff>
      <xdr:row>3</xdr:row>
      <xdr:rowOff>9526</xdr:rowOff>
    </xdr:from>
    <xdr:to>
      <xdr:col>9</xdr:col>
      <xdr:colOff>504098</xdr:colOff>
      <xdr:row>32</xdr:row>
      <xdr:rowOff>161926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F2BBB8-965E-4C8E-846C-553591AA9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1372" y="581026"/>
          <a:ext cx="5368851" cy="567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5780952</xdr:colOff>
      <xdr:row>74</xdr:row>
      <xdr:rowOff>56214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6F3190-EC66-4271-91F2-33575A61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5780952" cy="7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323124</xdr:colOff>
      <xdr:row>74</xdr:row>
      <xdr:rowOff>65738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F0C40D-8E0B-483B-83D3-8201FEB26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29325" y="6667500"/>
          <a:ext cx="5809524" cy="7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5809524</xdr:colOff>
      <xdr:row>114</xdr:row>
      <xdr:rowOff>103833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968AD0-7C00-4C0E-AD2F-4652D21FA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287500"/>
          <a:ext cx="5809524" cy="7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342171</xdr:colOff>
      <xdr:row>114</xdr:row>
      <xdr:rowOff>113357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CC9B3C-D692-4F71-9162-5EC58EDF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29325" y="14287500"/>
          <a:ext cx="5828571" cy="7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10</xdr:col>
      <xdr:colOff>399314</xdr:colOff>
      <xdr:row>154</xdr:row>
      <xdr:rowOff>122881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B4B65D-B1D5-4933-9A5A-9FA344A4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1907500"/>
          <a:ext cx="5885714" cy="7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10</xdr:col>
      <xdr:colOff>418362</xdr:colOff>
      <xdr:row>194</xdr:row>
      <xdr:rowOff>189548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81799E-AA59-4B72-AAE4-47B2859D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29325" y="29527500"/>
          <a:ext cx="5904762" cy="7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10</xdr:col>
      <xdr:colOff>408838</xdr:colOff>
      <xdr:row>235</xdr:row>
      <xdr:rowOff>122881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7F16FB-79F0-4271-A3F8-51261011A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29325" y="37338000"/>
          <a:ext cx="5895238" cy="7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5857143</xdr:colOff>
      <xdr:row>276</xdr:row>
      <xdr:rowOff>132405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EA17B3F-3DA0-4344-B258-BE06603EF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5148500"/>
          <a:ext cx="5857143" cy="7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10</xdr:col>
      <xdr:colOff>437409</xdr:colOff>
      <xdr:row>276</xdr:row>
      <xdr:rowOff>170500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B60A2D-174C-4B28-A9B2-F9439034A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29325" y="45148500"/>
          <a:ext cx="5923809" cy="7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2155978</xdr:colOff>
      <xdr:row>25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38754-E8A5-4674-88E9-5770F040D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2155978" cy="15525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</xdr:row>
      <xdr:rowOff>1</xdr:rowOff>
    </xdr:from>
    <xdr:to>
      <xdr:col>1</xdr:col>
      <xdr:colOff>4045864</xdr:colOff>
      <xdr:row>39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7BAA9-9F42-42F4-84ED-0A557C57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77001"/>
          <a:ext cx="7693938" cy="1104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83344</xdr:rowOff>
    </xdr:from>
    <xdr:to>
      <xdr:col>9</xdr:col>
      <xdr:colOff>161925</xdr:colOff>
      <xdr:row>2</xdr:row>
      <xdr:rowOff>54770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9619592C-4F2A-4B4A-8740-DA735F0604FF}"/>
            </a:ext>
          </a:extLst>
        </xdr:cNvPr>
        <xdr:cNvSpPr/>
      </xdr:nvSpPr>
      <xdr:spPr>
        <a:xfrm>
          <a:off x="3957638" y="83344"/>
          <a:ext cx="1669256" cy="35242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AUTOMATIC</a:t>
          </a:r>
          <a:r>
            <a:rPr lang="en-US" sz="1100" baseline="0"/>
            <a:t> RENEWALS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3</xdr:row>
      <xdr:rowOff>133349</xdr:rowOff>
    </xdr:from>
    <xdr:to>
      <xdr:col>11</xdr:col>
      <xdr:colOff>247650</xdr:colOff>
      <xdr:row>8</xdr:row>
      <xdr:rowOff>130968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04FC469D-D609-4C30-8C03-6E70906A6F99}"/>
            </a:ext>
          </a:extLst>
        </xdr:cNvPr>
        <xdr:cNvSpPr/>
      </xdr:nvSpPr>
      <xdr:spPr>
        <a:xfrm>
          <a:off x="2638424" y="704849"/>
          <a:ext cx="4288632" cy="950119"/>
        </a:xfrm>
        <a:prstGeom prst="flowChartInputOut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Must have an Isusued</a:t>
          </a:r>
          <a:r>
            <a:rPr lang="en-US" sz="1100" baseline="0"/>
            <a:t> Policy</a:t>
          </a:r>
        </a:p>
        <a:p>
          <a:pPr algn="ctr"/>
          <a:r>
            <a:rPr lang="en-US" sz="1100" baseline="0"/>
            <a:t>It is done 120 days before expiration.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For testing prepare a policy using "Renewal effective date calculator"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532209</xdr:colOff>
      <xdr:row>2</xdr:row>
      <xdr:rowOff>54770</xdr:rowOff>
    </xdr:from>
    <xdr:to>
      <xdr:col>7</xdr:col>
      <xdr:colOff>541735</xdr:colOff>
      <xdr:row>3</xdr:row>
      <xdr:rowOff>133349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F5CE2E-00F4-4F6C-A4A8-3D7893F80D48}"/>
            </a:ext>
          </a:extLst>
        </xdr:cNvPr>
        <xdr:cNvCxnSpPr>
          <a:stCxn id="3" idx="2"/>
          <a:endCxn id="4" idx="1"/>
        </xdr:cNvCxnSpPr>
      </xdr:nvCxnSpPr>
      <xdr:spPr>
        <a:xfrm flipH="1">
          <a:off x="4782740" y="435770"/>
          <a:ext cx="9526" cy="269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9</xdr:row>
      <xdr:rowOff>85725</xdr:rowOff>
    </xdr:from>
    <xdr:to>
      <xdr:col>10</xdr:col>
      <xdr:colOff>561975</xdr:colOff>
      <xdr:row>16</xdr:row>
      <xdr:rowOff>104775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2D4A9412-BF9C-470B-AAAA-8B870C45DB00}"/>
            </a:ext>
          </a:extLst>
        </xdr:cNvPr>
        <xdr:cNvSpPr/>
      </xdr:nvSpPr>
      <xdr:spPr>
        <a:xfrm>
          <a:off x="2933700" y="1800225"/>
          <a:ext cx="3724275" cy="13525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Does it comply with the criteria in "Rapid Renewal Eligibility" file?</a:t>
          </a:r>
        </a:p>
      </xdr:txBody>
    </xdr:sp>
    <xdr:clientData/>
  </xdr:twoCellAnchor>
  <xdr:twoCellAnchor>
    <xdr:from>
      <xdr:col>7</xdr:col>
      <xdr:colOff>528638</xdr:colOff>
      <xdr:row>8</xdr:row>
      <xdr:rowOff>130968</xdr:rowOff>
    </xdr:from>
    <xdr:to>
      <xdr:col>7</xdr:col>
      <xdr:colOff>532209</xdr:colOff>
      <xdr:row>9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6484AA1-2085-4A5C-BA11-4461427A78D1}"/>
            </a:ext>
          </a:extLst>
        </xdr:cNvPr>
        <xdr:cNvCxnSpPr>
          <a:stCxn id="9" idx="0"/>
          <a:endCxn id="4" idx="4"/>
        </xdr:cNvCxnSpPr>
      </xdr:nvCxnSpPr>
      <xdr:spPr>
        <a:xfrm flipV="1">
          <a:off x="4779169" y="1654968"/>
          <a:ext cx="3571" cy="145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15</xdr:row>
      <xdr:rowOff>130970</xdr:rowOff>
    </xdr:from>
    <xdr:to>
      <xdr:col>4</xdr:col>
      <xdr:colOff>552452</xdr:colOff>
      <xdr:row>19</xdr:row>
      <xdr:rowOff>164308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F438B192-91D6-4BAB-A581-FCA2B59AEB97}"/>
            </a:ext>
          </a:extLst>
        </xdr:cNvPr>
        <xdr:cNvSpPr/>
      </xdr:nvSpPr>
      <xdr:spPr>
        <a:xfrm>
          <a:off x="1238251" y="2988470"/>
          <a:ext cx="1743076" cy="795338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Rapid</a:t>
          </a:r>
        </a:p>
        <a:p>
          <a:pPr algn="l"/>
          <a:r>
            <a:rPr lang="en-US" sz="1100"/>
            <a:t>Status = Not Started</a:t>
          </a:r>
        </a:p>
        <a:p>
          <a:pPr algn="l"/>
          <a:r>
            <a:rPr lang="en-US" sz="1100"/>
            <a:t>Policy = *******AB</a:t>
          </a:r>
        </a:p>
      </xdr:txBody>
    </xdr:sp>
    <xdr:clientData/>
  </xdr:twoCellAnchor>
  <xdr:twoCellAnchor>
    <xdr:from>
      <xdr:col>10</xdr:col>
      <xdr:colOff>523875</xdr:colOff>
      <xdr:row>14</xdr:row>
      <xdr:rowOff>47625</xdr:rowOff>
    </xdr:from>
    <xdr:to>
      <xdr:col>13</xdr:col>
      <xdr:colOff>142875</xdr:colOff>
      <xdr:row>18</xdr:row>
      <xdr:rowOff>47625</xdr:rowOff>
    </xdr:to>
    <xdr:sp macro="" textlink="">
      <xdr:nvSpPr>
        <xdr:cNvPr id="20" name="Flowchart: Alternate Process 19">
          <a:extLst>
            <a:ext uri="{FF2B5EF4-FFF2-40B4-BE49-F238E27FC236}">
              <a16:creationId xmlns:a16="http://schemas.microsoft.com/office/drawing/2014/main" id="{8D458AC9-2C43-45A3-9C72-79FD28BE9641}"/>
            </a:ext>
          </a:extLst>
        </xdr:cNvPr>
        <xdr:cNvSpPr/>
      </xdr:nvSpPr>
      <xdr:spPr>
        <a:xfrm>
          <a:off x="6596063" y="2714625"/>
          <a:ext cx="1440656" cy="7620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Non Rapid</a:t>
          </a:r>
        </a:p>
        <a:p>
          <a:pPr algn="l"/>
          <a:r>
            <a:rPr lang="en-US" sz="1100"/>
            <a:t>Status</a:t>
          </a:r>
          <a:r>
            <a:rPr lang="en-US" sz="1100" baseline="0"/>
            <a:t> = Staged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Policy = *******AB</a:t>
          </a:r>
          <a:endParaRPr lang="en-US">
            <a:effectLst/>
          </a:endParaRPr>
        </a:p>
        <a:p>
          <a:pPr algn="l"/>
          <a:endParaRPr lang="en-US" sz="1100" baseline="0"/>
        </a:p>
      </xdr:txBody>
    </xdr:sp>
    <xdr:clientData/>
  </xdr:twoCellAnchor>
  <xdr:twoCellAnchor>
    <xdr:from>
      <xdr:col>3</xdr:col>
      <xdr:colOff>288133</xdr:colOff>
      <xdr:row>13</xdr:row>
      <xdr:rowOff>0</xdr:rowOff>
    </xdr:from>
    <xdr:to>
      <xdr:col>4</xdr:col>
      <xdr:colOff>495300</xdr:colOff>
      <xdr:row>15</xdr:row>
      <xdr:rowOff>130970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17669721-3240-4823-8B16-79A5EB1F3977}"/>
            </a:ext>
          </a:extLst>
        </xdr:cNvPr>
        <xdr:cNvCxnSpPr>
          <a:stCxn id="9" idx="1"/>
          <a:endCxn id="19" idx="0"/>
        </xdr:cNvCxnSpPr>
      </xdr:nvCxnSpPr>
      <xdr:spPr>
        <a:xfrm rot="10800000" flipV="1">
          <a:off x="2109789" y="2476500"/>
          <a:ext cx="814386" cy="511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</xdr:row>
      <xdr:rowOff>0</xdr:rowOff>
    </xdr:from>
    <xdr:to>
      <xdr:col>12</xdr:col>
      <xdr:colOff>29766</xdr:colOff>
      <xdr:row>14</xdr:row>
      <xdr:rowOff>47625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E0C5938B-EFCE-406D-B288-6EDCF12009FF}"/>
            </a:ext>
          </a:extLst>
        </xdr:cNvPr>
        <xdr:cNvCxnSpPr>
          <a:stCxn id="9" idx="3"/>
          <a:endCxn id="20" idx="0"/>
        </xdr:cNvCxnSpPr>
      </xdr:nvCxnSpPr>
      <xdr:spPr>
        <a:xfrm>
          <a:off x="6634163" y="2476500"/>
          <a:ext cx="682228" cy="2381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314325</xdr:colOff>
      <xdr:row>10</xdr:row>
      <xdr:rowOff>161925</xdr:rowOff>
    </xdr:from>
    <xdr:ext cx="38709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241B15E-37B2-41B3-81ED-01CBEA26AF81}"/>
            </a:ext>
          </a:extLst>
        </xdr:cNvPr>
        <xdr:cNvSpPr txBox="1"/>
      </xdr:nvSpPr>
      <xdr:spPr>
        <a:xfrm>
          <a:off x="2143125" y="206692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11</xdr:col>
      <xdr:colOff>161925</xdr:colOff>
      <xdr:row>10</xdr:row>
      <xdr:rowOff>171450</xdr:rowOff>
    </xdr:from>
    <xdr:ext cx="36914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D2E5271-DA48-46BA-88E2-59C4E202CE25}"/>
            </a:ext>
          </a:extLst>
        </xdr:cNvPr>
        <xdr:cNvSpPr txBox="1"/>
      </xdr:nvSpPr>
      <xdr:spPr>
        <a:xfrm>
          <a:off x="6867525" y="207645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</xdr:col>
      <xdr:colOff>271462</xdr:colOff>
      <xdr:row>21</xdr:row>
      <xdr:rowOff>133349</xdr:rowOff>
    </xdr:from>
    <xdr:to>
      <xdr:col>5</xdr:col>
      <xdr:colOff>250030</xdr:colOff>
      <xdr:row>30</xdr:row>
      <xdr:rowOff>59531</xdr:rowOff>
    </xdr:to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336A1627-3BB9-45FF-AC46-4E5A1F7F6060}"/>
            </a:ext>
          </a:extLst>
        </xdr:cNvPr>
        <xdr:cNvSpPr/>
      </xdr:nvSpPr>
      <xdr:spPr>
        <a:xfrm>
          <a:off x="878681" y="4133849"/>
          <a:ext cx="2407443" cy="1640682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GC/UWP</a:t>
          </a:r>
        </a:p>
        <a:p>
          <a:pPr algn="l"/>
          <a:r>
            <a:rPr lang="en-US" sz="1100"/>
            <a:t>Amend</a:t>
          </a:r>
        </a:p>
        <a:p>
          <a:pPr algn="l"/>
          <a:r>
            <a:rPr lang="en-US" sz="1100"/>
            <a:t>Continue</a:t>
          </a:r>
        </a:p>
        <a:p>
          <a:pPr algn="l"/>
          <a:r>
            <a:rPr lang="en-US" sz="1100"/>
            <a:t>Claim Present (Yes/No)</a:t>
          </a:r>
        </a:p>
        <a:p>
          <a:pPr algn="l"/>
          <a:r>
            <a:rPr lang="en-US" sz="1100"/>
            <a:t>Subjectivities/Edit/Complete/Save</a:t>
          </a:r>
        </a:p>
        <a:p>
          <a:pPr algn="l"/>
          <a:r>
            <a:rPr lang="en-US" sz="1100"/>
            <a:t>Save Policy/Save</a:t>
          </a:r>
          <a:r>
            <a:rPr lang="en-US" sz="1100" baseline="0"/>
            <a:t> and Exit</a:t>
          </a:r>
        </a:p>
        <a:p>
          <a:pPr algn="l"/>
          <a:r>
            <a:rPr lang="en-US" sz="1100" baseline="0"/>
            <a:t>Policy Save</a:t>
          </a:r>
        </a:p>
        <a:p>
          <a:pPr algn="l"/>
          <a:r>
            <a:rPr lang="en-US" sz="1100" b="1"/>
            <a:t>Status = Quote Saved</a:t>
          </a:r>
        </a:p>
      </xdr:txBody>
    </xdr:sp>
    <xdr:clientData/>
  </xdr:twoCellAnchor>
  <xdr:twoCellAnchor>
    <xdr:from>
      <xdr:col>3</xdr:col>
      <xdr:colOff>260747</xdr:colOff>
      <xdr:row>19</xdr:row>
      <xdr:rowOff>164308</xdr:rowOff>
    </xdr:from>
    <xdr:to>
      <xdr:col>3</xdr:col>
      <xdr:colOff>288133</xdr:colOff>
      <xdr:row>21</xdr:row>
      <xdr:rowOff>133349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0CD7F79-387C-4C22-97A9-5FC74118DEB2}"/>
            </a:ext>
          </a:extLst>
        </xdr:cNvPr>
        <xdr:cNvCxnSpPr>
          <a:stCxn id="19" idx="2"/>
          <a:endCxn id="40" idx="0"/>
        </xdr:cNvCxnSpPr>
      </xdr:nvCxnSpPr>
      <xdr:spPr>
        <a:xfrm flipH="1">
          <a:off x="2082403" y="3783808"/>
          <a:ext cx="27386" cy="350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19</xdr:row>
      <xdr:rowOff>85721</xdr:rowOff>
    </xdr:from>
    <xdr:to>
      <xdr:col>14</xdr:col>
      <xdr:colOff>190500</xdr:colOff>
      <xdr:row>21</xdr:row>
      <xdr:rowOff>104771</xdr:rowOff>
    </xdr:to>
    <xdr:sp macro="" textlink="">
      <xdr:nvSpPr>
        <xdr:cNvPr id="55" name="Flowchart: Alternate Process 54">
          <a:extLst>
            <a:ext uri="{FF2B5EF4-FFF2-40B4-BE49-F238E27FC236}">
              <a16:creationId xmlns:a16="http://schemas.microsoft.com/office/drawing/2014/main" id="{3506C3A5-0744-4418-8A84-D46E3683C69A}"/>
            </a:ext>
          </a:extLst>
        </xdr:cNvPr>
        <xdr:cNvSpPr/>
      </xdr:nvSpPr>
      <xdr:spPr>
        <a:xfrm>
          <a:off x="5931694" y="3705221"/>
          <a:ext cx="2759869" cy="40005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Clearance</a:t>
          </a:r>
          <a:r>
            <a:rPr lang="en-US" sz="1100" baseline="0"/>
            <a:t> form Insight is needed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25004</xdr:colOff>
      <xdr:row>18</xdr:row>
      <xdr:rowOff>47625</xdr:rowOff>
    </xdr:from>
    <xdr:to>
      <xdr:col>12</xdr:col>
      <xdr:colOff>29766</xdr:colOff>
      <xdr:row>19</xdr:row>
      <xdr:rowOff>85721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6BA906B4-96EF-4566-856E-B1B2179E8EBA}"/>
            </a:ext>
          </a:extLst>
        </xdr:cNvPr>
        <xdr:cNvCxnSpPr>
          <a:stCxn id="20" idx="2"/>
          <a:endCxn id="55" idx="0"/>
        </xdr:cNvCxnSpPr>
      </xdr:nvCxnSpPr>
      <xdr:spPr>
        <a:xfrm flipH="1">
          <a:off x="7311629" y="3476625"/>
          <a:ext cx="4762" cy="2285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471487</xdr:colOff>
      <xdr:row>22</xdr:row>
      <xdr:rowOff>83340</xdr:rowOff>
    </xdr:from>
    <xdr:to>
      <xdr:col>14</xdr:col>
      <xdr:colOff>195262</xdr:colOff>
      <xdr:row>29</xdr:row>
      <xdr:rowOff>73814</xdr:rowOff>
    </xdr:to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10AD6334-8C9B-40D3-A627-D5859E57B05C}"/>
            </a:ext>
          </a:extLst>
        </xdr:cNvPr>
        <xdr:cNvSpPr/>
      </xdr:nvSpPr>
      <xdr:spPr>
        <a:xfrm>
          <a:off x="5936456" y="4274340"/>
          <a:ext cx="2759869" cy="132397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INSIGHT</a:t>
          </a:r>
        </a:p>
        <a:p>
          <a:pPr algn="l"/>
          <a:r>
            <a:rPr lang="en-US" sz="1100"/>
            <a:t>Policy/Reference</a:t>
          </a:r>
          <a:r>
            <a:rPr lang="en-US" sz="1100" baseline="0"/>
            <a:t> Policy Number</a:t>
          </a:r>
        </a:p>
        <a:p>
          <a:pPr algn="l"/>
          <a:r>
            <a:rPr lang="en-US" sz="1100" baseline="0"/>
            <a:t>(Enter the policy that expired ---AA)</a:t>
          </a:r>
        </a:p>
        <a:p>
          <a:pPr algn="l"/>
          <a:r>
            <a:rPr lang="en-US" sz="1100" baseline="0"/>
            <a:t>Information populates</a:t>
          </a:r>
        </a:p>
        <a:p>
          <a:pPr algn="l"/>
          <a:r>
            <a:rPr lang="en-US" sz="1100" baseline="0"/>
            <a:t>Click on CLEAR AS RENEWAL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Status = Not Started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471488</xdr:colOff>
      <xdr:row>30</xdr:row>
      <xdr:rowOff>83340</xdr:rowOff>
    </xdr:from>
    <xdr:to>
      <xdr:col>14</xdr:col>
      <xdr:colOff>195263</xdr:colOff>
      <xdr:row>32</xdr:row>
      <xdr:rowOff>102390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4B6AFC8E-3B15-402C-93CC-28276B35618D}"/>
            </a:ext>
          </a:extLst>
        </xdr:cNvPr>
        <xdr:cNvSpPr/>
      </xdr:nvSpPr>
      <xdr:spPr>
        <a:xfrm>
          <a:off x="5936457" y="5798340"/>
          <a:ext cx="2759869" cy="40005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Continue</a:t>
          </a:r>
          <a:r>
            <a:rPr lang="en-US" sz="1100" baseline="0"/>
            <a:t> as a Rapid Renewal flow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25004</xdr:colOff>
      <xdr:row>21</xdr:row>
      <xdr:rowOff>104771</xdr:rowOff>
    </xdr:from>
    <xdr:to>
      <xdr:col>12</xdr:col>
      <xdr:colOff>29766</xdr:colOff>
      <xdr:row>22</xdr:row>
      <xdr:rowOff>83340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B93629B-5599-4286-BBD5-F317A75A764C}"/>
            </a:ext>
          </a:extLst>
        </xdr:cNvPr>
        <xdr:cNvCxnSpPr>
          <a:stCxn id="55" idx="2"/>
          <a:endCxn id="60" idx="0"/>
        </xdr:cNvCxnSpPr>
      </xdr:nvCxnSpPr>
      <xdr:spPr>
        <a:xfrm>
          <a:off x="7311629" y="4105271"/>
          <a:ext cx="4762" cy="169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29766</xdr:colOff>
      <xdr:row>29</xdr:row>
      <xdr:rowOff>73814</xdr:rowOff>
    </xdr:from>
    <xdr:to>
      <xdr:col>12</xdr:col>
      <xdr:colOff>29767</xdr:colOff>
      <xdr:row>30</xdr:row>
      <xdr:rowOff>83340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5732315-529C-4761-B472-72128926218F}"/>
            </a:ext>
          </a:extLst>
        </xdr:cNvPr>
        <xdr:cNvCxnSpPr>
          <a:stCxn id="60" idx="2"/>
          <a:endCxn id="61" idx="0"/>
        </xdr:cNvCxnSpPr>
      </xdr:nvCxnSpPr>
      <xdr:spPr>
        <a:xfrm>
          <a:off x="7316391" y="5598314"/>
          <a:ext cx="1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552452</xdr:colOff>
      <xdr:row>17</xdr:row>
      <xdr:rowOff>147639</xdr:rowOff>
    </xdr:from>
    <xdr:to>
      <xdr:col>9</xdr:col>
      <xdr:colOff>471488</xdr:colOff>
      <xdr:row>31</xdr:row>
      <xdr:rowOff>92865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76A8407F-81DD-4EF1-9DBF-28EAA98DFDA2}"/>
            </a:ext>
          </a:extLst>
        </xdr:cNvPr>
        <xdr:cNvCxnSpPr>
          <a:stCxn id="61" idx="1"/>
          <a:endCxn id="19" idx="3"/>
        </xdr:cNvCxnSpPr>
      </xdr:nvCxnSpPr>
      <xdr:spPr>
        <a:xfrm rot="10800000">
          <a:off x="2981327" y="3386139"/>
          <a:ext cx="2955130" cy="26122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364332</xdr:colOff>
      <xdr:row>31</xdr:row>
      <xdr:rowOff>90487</xdr:rowOff>
    </xdr:from>
    <xdr:to>
      <xdr:col>4</xdr:col>
      <xdr:colOff>526257</xdr:colOff>
      <xdr:row>39</xdr:row>
      <xdr:rowOff>142875</xdr:rowOff>
    </xdr:to>
    <xdr:sp macro="" textlink="">
      <xdr:nvSpPr>
        <xdr:cNvPr id="76" name="Flowchart: Multidocument 75">
          <a:extLst>
            <a:ext uri="{FF2B5EF4-FFF2-40B4-BE49-F238E27FC236}">
              <a16:creationId xmlns:a16="http://schemas.microsoft.com/office/drawing/2014/main" id="{678357E2-EC12-48DF-AAA9-85EE778614D4}"/>
            </a:ext>
          </a:extLst>
        </xdr:cNvPr>
        <xdr:cNvSpPr/>
      </xdr:nvSpPr>
      <xdr:spPr>
        <a:xfrm>
          <a:off x="971551" y="5995987"/>
          <a:ext cx="1983581" cy="1576388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Documentation:</a:t>
          </a:r>
        </a:p>
        <a:p>
          <a:pPr algn="l"/>
          <a:r>
            <a:rPr lang="en-US" sz="1100"/>
            <a:t>-Renewal Media Tech Endorsement</a:t>
          </a:r>
        </a:p>
        <a:p>
          <a:pPr algn="l"/>
          <a:r>
            <a:rPr lang="en-US" sz="1100"/>
            <a:t>-Renewal Quote Letter</a:t>
          </a:r>
        </a:p>
        <a:p>
          <a:pPr algn="l"/>
          <a:r>
            <a:rPr lang="en-US" sz="1100"/>
            <a:t>-Renewal</a:t>
          </a:r>
          <a:r>
            <a:rPr lang="en-US" sz="1100" baseline="0"/>
            <a:t> Questionaire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260747</xdr:colOff>
      <xdr:row>30</xdr:row>
      <xdr:rowOff>59531</xdr:rowOff>
    </xdr:from>
    <xdr:to>
      <xdr:col>3</xdr:col>
      <xdr:colOff>278149</xdr:colOff>
      <xdr:row>31</xdr:row>
      <xdr:rowOff>90487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3FE25473-2B8F-493A-BBBF-98E06DADE454}"/>
            </a:ext>
          </a:extLst>
        </xdr:cNvPr>
        <xdr:cNvCxnSpPr>
          <a:stCxn id="40" idx="2"/>
          <a:endCxn id="76" idx="0"/>
        </xdr:cNvCxnSpPr>
      </xdr:nvCxnSpPr>
      <xdr:spPr>
        <a:xfrm>
          <a:off x="2082403" y="5774531"/>
          <a:ext cx="17402" cy="22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0</xdr:row>
      <xdr:rowOff>69057</xdr:rowOff>
    </xdr:from>
    <xdr:to>
      <xdr:col>24</xdr:col>
      <xdr:colOff>28575</xdr:colOff>
      <xdr:row>2</xdr:row>
      <xdr:rowOff>40483</xdr:rowOff>
    </xdr:to>
    <xdr:sp macro="" textlink="">
      <xdr:nvSpPr>
        <xdr:cNvPr id="94" name="Flowchart: Process 93">
          <a:extLst>
            <a:ext uri="{FF2B5EF4-FFF2-40B4-BE49-F238E27FC236}">
              <a16:creationId xmlns:a16="http://schemas.microsoft.com/office/drawing/2014/main" id="{EEBE55EC-41BB-4B5D-9836-1E9A2E13B60F}"/>
            </a:ext>
          </a:extLst>
        </xdr:cNvPr>
        <xdr:cNvSpPr/>
      </xdr:nvSpPr>
      <xdr:spPr>
        <a:xfrm>
          <a:off x="12932569" y="69057"/>
          <a:ext cx="1669256" cy="352426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MANUAL RENEWALS</a:t>
          </a:r>
          <a:endParaRPr lang="en-US" sz="1100"/>
        </a:p>
      </xdr:txBody>
    </xdr:sp>
    <xdr:clientData/>
  </xdr:twoCellAnchor>
  <xdr:twoCellAnchor>
    <xdr:from>
      <xdr:col>18</xdr:col>
      <xdr:colOff>540542</xdr:colOff>
      <xdr:row>3</xdr:row>
      <xdr:rowOff>130968</xdr:rowOff>
    </xdr:from>
    <xdr:to>
      <xdr:col>25</xdr:col>
      <xdr:colOff>578643</xdr:colOff>
      <xdr:row>8</xdr:row>
      <xdr:rowOff>35719</xdr:rowOff>
    </xdr:to>
    <xdr:sp macro="" textlink="">
      <xdr:nvSpPr>
        <xdr:cNvPr id="95" name="Flowchart: Data 94">
          <a:extLst>
            <a:ext uri="{FF2B5EF4-FFF2-40B4-BE49-F238E27FC236}">
              <a16:creationId xmlns:a16="http://schemas.microsoft.com/office/drawing/2014/main" id="{B3F07029-820E-46D7-955E-B703C0B3C46E}"/>
            </a:ext>
          </a:extLst>
        </xdr:cNvPr>
        <xdr:cNvSpPr/>
      </xdr:nvSpPr>
      <xdr:spPr>
        <a:xfrm>
          <a:off x="11470480" y="702468"/>
          <a:ext cx="4288632" cy="857251"/>
        </a:xfrm>
        <a:prstGeom prst="flowChartInputOut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Must have an Isusued</a:t>
          </a:r>
          <a:r>
            <a:rPr lang="en-US" sz="1100" baseline="0"/>
            <a:t> Policy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For testing prepare a policy using "Renewal effective date calculator"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304799</xdr:colOff>
      <xdr:row>42</xdr:row>
      <xdr:rowOff>11905</xdr:rowOff>
    </xdr:from>
    <xdr:to>
      <xdr:col>5</xdr:col>
      <xdr:colOff>283367</xdr:colOff>
      <xdr:row>48</xdr:row>
      <xdr:rowOff>35719</xdr:rowOff>
    </xdr:to>
    <xdr:sp macro="" textlink="">
      <xdr:nvSpPr>
        <xdr:cNvPr id="124" name="Flowchart: Alternate Process 123">
          <a:extLst>
            <a:ext uri="{FF2B5EF4-FFF2-40B4-BE49-F238E27FC236}">
              <a16:creationId xmlns:a16="http://schemas.microsoft.com/office/drawing/2014/main" id="{4C3DDACE-51D0-4343-A1D7-0A41E337E172}"/>
            </a:ext>
          </a:extLst>
        </xdr:cNvPr>
        <xdr:cNvSpPr/>
      </xdr:nvSpPr>
      <xdr:spPr>
        <a:xfrm>
          <a:off x="912018" y="8012905"/>
          <a:ext cx="2407443" cy="116681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GC/UWP</a:t>
          </a:r>
        </a:p>
        <a:p>
          <a:pPr algn="l"/>
          <a:r>
            <a:rPr lang="en-US" sz="1100" u="none"/>
            <a:t>Policy</a:t>
          </a:r>
          <a:r>
            <a:rPr lang="en-US" sz="1100" u="none" baseline="0"/>
            <a:t> Bind</a:t>
          </a:r>
        </a:p>
        <a:p>
          <a:pPr algn="l"/>
          <a:r>
            <a:rPr lang="en-US" sz="1100" u="none" baseline="0"/>
            <a:t>Rate Change Pop up window</a:t>
          </a:r>
        </a:p>
        <a:p>
          <a:pPr algn="l"/>
          <a:r>
            <a:rPr lang="en-US" sz="1100" u="none" baseline="0"/>
            <a:t>Just click save</a:t>
          </a:r>
        </a:p>
        <a:p>
          <a:pPr algn="l"/>
          <a:r>
            <a:rPr lang="en-US" sz="1100" u="none" baseline="0"/>
            <a:t>email</a:t>
          </a:r>
        </a:p>
        <a:p>
          <a:pPr algn="l"/>
          <a:r>
            <a:rPr lang="en-US" sz="1100" b="1" u="none" baseline="0"/>
            <a:t>Status = Bound</a:t>
          </a:r>
          <a:endParaRPr lang="en-US" sz="1100" b="1" u="none"/>
        </a:p>
      </xdr:txBody>
    </xdr:sp>
    <xdr:clientData/>
  </xdr:twoCellAnchor>
  <xdr:twoCellAnchor>
    <xdr:from>
      <xdr:col>3</xdr:col>
      <xdr:colOff>3753</xdr:colOff>
      <xdr:row>39</xdr:row>
      <xdr:rowOff>83177</xdr:rowOff>
    </xdr:from>
    <xdr:to>
      <xdr:col>3</xdr:col>
      <xdr:colOff>294084</xdr:colOff>
      <xdr:row>42</xdr:row>
      <xdr:rowOff>11905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BC01F339-E80D-4894-9F60-69114DD444B5}"/>
            </a:ext>
          </a:extLst>
        </xdr:cNvPr>
        <xdr:cNvCxnSpPr>
          <a:stCxn id="76" idx="2"/>
          <a:endCxn id="124" idx="0"/>
        </xdr:cNvCxnSpPr>
      </xdr:nvCxnSpPr>
      <xdr:spPr>
        <a:xfrm>
          <a:off x="1825409" y="7512677"/>
          <a:ext cx="290331" cy="500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338138</xdr:colOff>
      <xdr:row>50</xdr:row>
      <xdr:rowOff>76199</xdr:rowOff>
    </xdr:from>
    <xdr:to>
      <xdr:col>4</xdr:col>
      <xdr:colOff>500063</xdr:colOff>
      <xdr:row>55</xdr:row>
      <xdr:rowOff>142875</xdr:rowOff>
    </xdr:to>
    <xdr:sp macro="" textlink="">
      <xdr:nvSpPr>
        <xdr:cNvPr id="132" name="Flowchart: Multidocument 131">
          <a:extLst>
            <a:ext uri="{FF2B5EF4-FFF2-40B4-BE49-F238E27FC236}">
              <a16:creationId xmlns:a16="http://schemas.microsoft.com/office/drawing/2014/main" id="{79ADAD5F-3FB8-46C0-8C30-D932DF94DA5E}"/>
            </a:ext>
          </a:extLst>
        </xdr:cNvPr>
        <xdr:cNvSpPr/>
      </xdr:nvSpPr>
      <xdr:spPr>
        <a:xfrm>
          <a:off x="945357" y="9601199"/>
          <a:ext cx="1983581" cy="1019176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Documentation:</a:t>
          </a:r>
        </a:p>
        <a:p>
          <a:pPr algn="l"/>
          <a:r>
            <a:rPr lang="en-US" sz="1100"/>
            <a:t>-Binder Letter</a:t>
          </a:r>
        </a:p>
        <a:p>
          <a:pPr algn="l"/>
          <a:r>
            <a:rPr lang="en-US" sz="1100"/>
            <a:t>-Invoice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251955</xdr:colOff>
      <xdr:row>48</xdr:row>
      <xdr:rowOff>35719</xdr:rowOff>
    </xdr:from>
    <xdr:to>
      <xdr:col>3</xdr:col>
      <xdr:colOff>294084</xdr:colOff>
      <xdr:row>50</xdr:row>
      <xdr:rowOff>76199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6277CAD1-A11E-48B7-B4B8-FB4143BA9B4A}"/>
            </a:ext>
          </a:extLst>
        </xdr:cNvPr>
        <xdr:cNvCxnSpPr>
          <a:stCxn id="124" idx="2"/>
          <a:endCxn id="132" idx="0"/>
        </xdr:cNvCxnSpPr>
      </xdr:nvCxnSpPr>
      <xdr:spPr>
        <a:xfrm flipH="1">
          <a:off x="2073611" y="9179719"/>
          <a:ext cx="42129" cy="42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171449</xdr:colOff>
      <xdr:row>57</xdr:row>
      <xdr:rowOff>69055</xdr:rowOff>
    </xdr:from>
    <xdr:to>
      <xdr:col>5</xdr:col>
      <xdr:colOff>150017</xdr:colOff>
      <xdr:row>63</xdr:row>
      <xdr:rowOff>92869</xdr:rowOff>
    </xdr:to>
    <xdr:sp macro="" textlink="">
      <xdr:nvSpPr>
        <xdr:cNvPr id="138" name="Flowchart: Alternate Process 137">
          <a:extLst>
            <a:ext uri="{FF2B5EF4-FFF2-40B4-BE49-F238E27FC236}">
              <a16:creationId xmlns:a16="http://schemas.microsoft.com/office/drawing/2014/main" id="{C7C8055E-4C12-42DA-9936-F1372C8F847E}"/>
            </a:ext>
          </a:extLst>
        </xdr:cNvPr>
        <xdr:cNvSpPr/>
      </xdr:nvSpPr>
      <xdr:spPr>
        <a:xfrm>
          <a:off x="778668" y="10927555"/>
          <a:ext cx="2407443" cy="116681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GC/UWP</a:t>
          </a:r>
        </a:p>
        <a:p>
          <a:pPr algn="l"/>
          <a:r>
            <a:rPr lang="en-US" sz="1100" u="none"/>
            <a:t>Policy</a:t>
          </a:r>
          <a:r>
            <a:rPr lang="en-US" sz="1100" u="none" baseline="0"/>
            <a:t> Issue</a:t>
          </a:r>
        </a:p>
        <a:p>
          <a:pPr algn="l"/>
          <a:r>
            <a:rPr lang="en-US" sz="1100" u="none" baseline="0"/>
            <a:t>Rate Change Pop up window</a:t>
          </a:r>
        </a:p>
        <a:p>
          <a:pPr algn="l"/>
          <a:r>
            <a:rPr lang="en-US" sz="1100" u="none" baseline="0"/>
            <a:t>Just click save</a:t>
          </a:r>
        </a:p>
        <a:p>
          <a:pPr algn="l"/>
          <a:r>
            <a:rPr lang="en-US" sz="1100" u="none" baseline="0"/>
            <a:t>email</a:t>
          </a:r>
        </a:p>
        <a:p>
          <a:pPr algn="l"/>
          <a:r>
            <a:rPr lang="en-US" sz="1100" b="1" u="none" baseline="0"/>
            <a:t>Status = Issued</a:t>
          </a:r>
          <a:endParaRPr lang="en-US" sz="1100" b="1" u="none"/>
        </a:p>
      </xdr:txBody>
    </xdr:sp>
    <xdr:clientData/>
  </xdr:twoCellAnchor>
  <xdr:twoCellAnchor>
    <xdr:from>
      <xdr:col>1</xdr:col>
      <xdr:colOff>204788</xdr:colOff>
      <xdr:row>65</xdr:row>
      <xdr:rowOff>133349</xdr:rowOff>
    </xdr:from>
    <xdr:to>
      <xdr:col>4</xdr:col>
      <xdr:colOff>366713</xdr:colOff>
      <xdr:row>71</xdr:row>
      <xdr:rowOff>9525</xdr:rowOff>
    </xdr:to>
    <xdr:sp macro="" textlink="">
      <xdr:nvSpPr>
        <xdr:cNvPr id="139" name="Flowchart: Multidocument 138">
          <a:extLst>
            <a:ext uri="{FF2B5EF4-FFF2-40B4-BE49-F238E27FC236}">
              <a16:creationId xmlns:a16="http://schemas.microsoft.com/office/drawing/2014/main" id="{CBD44479-164E-4BE2-8D26-0313592EE400}"/>
            </a:ext>
          </a:extLst>
        </xdr:cNvPr>
        <xdr:cNvSpPr/>
      </xdr:nvSpPr>
      <xdr:spPr>
        <a:xfrm>
          <a:off x="812007" y="12515849"/>
          <a:ext cx="1983581" cy="1019176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Documentation:</a:t>
          </a:r>
        </a:p>
        <a:p>
          <a:pPr algn="l"/>
          <a:r>
            <a:rPr lang="en-US" sz="1100"/>
            <a:t>-Policy Declaration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118605</xdr:colOff>
      <xdr:row>63</xdr:row>
      <xdr:rowOff>92869</xdr:rowOff>
    </xdr:from>
    <xdr:to>
      <xdr:col>3</xdr:col>
      <xdr:colOff>160734</xdr:colOff>
      <xdr:row>65</xdr:row>
      <xdr:rowOff>133349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735FCA40-DAFF-45AD-9A63-C1FEFEDAB1DA}"/>
            </a:ext>
          </a:extLst>
        </xdr:cNvPr>
        <xdr:cNvCxnSpPr>
          <a:stCxn id="138" idx="2"/>
          <a:endCxn id="139" idx="0"/>
        </xdr:cNvCxnSpPr>
      </xdr:nvCxnSpPr>
      <xdr:spPr>
        <a:xfrm flipH="1">
          <a:off x="1940261" y="12094369"/>
          <a:ext cx="42129" cy="42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584777</xdr:colOff>
      <xdr:row>55</xdr:row>
      <xdr:rowOff>104278</xdr:rowOff>
    </xdr:from>
    <xdr:to>
      <xdr:col>3</xdr:col>
      <xdr:colOff>160734</xdr:colOff>
      <xdr:row>57</xdr:row>
      <xdr:rowOff>69055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7764FF9E-E084-49FD-A69A-66F472D5299E}"/>
            </a:ext>
          </a:extLst>
        </xdr:cNvPr>
        <xdr:cNvCxnSpPr>
          <a:stCxn id="132" idx="2"/>
          <a:endCxn id="138" idx="0"/>
        </xdr:cNvCxnSpPr>
      </xdr:nvCxnSpPr>
      <xdr:spPr>
        <a:xfrm>
          <a:off x="1799215" y="10581778"/>
          <a:ext cx="183175" cy="345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38100</xdr:rowOff>
    </xdr:from>
    <xdr:to>
      <xdr:col>5</xdr:col>
      <xdr:colOff>47238</xdr:colOff>
      <xdr:row>34</xdr:row>
      <xdr:rowOff>180409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DD657-E6A2-4197-9ECB-3B168677A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33600"/>
          <a:ext cx="3095238" cy="4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133350</xdr:rowOff>
    </xdr:from>
    <xdr:to>
      <xdr:col>5</xdr:col>
      <xdr:colOff>123429</xdr:colOff>
      <xdr:row>59</xdr:row>
      <xdr:rowOff>94683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F45C0-2FD7-4A06-AE35-B917E0040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00850"/>
          <a:ext cx="3171429" cy="4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4</xdr:col>
      <xdr:colOff>76546</xdr:colOff>
      <xdr:row>10</xdr:row>
      <xdr:rowOff>114582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EEDE47-593F-4263-BA42-4027BBC5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0"/>
          <a:ext cx="2476846" cy="2019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11</xdr:col>
      <xdr:colOff>580114</xdr:colOff>
      <xdr:row>67</xdr:row>
      <xdr:rowOff>76048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B8C1A2-BDBE-4DB4-8CB8-74AFFB6CE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7285714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</xdr:col>
      <xdr:colOff>256990</xdr:colOff>
      <xdr:row>73</xdr:row>
      <xdr:rowOff>9405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3A58E7-B6DD-470D-8F4D-FEA3D773D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54000"/>
          <a:ext cx="1476190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5</xdr:col>
      <xdr:colOff>171048</xdr:colOff>
      <xdr:row>86</xdr:row>
      <xdr:rowOff>152095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700CDA-EF6C-416E-8478-F68A70777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097000"/>
          <a:ext cx="3219048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</xdr:col>
      <xdr:colOff>504610</xdr:colOff>
      <xdr:row>96</xdr:row>
      <xdr:rowOff>104571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0DA725-FE2C-4058-9D8F-8C23FA95F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764000"/>
          <a:ext cx="1723810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azley.atlassian.net/browse/BD-785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ur02.safelinks.protection.outlook.com/?url=https%3A%2F%2Fuat.mybeazleyus.com%2FBeazley%2FPolicy%2FPolicy%2FRecall%2F12203&amp;data=05%7C01%7CEmiliano.Duque%40beazley.com%7C8342d20793f64ca104c808da94d4f518%7C9a50eba87568447abcb927a0d464aa80%7C0%7C0%7C637985939755255185%7CUnknown%7CTWFpbGZsb3d8eyJWIjoiMC4wLjAwMDAiLCJQIjoiV2luMzIiLCJBTiI6Ik1haWwiLCJXVCI6Mn0%3D%7C3000%7C%7C%7C&amp;sdata=coKZ3ZycT7uld50OE9s9YLHFaGRWSU9koPWeh329iAc%3D&amp;reserved=0" TargetMode="External"/><Relationship Id="rId1" Type="http://schemas.openxmlformats.org/officeDocument/2006/relationships/hyperlink" Target="https://eur02.safelinks.protection.outlook.com/?url=https%3A%2F%2Fuat.mybeazleyus.com%2FBeazley%2FPolicy%2FPolicy%2FRecall%2F12200&amp;data=05%7C01%7CEmiliano.Duque%40beazley.com%7C8342d20793f64ca104c808da94d4f518%7C9a50eba87568447abcb927a0d464aa80%7C0%7C0%7C637985939755255185%7CUnknown%7CTWFpbGZsb3d8eyJWIjoiMC4wLjAwMDAiLCJQIjoiV2luMzIiLCJBTiI6Ik1haWwiLCJXVCI6Mn0%3D%7C3000%7C%7C%7C&amp;sdata=BVpqeZ3CmFqN34iP5hO71YRGA4mylqc8f5trrltqUTc%3D&amp;reserved=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marc.cohen@hubinternationa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6B2D-5C03-4362-BB2F-3371FC71E408}">
  <dimension ref="A1:Q51"/>
  <sheetViews>
    <sheetView tabSelected="1" topLeftCell="A26" workbookViewId="0">
      <selection activeCell="A28" sqref="A28"/>
    </sheetView>
  </sheetViews>
  <sheetFormatPr defaultRowHeight="15" x14ac:dyDescent="0.25"/>
  <cols>
    <col min="1" max="1" width="13.7109375" style="96" customWidth="1"/>
    <col min="3" max="3" width="9.42578125" bestFit="1" customWidth="1"/>
    <col min="4" max="4" width="0" hidden="1" customWidth="1"/>
    <col min="5" max="5" width="24.42578125" bestFit="1" customWidth="1"/>
    <col min="7" max="7" width="9.140625" style="113" customWidth="1"/>
    <col min="9" max="9" width="16.5703125" bestFit="1" customWidth="1"/>
  </cols>
  <sheetData>
    <row r="1" spans="1:17" ht="30" x14ac:dyDescent="0.25">
      <c r="A1" s="90" t="s">
        <v>396</v>
      </c>
      <c r="B1" s="91" t="s">
        <v>397</v>
      </c>
      <c r="E1" t="s">
        <v>748</v>
      </c>
      <c r="F1" t="s">
        <v>334</v>
      </c>
      <c r="G1" s="113" t="s">
        <v>719</v>
      </c>
      <c r="Q1" t="s">
        <v>541</v>
      </c>
    </row>
    <row r="2" spans="1:17" ht="16.5" x14ac:dyDescent="0.3">
      <c r="A2" s="92" t="s">
        <v>398</v>
      </c>
      <c r="B2" s="93" t="s">
        <v>399</v>
      </c>
      <c r="E2" s="23" t="s">
        <v>718</v>
      </c>
      <c r="F2">
        <v>2031408</v>
      </c>
      <c r="G2" s="113" t="s">
        <v>720</v>
      </c>
      <c r="Q2" s="94" t="s">
        <v>400</v>
      </c>
    </row>
    <row r="3" spans="1:17" x14ac:dyDescent="0.25">
      <c r="A3" s="92" t="s">
        <v>401</v>
      </c>
      <c r="B3" s="95" t="s">
        <v>402</v>
      </c>
      <c r="C3" t="s">
        <v>403</v>
      </c>
    </row>
    <row r="4" spans="1:17" x14ac:dyDescent="0.25">
      <c r="A4" s="92" t="s">
        <v>404</v>
      </c>
      <c r="B4" s="93" t="s">
        <v>405</v>
      </c>
    </row>
    <row r="5" spans="1:17" x14ac:dyDescent="0.25">
      <c r="A5" s="92" t="s">
        <v>406</v>
      </c>
      <c r="B5" s="93" t="s">
        <v>407</v>
      </c>
    </row>
    <row r="6" spans="1:17" x14ac:dyDescent="0.25">
      <c r="A6" s="92" t="s">
        <v>408</v>
      </c>
      <c r="B6" s="95" t="s">
        <v>95</v>
      </c>
      <c r="C6" t="s">
        <v>403</v>
      </c>
    </row>
    <row r="7" spans="1:17" x14ac:dyDescent="0.25">
      <c r="A7" s="92" t="s">
        <v>409</v>
      </c>
      <c r="B7" s="93" t="s">
        <v>410</v>
      </c>
    </row>
    <row r="8" spans="1:17" x14ac:dyDescent="0.25">
      <c r="A8" s="92" t="s">
        <v>411</v>
      </c>
      <c r="B8" s="93" t="s">
        <v>412</v>
      </c>
      <c r="E8" s="23" t="s">
        <v>707</v>
      </c>
      <c r="F8">
        <v>2031367</v>
      </c>
      <c r="G8" s="113" t="s">
        <v>720</v>
      </c>
    </row>
    <row r="9" spans="1:17" x14ac:dyDescent="0.25">
      <c r="A9" s="92" t="s">
        <v>413</v>
      </c>
      <c r="B9" s="93" t="s">
        <v>414</v>
      </c>
      <c r="E9" s="23" t="s">
        <v>708</v>
      </c>
      <c r="F9">
        <v>2031368</v>
      </c>
      <c r="G9" s="113" t="s">
        <v>720</v>
      </c>
    </row>
    <row r="10" spans="1:17" x14ac:dyDescent="0.25">
      <c r="A10" s="92" t="s">
        <v>415</v>
      </c>
      <c r="B10" s="95" t="s">
        <v>311</v>
      </c>
      <c r="C10" t="s">
        <v>403</v>
      </c>
      <c r="E10" s="23" t="s">
        <v>709</v>
      </c>
      <c r="F10">
        <v>2031369</v>
      </c>
      <c r="G10" s="113" t="s">
        <v>720</v>
      </c>
    </row>
    <row r="11" spans="1:17" x14ac:dyDescent="0.25">
      <c r="A11" s="92" t="s">
        <v>416</v>
      </c>
      <c r="B11" s="93" t="s">
        <v>417</v>
      </c>
      <c r="E11" s="23" t="s">
        <v>710</v>
      </c>
      <c r="F11">
        <v>2031370</v>
      </c>
      <c r="G11" s="113" t="s">
        <v>720</v>
      </c>
    </row>
    <row r="12" spans="1:17" x14ac:dyDescent="0.25">
      <c r="A12" s="92" t="s">
        <v>418</v>
      </c>
      <c r="B12" s="93" t="s">
        <v>419</v>
      </c>
      <c r="E12" s="23" t="s">
        <v>711</v>
      </c>
      <c r="F12">
        <v>2031371</v>
      </c>
      <c r="G12" s="113" t="s">
        <v>720</v>
      </c>
    </row>
    <row r="13" spans="1:17" x14ac:dyDescent="0.25">
      <c r="A13" s="92" t="s">
        <v>420</v>
      </c>
      <c r="B13" s="95" t="s">
        <v>421</v>
      </c>
      <c r="C13" t="s">
        <v>403</v>
      </c>
      <c r="E13" s="23" t="s">
        <v>712</v>
      </c>
      <c r="F13">
        <v>2031373</v>
      </c>
      <c r="G13" s="113" t="s">
        <v>720</v>
      </c>
    </row>
    <row r="14" spans="1:17" x14ac:dyDescent="0.25">
      <c r="A14" s="92" t="s">
        <v>422</v>
      </c>
      <c r="B14" s="93" t="s">
        <v>93</v>
      </c>
      <c r="E14" s="23" t="s">
        <v>713</v>
      </c>
      <c r="F14">
        <v>2031374</v>
      </c>
      <c r="G14" s="113" t="s">
        <v>720</v>
      </c>
    </row>
    <row r="15" spans="1:17" x14ac:dyDescent="0.25">
      <c r="A15" s="92" t="s">
        <v>423</v>
      </c>
      <c r="B15" s="93" t="s">
        <v>424</v>
      </c>
      <c r="E15" s="23" t="s">
        <v>714</v>
      </c>
      <c r="F15">
        <v>2031376</v>
      </c>
      <c r="G15" s="113" t="s">
        <v>720</v>
      </c>
    </row>
    <row r="16" spans="1:17" x14ac:dyDescent="0.25">
      <c r="A16" s="92" t="s">
        <v>425</v>
      </c>
      <c r="B16" s="93" t="s">
        <v>426</v>
      </c>
      <c r="E16" s="23" t="s">
        <v>715</v>
      </c>
      <c r="F16">
        <v>2031377</v>
      </c>
      <c r="G16" s="113" t="s">
        <v>720</v>
      </c>
    </row>
    <row r="17" spans="1:7" x14ac:dyDescent="0.25">
      <c r="A17" s="92" t="s">
        <v>427</v>
      </c>
      <c r="B17" s="93" t="s">
        <v>428</v>
      </c>
      <c r="E17" s="23" t="s">
        <v>716</v>
      </c>
      <c r="F17">
        <v>2031378</v>
      </c>
      <c r="G17" s="113" t="s">
        <v>720</v>
      </c>
    </row>
    <row r="18" spans="1:7" x14ac:dyDescent="0.25">
      <c r="A18" s="92" t="s">
        <v>429</v>
      </c>
      <c r="B18" s="93" t="s">
        <v>310</v>
      </c>
      <c r="E18" s="23" t="s">
        <v>717</v>
      </c>
      <c r="F18">
        <v>2031379</v>
      </c>
    </row>
    <row r="19" spans="1:7" x14ac:dyDescent="0.25">
      <c r="A19" s="92" t="s">
        <v>430</v>
      </c>
      <c r="B19" s="95" t="s">
        <v>431</v>
      </c>
      <c r="C19" t="s">
        <v>403</v>
      </c>
    </row>
    <row r="20" spans="1:7" x14ac:dyDescent="0.25">
      <c r="A20" s="92" t="s">
        <v>432</v>
      </c>
      <c r="B20" s="93" t="s">
        <v>433</v>
      </c>
      <c r="E20" s="23" t="s">
        <v>721</v>
      </c>
      <c r="F20">
        <v>2031428</v>
      </c>
      <c r="G20" s="113" t="s">
        <v>720</v>
      </c>
    </row>
    <row r="21" spans="1:7" x14ac:dyDescent="0.25">
      <c r="A21" s="92" t="s">
        <v>434</v>
      </c>
      <c r="B21" s="93" t="s">
        <v>435</v>
      </c>
    </row>
    <row r="22" spans="1:7" ht="18" customHeight="1" x14ac:dyDescent="0.25">
      <c r="A22" s="92" t="s">
        <v>436</v>
      </c>
      <c r="B22" s="112" t="s">
        <v>437</v>
      </c>
      <c r="C22" t="s">
        <v>186</v>
      </c>
      <c r="D22" t="s">
        <v>705</v>
      </c>
    </row>
    <row r="23" spans="1:7" x14ac:dyDescent="0.25">
      <c r="A23" s="92" t="s">
        <v>438</v>
      </c>
      <c r="B23" s="93" t="s">
        <v>439</v>
      </c>
    </row>
    <row r="24" spans="1:7" x14ac:dyDescent="0.25">
      <c r="A24" s="92" t="s">
        <v>440</v>
      </c>
      <c r="B24" s="93" t="s">
        <v>441</v>
      </c>
    </row>
    <row r="25" spans="1:7" x14ac:dyDescent="0.25">
      <c r="A25" s="92" t="s">
        <v>442</v>
      </c>
      <c r="B25" s="93" t="s">
        <v>443</v>
      </c>
      <c r="E25" s="23" t="s">
        <v>722</v>
      </c>
      <c r="F25">
        <v>2031433</v>
      </c>
      <c r="G25" s="113" t="s">
        <v>720</v>
      </c>
    </row>
    <row r="26" spans="1:7" x14ac:dyDescent="0.25">
      <c r="A26" s="92" t="s">
        <v>444</v>
      </c>
      <c r="B26" s="93" t="s">
        <v>445</v>
      </c>
    </row>
    <row r="27" spans="1:7" x14ac:dyDescent="0.25">
      <c r="A27" s="92" t="s">
        <v>446</v>
      </c>
      <c r="B27" s="112" t="s">
        <v>447</v>
      </c>
      <c r="C27" t="s">
        <v>186</v>
      </c>
      <c r="D27" t="s">
        <v>705</v>
      </c>
      <c r="E27" s="23" t="s">
        <v>723</v>
      </c>
      <c r="F27">
        <v>2031457</v>
      </c>
      <c r="G27" s="113" t="s">
        <v>720</v>
      </c>
    </row>
    <row r="28" spans="1:7" x14ac:dyDescent="0.25">
      <c r="A28" s="92" t="s">
        <v>448</v>
      </c>
      <c r="B28" s="93" t="s">
        <v>449</v>
      </c>
      <c r="E28" s="23" t="s">
        <v>724</v>
      </c>
      <c r="F28">
        <v>2031459</v>
      </c>
    </row>
    <row r="29" spans="1:7" x14ac:dyDescent="0.25">
      <c r="A29" s="92" t="s">
        <v>450</v>
      </c>
      <c r="B29" s="93" t="s">
        <v>451</v>
      </c>
      <c r="E29" s="23" t="s">
        <v>725</v>
      </c>
    </row>
    <row r="30" spans="1:7" ht="30" x14ac:dyDescent="0.25">
      <c r="A30" s="92" t="s">
        <v>452</v>
      </c>
      <c r="B30" s="93" t="s">
        <v>453</v>
      </c>
      <c r="E30" s="23" t="s">
        <v>726</v>
      </c>
    </row>
    <row r="31" spans="1:7" x14ac:dyDescent="0.25">
      <c r="A31" s="92" t="s">
        <v>454</v>
      </c>
      <c r="B31" s="93" t="s">
        <v>54</v>
      </c>
      <c r="E31" t="s">
        <v>727</v>
      </c>
    </row>
    <row r="32" spans="1:7" x14ac:dyDescent="0.25">
      <c r="A32" s="92" t="s">
        <v>455</v>
      </c>
      <c r="B32" s="95" t="s">
        <v>456</v>
      </c>
      <c r="C32" t="s">
        <v>403</v>
      </c>
      <c r="E32" t="s">
        <v>728</v>
      </c>
    </row>
    <row r="33" spans="1:5" x14ac:dyDescent="0.25">
      <c r="A33" s="92" t="s">
        <v>457</v>
      </c>
      <c r="B33" s="93" t="s">
        <v>57</v>
      </c>
      <c r="E33" t="s">
        <v>729</v>
      </c>
    </row>
    <row r="34" spans="1:5" ht="30" x14ac:dyDescent="0.25">
      <c r="A34" s="92" t="s">
        <v>458</v>
      </c>
      <c r="B34" s="93" t="s">
        <v>459</v>
      </c>
      <c r="E34" s="23" t="s">
        <v>730</v>
      </c>
    </row>
    <row r="35" spans="1:5" x14ac:dyDescent="0.25">
      <c r="A35" s="92" t="s">
        <v>460</v>
      </c>
      <c r="B35" s="93" t="s">
        <v>461</v>
      </c>
      <c r="E35" s="23" t="s">
        <v>731</v>
      </c>
    </row>
    <row r="36" spans="1:5" x14ac:dyDescent="0.25">
      <c r="A36" s="92" t="s">
        <v>462</v>
      </c>
      <c r="B36" s="93" t="s">
        <v>463</v>
      </c>
      <c r="E36" t="s">
        <v>732</v>
      </c>
    </row>
    <row r="37" spans="1:5" x14ac:dyDescent="0.25">
      <c r="A37" s="92" t="s">
        <v>464</v>
      </c>
      <c r="B37" s="93" t="s">
        <v>465</v>
      </c>
      <c r="E37" s="23" t="s">
        <v>733</v>
      </c>
    </row>
    <row r="38" spans="1:5" x14ac:dyDescent="0.25">
      <c r="A38" s="92" t="s">
        <v>466</v>
      </c>
      <c r="B38" s="93" t="s">
        <v>467</v>
      </c>
      <c r="E38" s="23" t="s">
        <v>734</v>
      </c>
    </row>
    <row r="39" spans="1:5" x14ac:dyDescent="0.25">
      <c r="A39" s="92" t="s">
        <v>468</v>
      </c>
      <c r="B39" s="93" t="s">
        <v>469</v>
      </c>
      <c r="E39" s="23" t="s">
        <v>735</v>
      </c>
    </row>
    <row r="40" spans="1:5" x14ac:dyDescent="0.25">
      <c r="A40" s="92" t="s">
        <v>470</v>
      </c>
      <c r="B40" s="93" t="s">
        <v>471</v>
      </c>
      <c r="E40" t="s">
        <v>736</v>
      </c>
    </row>
    <row r="41" spans="1:5" ht="30" x14ac:dyDescent="0.25">
      <c r="A41" s="92" t="s">
        <v>472</v>
      </c>
      <c r="B41" s="93" t="s">
        <v>473</v>
      </c>
      <c r="E41" s="23" t="s">
        <v>737</v>
      </c>
    </row>
    <row r="42" spans="1:5" x14ac:dyDescent="0.25">
      <c r="A42" s="92" t="s">
        <v>474</v>
      </c>
      <c r="B42" s="93" t="s">
        <v>475</v>
      </c>
      <c r="E42" s="23" t="s">
        <v>738</v>
      </c>
    </row>
    <row r="43" spans="1:5" x14ac:dyDescent="0.25">
      <c r="A43" s="92" t="s">
        <v>476</v>
      </c>
      <c r="B43" s="93" t="s">
        <v>477</v>
      </c>
      <c r="E43" t="s">
        <v>739</v>
      </c>
    </row>
    <row r="44" spans="1:5" x14ac:dyDescent="0.25">
      <c r="A44" s="92" t="s">
        <v>478</v>
      </c>
      <c r="B44" s="93" t="s">
        <v>224</v>
      </c>
      <c r="E44" t="s">
        <v>740</v>
      </c>
    </row>
    <row r="45" spans="1:5" x14ac:dyDescent="0.25">
      <c r="A45" s="92" t="s">
        <v>479</v>
      </c>
      <c r="B45" s="93" t="s">
        <v>480</v>
      </c>
      <c r="E45" s="23" t="s">
        <v>741</v>
      </c>
    </row>
    <row r="46" spans="1:5" x14ac:dyDescent="0.25">
      <c r="A46" s="92" t="s">
        <v>481</v>
      </c>
      <c r="B46" s="95" t="s">
        <v>482</v>
      </c>
      <c r="C46" t="s">
        <v>403</v>
      </c>
      <c r="E46" t="s">
        <v>742</v>
      </c>
    </row>
    <row r="47" spans="1:5" x14ac:dyDescent="0.25">
      <c r="A47" s="92" t="s">
        <v>483</v>
      </c>
      <c r="B47" s="93" t="s">
        <v>484</v>
      </c>
      <c r="E47" s="23" t="s">
        <v>743</v>
      </c>
    </row>
    <row r="48" spans="1:5" x14ac:dyDescent="0.25">
      <c r="A48" s="92" t="s">
        <v>485</v>
      </c>
      <c r="B48" s="93" t="s">
        <v>486</v>
      </c>
      <c r="E48" s="23" t="s">
        <v>744</v>
      </c>
    </row>
    <row r="49" spans="1:5" x14ac:dyDescent="0.25">
      <c r="A49" s="92" t="s">
        <v>487</v>
      </c>
      <c r="B49" s="93" t="s">
        <v>55</v>
      </c>
      <c r="E49" t="s">
        <v>745</v>
      </c>
    </row>
    <row r="50" spans="1:5" x14ac:dyDescent="0.25">
      <c r="A50" s="92" t="s">
        <v>488</v>
      </c>
      <c r="B50" s="93" t="s">
        <v>489</v>
      </c>
      <c r="E50" s="23" t="s">
        <v>746</v>
      </c>
    </row>
    <row r="51" spans="1:5" x14ac:dyDescent="0.25">
      <c r="A51" s="92" t="s">
        <v>490</v>
      </c>
      <c r="B51" s="95" t="s">
        <v>491</v>
      </c>
      <c r="C51" t="s">
        <v>403</v>
      </c>
      <c r="E51" t="s">
        <v>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5F81-9FBA-40C5-A0FD-DD54220D11F2}">
  <dimension ref="A1:K55"/>
  <sheetViews>
    <sheetView topLeftCell="A19" workbookViewId="0">
      <selection activeCell="A25" sqref="A25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1" max="11" width="9.7109375" bestFit="1" customWidth="1"/>
  </cols>
  <sheetData>
    <row r="1" spans="1:11" x14ac:dyDescent="0.25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</row>
    <row r="2" spans="1:11" x14ac:dyDescent="0.25">
      <c r="A2" t="s">
        <v>0</v>
      </c>
      <c r="B2" t="s">
        <v>96</v>
      </c>
      <c r="C2" t="s">
        <v>694</v>
      </c>
      <c r="H2" s="34" t="s">
        <v>313</v>
      </c>
      <c r="J2" s="15"/>
    </row>
    <row r="3" spans="1:11" x14ac:dyDescent="0.25">
      <c r="A3" t="s">
        <v>36</v>
      </c>
      <c r="B3" t="s">
        <v>101</v>
      </c>
      <c r="C3" t="s">
        <v>697</v>
      </c>
      <c r="H3" s="34" t="s">
        <v>314</v>
      </c>
      <c r="J3" s="19"/>
    </row>
    <row r="4" spans="1:11" x14ac:dyDescent="0.25">
      <c r="A4" t="s">
        <v>52</v>
      </c>
      <c r="B4" t="s">
        <v>102</v>
      </c>
      <c r="C4" s="1" t="s">
        <v>698</v>
      </c>
      <c r="E4" s="1"/>
      <c r="H4" s="34" t="s">
        <v>315</v>
      </c>
      <c r="J4" s="15"/>
    </row>
    <row r="5" spans="1:11" x14ac:dyDescent="0.25">
      <c r="A5" t="s">
        <v>75</v>
      </c>
      <c r="B5" t="s">
        <v>104</v>
      </c>
      <c r="C5" t="s">
        <v>699</v>
      </c>
      <c r="E5" s="20"/>
      <c r="H5" s="34" t="s">
        <v>316</v>
      </c>
      <c r="J5" s="27"/>
    </row>
    <row r="6" spans="1:11" x14ac:dyDescent="0.25">
      <c r="A6" t="s">
        <v>81</v>
      </c>
      <c r="B6" t="s">
        <v>107</v>
      </c>
      <c r="C6" t="s">
        <v>700</v>
      </c>
      <c r="E6" s="20"/>
      <c r="H6" s="34" t="s">
        <v>317</v>
      </c>
      <c r="J6" s="19"/>
    </row>
    <row r="7" spans="1:11" x14ac:dyDescent="0.25">
      <c r="A7" t="s">
        <v>85</v>
      </c>
      <c r="B7" t="s">
        <v>120</v>
      </c>
      <c r="C7" t="s">
        <v>701</v>
      </c>
      <c r="E7" s="67"/>
      <c r="H7" s="34" t="s">
        <v>318</v>
      </c>
      <c r="J7" s="19"/>
    </row>
    <row r="8" spans="1:11" x14ac:dyDescent="0.25">
      <c r="A8" t="s">
        <v>122</v>
      </c>
      <c r="B8" t="s">
        <v>121</v>
      </c>
      <c r="C8" t="s">
        <v>702</v>
      </c>
      <c r="E8" s="20"/>
      <c r="H8" s="34" t="s">
        <v>319</v>
      </c>
      <c r="J8" s="19"/>
    </row>
    <row r="9" spans="1:11" x14ac:dyDescent="0.25">
      <c r="A9" t="s">
        <v>127</v>
      </c>
      <c r="B9" t="s">
        <v>128</v>
      </c>
      <c r="C9" t="s">
        <v>703</v>
      </c>
      <c r="E9" s="20"/>
      <c r="H9" s="34" t="s">
        <v>320</v>
      </c>
      <c r="J9" s="25"/>
    </row>
    <row r="10" spans="1:11" x14ac:dyDescent="0.25">
      <c r="A10" t="s">
        <v>132</v>
      </c>
      <c r="B10" t="s">
        <v>133</v>
      </c>
      <c r="C10" t="s">
        <v>704</v>
      </c>
      <c r="E10" s="20"/>
      <c r="H10" s="34" t="s">
        <v>321</v>
      </c>
      <c r="K10" s="17"/>
    </row>
    <row r="11" spans="1:11" x14ac:dyDescent="0.25">
      <c r="A11" t="s">
        <v>137</v>
      </c>
      <c r="B11" t="s">
        <v>165</v>
      </c>
      <c r="E11" s="20"/>
      <c r="H11" s="34" t="s">
        <v>322</v>
      </c>
      <c r="K11" s="17"/>
    </row>
    <row r="12" spans="1:11" x14ac:dyDescent="0.25">
      <c r="A12" t="s">
        <v>167</v>
      </c>
      <c r="B12" t="s">
        <v>172</v>
      </c>
      <c r="E12" s="20"/>
      <c r="H12" s="34" t="s">
        <v>323</v>
      </c>
    </row>
    <row r="13" spans="1:11" x14ac:dyDescent="0.25">
      <c r="A13" t="s">
        <v>168</v>
      </c>
      <c r="B13" t="s">
        <v>169</v>
      </c>
      <c r="E13" s="20"/>
      <c r="H13" s="34" t="s">
        <v>324</v>
      </c>
    </row>
    <row r="14" spans="1:11" x14ac:dyDescent="0.25">
      <c r="A14" t="s">
        <v>171</v>
      </c>
      <c r="B14" t="s">
        <v>174</v>
      </c>
      <c r="H14" s="34" t="s">
        <v>325</v>
      </c>
    </row>
    <row r="15" spans="1:11" x14ac:dyDescent="0.25">
      <c r="A15" t="s">
        <v>293</v>
      </c>
      <c r="B15" t="s">
        <v>298</v>
      </c>
      <c r="H15" s="34" t="s">
        <v>326</v>
      </c>
    </row>
    <row r="16" spans="1:11" x14ac:dyDescent="0.25">
      <c r="A16" t="s">
        <v>294</v>
      </c>
      <c r="B16" t="s">
        <v>299</v>
      </c>
      <c r="C16" s="100"/>
      <c r="H16" s="34" t="s">
        <v>327</v>
      </c>
    </row>
    <row r="17" spans="1:8" x14ac:dyDescent="0.25">
      <c r="A17" t="s">
        <v>229</v>
      </c>
      <c r="B17" t="s">
        <v>296</v>
      </c>
      <c r="H17" s="34" t="s">
        <v>328</v>
      </c>
    </row>
    <row r="18" spans="1:8" x14ac:dyDescent="0.25">
      <c r="G18" s="34"/>
    </row>
    <row r="19" spans="1:8" ht="15.75" thickBot="1" x14ac:dyDescent="0.3">
      <c r="G19" s="34"/>
    </row>
    <row r="20" spans="1:8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8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  <c r="H21" t="s">
        <v>695</v>
      </c>
    </row>
    <row r="22" spans="1:8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  <c r="H22" t="s">
        <v>696</v>
      </c>
    </row>
    <row r="23" spans="1:8" x14ac:dyDescent="0.25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</row>
    <row r="24" spans="1:8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8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8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8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8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8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8" x14ac:dyDescent="0.25">
      <c r="A31" s="34" t="s">
        <v>307</v>
      </c>
      <c r="B31" s="34"/>
      <c r="C31" s="35">
        <v>44854</v>
      </c>
      <c r="D31" s="34"/>
      <c r="E31" s="34"/>
      <c r="H31" s="17"/>
    </row>
    <row r="32" spans="1:8" x14ac:dyDescent="0.25">
      <c r="A32" s="34" t="s">
        <v>308</v>
      </c>
      <c r="B32" s="34"/>
      <c r="C32" s="71">
        <f>+C31+365</f>
        <v>45219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44884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5</v>
      </c>
      <c r="E36" s="41">
        <f>C36+D36</f>
        <v>1005</v>
      </c>
      <c r="G36" t="s">
        <v>54</v>
      </c>
      <c r="H36" s="32" t="s">
        <v>706</v>
      </c>
    </row>
    <row r="37" spans="1:9" ht="16.5" x14ac:dyDescent="0.25">
      <c r="A37" s="34" t="s">
        <v>330</v>
      </c>
      <c r="B37" s="34"/>
      <c r="C37" s="55">
        <v>250</v>
      </c>
      <c r="D37" s="40">
        <f>C37*C40</f>
        <v>1.25</v>
      </c>
      <c r="E37" s="41">
        <f>C37+D37</f>
        <v>251.25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_xlfn.IFS(C39="NJ",0.005,C39="wv",0.0055,C39="KY",0.038,C39="FL",0.007,C39="OTHER",0)</f>
        <v>5.0000000000000001E-3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1250</v>
      </c>
    </row>
    <row r="46" spans="1:9" x14ac:dyDescent="0.25">
      <c r="B46" s="61" t="s">
        <v>305</v>
      </c>
      <c r="C46" s="34"/>
      <c r="D46" s="62">
        <f>D45*C38</f>
        <v>250</v>
      </c>
    </row>
    <row r="47" spans="1:9" x14ac:dyDescent="0.25">
      <c r="B47" s="63" t="s">
        <v>339</v>
      </c>
      <c r="C47" s="34"/>
      <c r="D47" s="62">
        <f>D36+D37</f>
        <v>6.25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1006.25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C6392489-C57D-4F1A-96F0-2A9E1DDA7FAB}">
      <formula1>$G$36:$G$40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C5EA-5D5C-4C31-8516-35A2DE9DFEC8}">
  <dimension ref="A2:C15"/>
  <sheetViews>
    <sheetView zoomScale="90" zoomScaleNormal="90" workbookViewId="0">
      <selection activeCell="B21" sqref="B21"/>
    </sheetView>
  </sheetViews>
  <sheetFormatPr defaultRowHeight="15" x14ac:dyDescent="0.25"/>
  <cols>
    <col min="1" max="1" width="11.85546875" customWidth="1"/>
    <col min="2" max="2" width="52.140625" customWidth="1"/>
    <col min="3" max="3" width="157.42578125" customWidth="1"/>
    <col min="4" max="4" width="34.140625" customWidth="1"/>
    <col min="6" max="6" width="34.5703125" customWidth="1"/>
  </cols>
  <sheetData>
    <row r="2" spans="1:3" x14ac:dyDescent="0.25">
      <c r="A2" t="s">
        <v>642</v>
      </c>
      <c r="C2" s="18" t="s">
        <v>643</v>
      </c>
    </row>
    <row r="3" spans="1:3" x14ac:dyDescent="0.25">
      <c r="A3" s="107" t="s">
        <v>421</v>
      </c>
      <c r="B3" s="107" t="s">
        <v>44</v>
      </c>
      <c r="C3" s="107" t="s">
        <v>627</v>
      </c>
    </row>
    <row r="4" spans="1:3" ht="60" x14ac:dyDescent="0.25">
      <c r="A4" s="106" t="s">
        <v>629</v>
      </c>
      <c r="B4" s="106" t="s">
        <v>614</v>
      </c>
      <c r="C4" s="106" t="s">
        <v>628</v>
      </c>
    </row>
    <row r="5" spans="1:3" x14ac:dyDescent="0.25">
      <c r="A5" s="106" t="s">
        <v>630</v>
      </c>
      <c r="B5" s="106" t="s">
        <v>615</v>
      </c>
      <c r="C5" s="106" t="s">
        <v>617</v>
      </c>
    </row>
    <row r="6" spans="1:3" ht="60" x14ac:dyDescent="0.25">
      <c r="A6" s="106" t="s">
        <v>631</v>
      </c>
      <c r="B6" s="106" t="s">
        <v>618</v>
      </c>
      <c r="C6" s="106" t="s">
        <v>628</v>
      </c>
    </row>
    <row r="7" spans="1:3" x14ac:dyDescent="0.25">
      <c r="A7" s="106" t="s">
        <v>632</v>
      </c>
      <c r="B7" s="106" t="s">
        <v>619</v>
      </c>
      <c r="C7" s="106" t="s">
        <v>617</v>
      </c>
    </row>
    <row r="8" spans="1:3" ht="60" x14ac:dyDescent="0.25">
      <c r="A8" s="106" t="s">
        <v>633</v>
      </c>
      <c r="B8" s="106" t="s">
        <v>625</v>
      </c>
      <c r="C8" s="106" t="s">
        <v>641</v>
      </c>
    </row>
    <row r="9" spans="1:3" x14ac:dyDescent="0.25">
      <c r="A9" s="106" t="s">
        <v>634</v>
      </c>
      <c r="B9" s="106" t="s">
        <v>626</v>
      </c>
      <c r="C9" s="106" t="s">
        <v>617</v>
      </c>
    </row>
    <row r="10" spans="1:3" ht="60" x14ac:dyDescent="0.25">
      <c r="A10" s="106" t="s">
        <v>635</v>
      </c>
      <c r="B10" s="106" t="s">
        <v>620</v>
      </c>
      <c r="C10" s="106" t="s">
        <v>641</v>
      </c>
    </row>
    <row r="11" spans="1:3" x14ac:dyDescent="0.25">
      <c r="A11" s="106" t="s">
        <v>636</v>
      </c>
      <c r="B11" s="106" t="s">
        <v>621</v>
      </c>
      <c r="C11" s="106" t="s">
        <v>617</v>
      </c>
    </row>
    <row r="12" spans="1:3" ht="30" x14ac:dyDescent="0.25">
      <c r="A12" s="106" t="s">
        <v>637</v>
      </c>
      <c r="B12" s="106" t="s">
        <v>622</v>
      </c>
      <c r="C12" s="106" t="s">
        <v>645</v>
      </c>
    </row>
    <row r="13" spans="1:3" x14ac:dyDescent="0.25">
      <c r="A13" s="106" t="s">
        <v>638</v>
      </c>
      <c r="B13" s="106" t="s">
        <v>623</v>
      </c>
      <c r="C13" s="106" t="s">
        <v>616</v>
      </c>
    </row>
    <row r="14" spans="1:3" ht="30" x14ac:dyDescent="0.25">
      <c r="A14" s="106" t="s">
        <v>639</v>
      </c>
      <c r="B14" s="106" t="s">
        <v>624</v>
      </c>
      <c r="C14" s="106" t="s">
        <v>644</v>
      </c>
    </row>
    <row r="15" spans="1:3" x14ac:dyDescent="0.25">
      <c r="A15" s="106" t="s">
        <v>640</v>
      </c>
      <c r="B15" s="106" t="s">
        <v>623</v>
      </c>
      <c r="C15" s="106" t="s">
        <v>616</v>
      </c>
    </row>
  </sheetData>
  <hyperlinks>
    <hyperlink ref="C2" r:id="rId1" xr:uid="{19BF3398-AC82-4684-A446-4286F1D89C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3F2F-5642-4C2D-9018-C743105B1F5C}">
  <dimension ref="A1:N48"/>
  <sheetViews>
    <sheetView workbookViewId="0">
      <selection activeCell="H23" sqref="H23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2" max="12" width="14.85546875" bestFit="1" customWidth="1"/>
    <col min="14" max="14" width="9.7109375" bestFit="1" customWidth="1"/>
  </cols>
  <sheetData>
    <row r="1" spans="1:14" ht="15.75" thickBot="1" x14ac:dyDescent="0.3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  <c r="K1" s="21"/>
    </row>
    <row r="2" spans="1:14" ht="15.75" thickBot="1" x14ac:dyDescent="0.3">
      <c r="A2" t="s">
        <v>0</v>
      </c>
      <c r="B2" t="s">
        <v>96</v>
      </c>
      <c r="C2" s="110" t="s">
        <v>678</v>
      </c>
      <c r="H2" s="34" t="s">
        <v>313</v>
      </c>
      <c r="J2" s="15"/>
      <c r="K2" s="114">
        <v>44820</v>
      </c>
      <c r="L2" s="115"/>
    </row>
    <row r="3" spans="1:14" ht="15.75" thickBot="1" x14ac:dyDescent="0.3">
      <c r="A3" t="s">
        <v>36</v>
      </c>
      <c r="B3" t="s">
        <v>101</v>
      </c>
      <c r="C3" s="110" t="s">
        <v>679</v>
      </c>
      <c r="H3" s="34" t="s">
        <v>314</v>
      </c>
      <c r="J3" s="19"/>
      <c r="K3" s="101" t="s">
        <v>542</v>
      </c>
      <c r="L3" s="102" t="s">
        <v>543</v>
      </c>
    </row>
    <row r="4" spans="1:14" ht="15.75" thickBot="1" x14ac:dyDescent="0.3">
      <c r="A4" t="s">
        <v>52</v>
      </c>
      <c r="B4" t="s">
        <v>102</v>
      </c>
      <c r="C4" s="110" t="s">
        <v>680</v>
      </c>
      <c r="E4" s="1"/>
      <c r="H4" s="34" t="s">
        <v>315</v>
      </c>
      <c r="J4" s="15"/>
      <c r="K4" s="97" t="s">
        <v>503</v>
      </c>
      <c r="L4" s="98" t="s">
        <v>678</v>
      </c>
    </row>
    <row r="5" spans="1:14" ht="15.75" thickBot="1" x14ac:dyDescent="0.3">
      <c r="A5" t="s">
        <v>75</v>
      </c>
      <c r="B5" t="s">
        <v>104</v>
      </c>
      <c r="C5" s="110" t="s">
        <v>681</v>
      </c>
      <c r="E5" s="20"/>
      <c r="H5" s="34" t="s">
        <v>316</v>
      </c>
      <c r="J5" s="27"/>
      <c r="K5" s="97" t="s">
        <v>505</v>
      </c>
      <c r="L5" s="98" t="s">
        <v>679</v>
      </c>
    </row>
    <row r="6" spans="1:14" ht="15.75" thickBot="1" x14ac:dyDescent="0.3">
      <c r="A6" t="s">
        <v>81</v>
      </c>
      <c r="B6" t="s">
        <v>107</v>
      </c>
      <c r="C6" s="110" t="s">
        <v>682</v>
      </c>
      <c r="E6" s="20"/>
      <c r="H6" s="34" t="s">
        <v>317</v>
      </c>
      <c r="J6" s="19"/>
      <c r="K6" s="97" t="s">
        <v>507</v>
      </c>
      <c r="L6" s="98" t="s">
        <v>680</v>
      </c>
    </row>
    <row r="7" spans="1:14" ht="15.75" thickBot="1" x14ac:dyDescent="0.3">
      <c r="A7" t="s">
        <v>85</v>
      </c>
      <c r="B7" t="s">
        <v>120</v>
      </c>
      <c r="C7" s="110" t="s">
        <v>683</v>
      </c>
      <c r="E7" s="67"/>
      <c r="H7" s="34" t="s">
        <v>318</v>
      </c>
      <c r="J7" s="19"/>
      <c r="K7" s="97" t="s">
        <v>509</v>
      </c>
      <c r="L7" s="98" t="s">
        <v>681</v>
      </c>
    </row>
    <row r="8" spans="1:14" ht="15.75" thickBot="1" x14ac:dyDescent="0.3">
      <c r="A8" t="s">
        <v>122</v>
      </c>
      <c r="B8" t="s">
        <v>121</v>
      </c>
      <c r="C8" s="110" t="s">
        <v>684</v>
      </c>
      <c r="E8" s="20"/>
      <c r="H8" s="34" t="s">
        <v>319</v>
      </c>
      <c r="J8" s="19"/>
      <c r="K8" s="97" t="s">
        <v>511</v>
      </c>
      <c r="L8" s="98" t="s">
        <v>682</v>
      </c>
    </row>
    <row r="9" spans="1:14" ht="15.75" thickBot="1" x14ac:dyDescent="0.3">
      <c r="A9" t="s">
        <v>127</v>
      </c>
      <c r="B9" t="s">
        <v>128</v>
      </c>
      <c r="C9" s="110" t="s">
        <v>685</v>
      </c>
      <c r="E9" s="20"/>
      <c r="H9" s="34" t="s">
        <v>320</v>
      </c>
      <c r="J9" s="25"/>
      <c r="K9" s="97" t="s">
        <v>513</v>
      </c>
      <c r="L9" s="98" t="s">
        <v>683</v>
      </c>
    </row>
    <row r="10" spans="1:14" ht="15.75" thickBot="1" x14ac:dyDescent="0.3">
      <c r="A10" t="s">
        <v>132</v>
      </c>
      <c r="B10" t="s">
        <v>133</v>
      </c>
      <c r="C10" s="51" t="s">
        <v>686</v>
      </c>
      <c r="E10" s="20"/>
      <c r="H10" s="34" t="s">
        <v>321</v>
      </c>
      <c r="K10" s="97" t="s">
        <v>515</v>
      </c>
      <c r="L10" s="98" t="s">
        <v>684</v>
      </c>
      <c r="N10" s="17"/>
    </row>
    <row r="11" spans="1:14" ht="15.75" thickBot="1" x14ac:dyDescent="0.3">
      <c r="A11" t="s">
        <v>137</v>
      </c>
      <c r="B11" t="s">
        <v>165</v>
      </c>
      <c r="C11" s="51" t="s">
        <v>687</v>
      </c>
      <c r="E11" s="20"/>
      <c r="H11" s="34" t="s">
        <v>322</v>
      </c>
      <c r="K11" s="97" t="s">
        <v>517</v>
      </c>
      <c r="L11" s="98" t="s">
        <v>685</v>
      </c>
      <c r="N11" s="17"/>
    </row>
    <row r="12" spans="1:14" ht="15.75" thickBot="1" x14ac:dyDescent="0.3">
      <c r="A12" t="s">
        <v>167</v>
      </c>
      <c r="B12" t="s">
        <v>172</v>
      </c>
      <c r="C12" s="110" t="s">
        <v>688</v>
      </c>
      <c r="E12" s="20"/>
      <c r="H12" s="34" t="s">
        <v>323</v>
      </c>
      <c r="K12" s="97" t="s">
        <v>519</v>
      </c>
      <c r="L12" s="98" t="s">
        <v>686</v>
      </c>
    </row>
    <row r="13" spans="1:14" ht="15.75" thickBot="1" x14ac:dyDescent="0.3">
      <c r="A13" t="s">
        <v>168</v>
      </c>
      <c r="B13" t="s">
        <v>169</v>
      </c>
      <c r="C13" s="110" t="s">
        <v>689</v>
      </c>
      <c r="E13" s="20"/>
      <c r="H13" s="34" t="s">
        <v>324</v>
      </c>
      <c r="K13" s="97" t="s">
        <v>521</v>
      </c>
      <c r="L13" s="98" t="s">
        <v>687</v>
      </c>
    </row>
    <row r="14" spans="1:14" ht="15.75" thickBot="1" x14ac:dyDescent="0.3">
      <c r="A14" t="s">
        <v>171</v>
      </c>
      <c r="B14" t="s">
        <v>174</v>
      </c>
      <c r="C14" s="110" t="s">
        <v>690</v>
      </c>
      <c r="H14" s="34" t="s">
        <v>325</v>
      </c>
      <c r="K14" s="97" t="s">
        <v>523</v>
      </c>
      <c r="L14" s="98" t="s">
        <v>688</v>
      </c>
    </row>
    <row r="15" spans="1:14" ht="15.75" thickBot="1" x14ac:dyDescent="0.3">
      <c r="A15" t="s">
        <v>293</v>
      </c>
      <c r="B15" t="s">
        <v>298</v>
      </c>
      <c r="C15" s="110" t="s">
        <v>691</v>
      </c>
      <c r="H15" s="34" t="s">
        <v>326</v>
      </c>
      <c r="K15" s="97" t="s">
        <v>525</v>
      </c>
      <c r="L15" s="98" t="s">
        <v>689</v>
      </c>
    </row>
    <row r="16" spans="1:14" ht="15.75" thickBot="1" x14ac:dyDescent="0.3">
      <c r="A16" t="s">
        <v>294</v>
      </c>
      <c r="B16" t="s">
        <v>299</v>
      </c>
      <c r="C16" s="110" t="s">
        <v>692</v>
      </c>
      <c r="H16" s="34" t="s">
        <v>327</v>
      </c>
      <c r="K16" s="97" t="s">
        <v>527</v>
      </c>
      <c r="L16" s="26" t="s">
        <v>690</v>
      </c>
    </row>
    <row r="17" spans="1:12" ht="15.75" thickBot="1" x14ac:dyDescent="0.3">
      <c r="A17" t="s">
        <v>229</v>
      </c>
      <c r="B17" t="s">
        <v>296</v>
      </c>
      <c r="C17" s="111" t="s">
        <v>693</v>
      </c>
      <c r="H17" s="34" t="s">
        <v>328</v>
      </c>
      <c r="K17" s="97" t="s">
        <v>529</v>
      </c>
      <c r="L17" s="98" t="s">
        <v>691</v>
      </c>
    </row>
    <row r="18" spans="1:12" ht="15.75" thickBot="1" x14ac:dyDescent="0.3">
      <c r="G18" s="34"/>
      <c r="K18" s="97" t="s">
        <v>531</v>
      </c>
      <c r="L18" s="26" t="s">
        <v>692</v>
      </c>
    </row>
    <row r="19" spans="1:12" ht="15.75" thickBot="1" x14ac:dyDescent="0.3">
      <c r="G19" s="34"/>
      <c r="K19" s="97" t="s">
        <v>533</v>
      </c>
      <c r="L19" s="98" t="s">
        <v>693</v>
      </c>
    </row>
    <row r="20" spans="1:12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12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12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12" ht="15.75" thickBot="1" x14ac:dyDescent="0.3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  <c r="J23" s="98"/>
    </row>
    <row r="24" spans="1:12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12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12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12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12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12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12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12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</sheetData>
  <mergeCells count="1">
    <mergeCell ref="K2:L2"/>
  </mergeCells>
  <dataValidations count="1">
    <dataValidation type="list" allowBlank="1" showInputMessage="1" showErrorMessage="1" sqref="C39" xr:uid="{28B40254-0474-4242-AB2C-B8CC63946973}">
      <formula1>$G$36:$G$40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20C5-E97C-4E63-9463-2CEDEA99911F}">
  <dimension ref="A1:N48"/>
  <sheetViews>
    <sheetView workbookViewId="0">
      <selection activeCell="C17" sqref="C17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2" max="12" width="14.85546875" bestFit="1" customWidth="1"/>
    <col min="14" max="14" width="9.7109375" bestFit="1" customWidth="1"/>
  </cols>
  <sheetData>
    <row r="1" spans="1:14" ht="15.75" thickBot="1" x14ac:dyDescent="0.3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  <c r="K1" s="21"/>
    </row>
    <row r="2" spans="1:14" ht="15.75" thickBot="1" x14ac:dyDescent="0.3">
      <c r="A2" t="s">
        <v>0</v>
      </c>
      <c r="B2" t="s">
        <v>96</v>
      </c>
      <c r="C2" s="110" t="s">
        <v>662</v>
      </c>
      <c r="H2" s="34" t="s">
        <v>313</v>
      </c>
      <c r="J2" s="15"/>
      <c r="K2" s="114">
        <v>44813</v>
      </c>
      <c r="L2" s="115"/>
    </row>
    <row r="3" spans="1:14" ht="15.75" thickBot="1" x14ac:dyDescent="0.3">
      <c r="A3" t="s">
        <v>36</v>
      </c>
      <c r="B3" t="s">
        <v>101</v>
      </c>
      <c r="C3" s="110" t="s">
        <v>663</v>
      </c>
      <c r="H3" s="34" t="s">
        <v>314</v>
      </c>
      <c r="J3" s="19"/>
      <c r="K3" s="103" t="s">
        <v>542</v>
      </c>
      <c r="L3" s="104" t="s">
        <v>543</v>
      </c>
    </row>
    <row r="4" spans="1:14" ht="15.75" thickBot="1" x14ac:dyDescent="0.3">
      <c r="A4" t="s">
        <v>52</v>
      </c>
      <c r="B4" t="s">
        <v>102</v>
      </c>
      <c r="C4" s="110" t="s">
        <v>664</v>
      </c>
      <c r="E4" s="1"/>
      <c r="H4" s="34" t="s">
        <v>315</v>
      </c>
      <c r="J4" s="15"/>
      <c r="K4" s="97" t="s">
        <v>503</v>
      </c>
      <c r="L4" s="98" t="s">
        <v>662</v>
      </c>
    </row>
    <row r="5" spans="1:14" ht="15.75" thickBot="1" x14ac:dyDescent="0.3">
      <c r="A5" t="s">
        <v>75</v>
      </c>
      <c r="B5" t="s">
        <v>104</v>
      </c>
      <c r="C5" s="110" t="s">
        <v>665</v>
      </c>
      <c r="E5" s="20"/>
      <c r="H5" s="34" t="s">
        <v>316</v>
      </c>
      <c r="J5" s="27"/>
      <c r="K5" s="97" t="s">
        <v>505</v>
      </c>
      <c r="L5" s="98" t="s">
        <v>663</v>
      </c>
    </row>
    <row r="6" spans="1:14" ht="15.75" thickBot="1" x14ac:dyDescent="0.3">
      <c r="A6" t="s">
        <v>81</v>
      </c>
      <c r="B6" t="s">
        <v>107</v>
      </c>
      <c r="C6" s="110" t="s">
        <v>666</v>
      </c>
      <c r="E6" s="20"/>
      <c r="H6" s="34" t="s">
        <v>317</v>
      </c>
      <c r="J6" s="19"/>
      <c r="K6" s="97" t="s">
        <v>507</v>
      </c>
      <c r="L6" s="98" t="s">
        <v>664</v>
      </c>
    </row>
    <row r="7" spans="1:14" ht="15.75" thickBot="1" x14ac:dyDescent="0.3">
      <c r="A7" t="s">
        <v>85</v>
      </c>
      <c r="B7" t="s">
        <v>120</v>
      </c>
      <c r="C7" s="110" t="s">
        <v>667</v>
      </c>
      <c r="E7" s="67"/>
      <c r="H7" s="34" t="s">
        <v>318</v>
      </c>
      <c r="J7" s="19"/>
      <c r="K7" s="97" t="s">
        <v>509</v>
      </c>
      <c r="L7" s="98" t="s">
        <v>665</v>
      </c>
    </row>
    <row r="8" spans="1:14" ht="15.75" thickBot="1" x14ac:dyDescent="0.3">
      <c r="A8" t="s">
        <v>122</v>
      </c>
      <c r="B8" t="s">
        <v>121</v>
      </c>
      <c r="C8" s="110" t="s">
        <v>668</v>
      </c>
      <c r="E8" s="20"/>
      <c r="H8" s="34" t="s">
        <v>319</v>
      </c>
      <c r="J8" s="19"/>
      <c r="K8" s="97" t="s">
        <v>511</v>
      </c>
      <c r="L8" s="98" t="s">
        <v>666</v>
      </c>
    </row>
    <row r="9" spans="1:14" ht="15.75" thickBot="1" x14ac:dyDescent="0.3">
      <c r="A9" t="s">
        <v>127</v>
      </c>
      <c r="B9" t="s">
        <v>128</v>
      </c>
      <c r="C9" s="110" t="s">
        <v>669</v>
      </c>
      <c r="E9" s="20"/>
      <c r="H9" s="34" t="s">
        <v>320</v>
      </c>
      <c r="J9" s="25"/>
      <c r="K9" s="97" t="s">
        <v>513</v>
      </c>
      <c r="L9" s="98" t="s">
        <v>667</v>
      </c>
    </row>
    <row r="10" spans="1:14" ht="15.75" thickBot="1" x14ac:dyDescent="0.3">
      <c r="A10" t="s">
        <v>132</v>
      </c>
      <c r="B10" t="s">
        <v>133</v>
      </c>
      <c r="C10" s="51" t="s">
        <v>670</v>
      </c>
      <c r="E10" s="20"/>
      <c r="H10" s="34" t="s">
        <v>321</v>
      </c>
      <c r="K10" s="97" t="s">
        <v>515</v>
      </c>
      <c r="L10" s="98" t="s">
        <v>668</v>
      </c>
      <c r="N10" s="17"/>
    </row>
    <row r="11" spans="1:14" ht="15.75" thickBot="1" x14ac:dyDescent="0.3">
      <c r="A11" t="s">
        <v>137</v>
      </c>
      <c r="B11" t="s">
        <v>165</v>
      </c>
      <c r="C11" s="51" t="s">
        <v>671</v>
      </c>
      <c r="E11" s="20"/>
      <c r="H11" s="34" t="s">
        <v>322</v>
      </c>
      <c r="K11" s="97" t="s">
        <v>517</v>
      </c>
      <c r="L11" s="98" t="s">
        <v>669</v>
      </c>
      <c r="N11" s="17"/>
    </row>
    <row r="12" spans="1:14" ht="15.75" thickBot="1" x14ac:dyDescent="0.3">
      <c r="A12" t="s">
        <v>167</v>
      </c>
      <c r="B12" t="s">
        <v>172</v>
      </c>
      <c r="C12" s="110" t="s">
        <v>672</v>
      </c>
      <c r="E12" s="20"/>
      <c r="H12" s="34" t="s">
        <v>323</v>
      </c>
      <c r="K12" s="97" t="s">
        <v>519</v>
      </c>
      <c r="L12" s="108" t="s">
        <v>670</v>
      </c>
    </row>
    <row r="13" spans="1:14" ht="15.75" thickBot="1" x14ac:dyDescent="0.3">
      <c r="A13" t="s">
        <v>168</v>
      </c>
      <c r="B13" t="s">
        <v>169</v>
      </c>
      <c r="C13" s="110" t="s">
        <v>673</v>
      </c>
      <c r="E13" s="20"/>
      <c r="H13" s="34" t="s">
        <v>324</v>
      </c>
      <c r="K13" s="97" t="s">
        <v>521</v>
      </c>
      <c r="L13" s="108" t="s">
        <v>671</v>
      </c>
    </row>
    <row r="14" spans="1:14" ht="15.75" thickBot="1" x14ac:dyDescent="0.3">
      <c r="A14" t="s">
        <v>171</v>
      </c>
      <c r="B14" t="s">
        <v>174</v>
      </c>
      <c r="C14" s="110" t="s">
        <v>674</v>
      </c>
      <c r="H14" s="34" t="s">
        <v>325</v>
      </c>
      <c r="K14" s="97" t="s">
        <v>523</v>
      </c>
      <c r="L14" s="98" t="s">
        <v>672</v>
      </c>
    </row>
    <row r="15" spans="1:14" ht="15.75" thickBot="1" x14ac:dyDescent="0.3">
      <c r="A15" t="s">
        <v>293</v>
      </c>
      <c r="B15" t="s">
        <v>298</v>
      </c>
      <c r="C15" s="110" t="s">
        <v>675</v>
      </c>
      <c r="H15" s="34" t="s">
        <v>326</v>
      </c>
      <c r="K15" s="97" t="s">
        <v>525</v>
      </c>
      <c r="L15" s="98" t="s">
        <v>673</v>
      </c>
    </row>
    <row r="16" spans="1:14" ht="15.75" thickBot="1" x14ac:dyDescent="0.3">
      <c r="A16" t="s">
        <v>294</v>
      </c>
      <c r="B16" t="s">
        <v>299</v>
      </c>
      <c r="C16" s="110" t="s">
        <v>676</v>
      </c>
      <c r="H16" s="34" t="s">
        <v>327</v>
      </c>
      <c r="K16" s="97" t="s">
        <v>527</v>
      </c>
      <c r="L16" s="98" t="s">
        <v>674</v>
      </c>
    </row>
    <row r="17" spans="1:12" ht="30.75" thickBot="1" x14ac:dyDescent="0.3">
      <c r="A17" t="s">
        <v>229</v>
      </c>
      <c r="B17" t="s">
        <v>296</v>
      </c>
      <c r="C17" s="111" t="s">
        <v>677</v>
      </c>
      <c r="H17" s="34" t="s">
        <v>328</v>
      </c>
      <c r="K17" s="97" t="s">
        <v>529</v>
      </c>
      <c r="L17" s="98" t="s">
        <v>675</v>
      </c>
    </row>
    <row r="18" spans="1:12" ht="15.75" thickBot="1" x14ac:dyDescent="0.3">
      <c r="G18" s="34"/>
      <c r="K18" s="97" t="s">
        <v>531</v>
      </c>
      <c r="L18" s="98" t="s">
        <v>676</v>
      </c>
    </row>
    <row r="19" spans="1:12" ht="45.75" thickBot="1" x14ac:dyDescent="0.3">
      <c r="G19" s="34"/>
      <c r="K19" s="97" t="s">
        <v>533</v>
      </c>
      <c r="L19" s="109" t="s">
        <v>677</v>
      </c>
    </row>
    <row r="20" spans="1:12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12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12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12" ht="15.75" thickBot="1" x14ac:dyDescent="0.3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  <c r="J23" s="98"/>
    </row>
    <row r="24" spans="1:12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12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12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12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12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12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12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12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</sheetData>
  <mergeCells count="1">
    <mergeCell ref="K2:L2"/>
  </mergeCells>
  <dataValidations count="1">
    <dataValidation type="list" allowBlank="1" showInputMessage="1" showErrorMessage="1" sqref="C39" xr:uid="{CED8B282-CAE4-440D-A522-9C3F737455E1}">
      <formula1>$G$36:$G$40</formula1>
    </dataValidation>
  </dataValidations>
  <hyperlinks>
    <hyperlink ref="L12" r:id="rId1" display="https://eur02.safelinks.protection.outlook.com/?url=https%3A%2F%2Fuat.mybeazleyus.com%2FBeazley%2FPolicy%2FPolicy%2FRecall%2F12200&amp;data=05%7C01%7CEmiliano.Duque%40beazley.com%7C8342d20793f64ca104c808da94d4f518%7C9a50eba87568447abcb927a0d464aa80%7C0%7C0%7C637985939755255185%7CUnknown%7CTWFpbGZsb3d8eyJWIjoiMC4wLjAwMDAiLCJQIjoiV2luMzIiLCJBTiI6Ik1haWwiLCJXVCI6Mn0%3D%7C3000%7C%7C%7C&amp;sdata=BVpqeZ3CmFqN34iP5hO71YRGA4mylqc8f5trrltqUTc%3D&amp;reserved=0" xr:uid="{914AA5D7-43D6-41EC-A089-6D7003264595}"/>
    <hyperlink ref="L13" r:id="rId2" display="https://eur02.safelinks.protection.outlook.com/?url=https%3A%2F%2Fuat.mybeazleyus.com%2FBeazley%2FPolicy%2FPolicy%2FRecall%2F12203&amp;data=05%7C01%7CEmiliano.Duque%40beazley.com%7C8342d20793f64ca104c808da94d4f518%7C9a50eba87568447abcb927a0d464aa80%7C0%7C0%7C637985939755255185%7CUnknown%7CTWFpbGZsb3d8eyJWIjoiMC4wLjAwMDAiLCJQIjoiV2luMzIiLCJBTiI6Ik1haWwiLCJXVCI6Mn0%3D%7C3000%7C%7C%7C&amp;sdata=coKZ3ZycT7uld50OE9s9YLHFaGRWSU9koPWeh329iAc%3D&amp;reserved=0" xr:uid="{B8A6586D-4E2E-46D9-AB60-05843E11A45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DF18-B0C9-46D9-B9FF-FE070800E617}">
  <dimension ref="A1:N48"/>
  <sheetViews>
    <sheetView workbookViewId="0">
      <selection activeCell="E16" sqref="E16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2" max="12" width="14.85546875" bestFit="1" customWidth="1"/>
    <col min="14" max="14" width="9.7109375" bestFit="1" customWidth="1"/>
  </cols>
  <sheetData>
    <row r="1" spans="1:14" x14ac:dyDescent="0.25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  <c r="K1" s="21"/>
    </row>
    <row r="2" spans="1:14" ht="15.75" thickBot="1" x14ac:dyDescent="0.3">
      <c r="A2" t="s">
        <v>0</v>
      </c>
      <c r="B2" t="s">
        <v>96</v>
      </c>
      <c r="C2" t="s">
        <v>646</v>
      </c>
      <c r="H2" s="34" t="s">
        <v>313</v>
      </c>
      <c r="J2" s="15"/>
      <c r="K2" s="103" t="s">
        <v>542</v>
      </c>
      <c r="L2" s="104" t="s">
        <v>543</v>
      </c>
    </row>
    <row r="3" spans="1:14" ht="15.75" thickBot="1" x14ac:dyDescent="0.3">
      <c r="A3" t="s">
        <v>36</v>
      </c>
      <c r="B3" t="s">
        <v>101</v>
      </c>
      <c r="C3" t="s">
        <v>647</v>
      </c>
      <c r="H3" s="34" t="s">
        <v>314</v>
      </c>
      <c r="J3" s="19"/>
      <c r="K3" s="97" t="s">
        <v>503</v>
      </c>
      <c r="L3" s="98" t="s">
        <v>646</v>
      </c>
    </row>
    <row r="4" spans="1:14" ht="15.75" thickBot="1" x14ac:dyDescent="0.3">
      <c r="A4" t="s">
        <v>52</v>
      </c>
      <c r="B4" t="s">
        <v>102</v>
      </c>
      <c r="C4" s="1" t="s">
        <v>648</v>
      </c>
      <c r="E4" s="1"/>
      <c r="H4" s="34" t="s">
        <v>315</v>
      </c>
      <c r="J4" s="15"/>
      <c r="K4" s="97" t="s">
        <v>505</v>
      </c>
      <c r="L4" s="98" t="s">
        <v>647</v>
      </c>
    </row>
    <row r="5" spans="1:14" ht="15.75" thickBot="1" x14ac:dyDescent="0.3">
      <c r="A5" t="s">
        <v>75</v>
      </c>
      <c r="B5" t="s">
        <v>104</v>
      </c>
      <c r="C5" t="s">
        <v>649</v>
      </c>
      <c r="E5" s="20"/>
      <c r="H5" s="34" t="s">
        <v>316</v>
      </c>
      <c r="J5" s="27"/>
      <c r="K5" s="97" t="s">
        <v>507</v>
      </c>
      <c r="L5" s="98" t="s">
        <v>648</v>
      </c>
    </row>
    <row r="6" spans="1:14" ht="15.75" thickBot="1" x14ac:dyDescent="0.3">
      <c r="A6" t="s">
        <v>81</v>
      </c>
      <c r="B6" t="s">
        <v>107</v>
      </c>
      <c r="C6" t="s">
        <v>650</v>
      </c>
      <c r="E6" s="20"/>
      <c r="H6" s="34" t="s">
        <v>317</v>
      </c>
      <c r="J6" s="19"/>
      <c r="K6" s="97" t="s">
        <v>509</v>
      </c>
      <c r="L6" s="98" t="s">
        <v>649</v>
      </c>
    </row>
    <row r="7" spans="1:14" ht="15.75" thickBot="1" x14ac:dyDescent="0.3">
      <c r="A7" t="s">
        <v>85</v>
      </c>
      <c r="B7" t="s">
        <v>120</v>
      </c>
      <c r="C7" t="s">
        <v>651</v>
      </c>
      <c r="E7" s="67"/>
      <c r="H7" s="34" t="s">
        <v>318</v>
      </c>
      <c r="J7" s="19"/>
      <c r="K7" s="97" t="s">
        <v>511</v>
      </c>
      <c r="L7" s="98" t="s">
        <v>650</v>
      </c>
    </row>
    <row r="8" spans="1:14" ht="15.75" thickBot="1" x14ac:dyDescent="0.3">
      <c r="A8" t="s">
        <v>122</v>
      </c>
      <c r="B8" t="s">
        <v>121</v>
      </c>
      <c r="C8" t="s">
        <v>652</v>
      </c>
      <c r="E8" s="20"/>
      <c r="H8" s="34" t="s">
        <v>319</v>
      </c>
      <c r="J8" s="19"/>
      <c r="K8" s="97" t="s">
        <v>513</v>
      </c>
      <c r="L8" s="98" t="s">
        <v>651</v>
      </c>
    </row>
    <row r="9" spans="1:14" ht="15.75" thickBot="1" x14ac:dyDescent="0.3">
      <c r="A9" t="s">
        <v>127</v>
      </c>
      <c r="B9" t="s">
        <v>128</v>
      </c>
      <c r="C9" t="s">
        <v>653</v>
      </c>
      <c r="E9" s="20"/>
      <c r="H9" s="34" t="s">
        <v>320</v>
      </c>
      <c r="J9" s="25"/>
      <c r="K9" s="97" t="s">
        <v>515</v>
      </c>
      <c r="L9" s="98" t="s">
        <v>652</v>
      </c>
    </row>
    <row r="10" spans="1:14" ht="15.75" thickBot="1" x14ac:dyDescent="0.3">
      <c r="A10" t="s">
        <v>132</v>
      </c>
      <c r="B10" t="s">
        <v>133</v>
      </c>
      <c r="C10" t="s">
        <v>654</v>
      </c>
      <c r="E10" s="20"/>
      <c r="H10" s="34" t="s">
        <v>321</v>
      </c>
      <c r="K10" s="97" t="s">
        <v>517</v>
      </c>
      <c r="L10" s="98" t="s">
        <v>653</v>
      </c>
      <c r="N10" s="17"/>
    </row>
    <row r="11" spans="1:14" ht="15.75" thickBot="1" x14ac:dyDescent="0.3">
      <c r="A11" t="s">
        <v>137</v>
      </c>
      <c r="B11" t="s">
        <v>165</v>
      </c>
      <c r="C11" t="s">
        <v>655</v>
      </c>
      <c r="E11" s="20"/>
      <c r="H11" s="34" t="s">
        <v>322</v>
      </c>
      <c r="K11" s="97" t="s">
        <v>519</v>
      </c>
      <c r="L11" s="98" t="s">
        <v>654</v>
      </c>
      <c r="N11" s="17"/>
    </row>
    <row r="12" spans="1:14" ht="15.75" thickBot="1" x14ac:dyDescent="0.3">
      <c r="A12" t="s">
        <v>167</v>
      </c>
      <c r="B12" t="s">
        <v>172</v>
      </c>
      <c r="C12" t="s">
        <v>656</v>
      </c>
      <c r="E12" s="20"/>
      <c r="H12" s="34" t="s">
        <v>323</v>
      </c>
      <c r="K12" s="97" t="s">
        <v>521</v>
      </c>
      <c r="L12" s="98" t="s">
        <v>655</v>
      </c>
    </row>
    <row r="13" spans="1:14" ht="15.75" thickBot="1" x14ac:dyDescent="0.3">
      <c r="A13" t="s">
        <v>168</v>
      </c>
      <c r="B13" t="s">
        <v>169</v>
      </c>
      <c r="C13" t="s">
        <v>657</v>
      </c>
      <c r="E13" s="20"/>
      <c r="H13" s="34" t="s">
        <v>324</v>
      </c>
      <c r="K13" s="97" t="s">
        <v>523</v>
      </c>
      <c r="L13" s="98" t="s">
        <v>656</v>
      </c>
    </row>
    <row r="14" spans="1:14" ht="15.75" thickBot="1" x14ac:dyDescent="0.3">
      <c r="A14" t="s">
        <v>171</v>
      </c>
      <c r="B14" t="s">
        <v>174</v>
      </c>
      <c r="C14" t="s">
        <v>658</v>
      </c>
      <c r="H14" s="34" t="s">
        <v>325</v>
      </c>
      <c r="K14" s="97" t="s">
        <v>525</v>
      </c>
      <c r="L14" s="98" t="s">
        <v>657</v>
      </c>
    </row>
    <row r="15" spans="1:14" ht="15.75" thickBot="1" x14ac:dyDescent="0.3">
      <c r="A15" t="s">
        <v>293</v>
      </c>
      <c r="B15" t="s">
        <v>298</v>
      </c>
      <c r="C15" t="s">
        <v>659</v>
      </c>
      <c r="H15" s="34" t="s">
        <v>326</v>
      </c>
      <c r="K15" s="97" t="s">
        <v>527</v>
      </c>
      <c r="L15" s="98" t="s">
        <v>658</v>
      </c>
    </row>
    <row r="16" spans="1:14" ht="15.75" thickBot="1" x14ac:dyDescent="0.3">
      <c r="A16" t="s">
        <v>294</v>
      </c>
      <c r="B16" t="s">
        <v>299</v>
      </c>
      <c r="C16" s="100" t="s">
        <v>660</v>
      </c>
      <c r="H16" s="34" t="s">
        <v>327</v>
      </c>
      <c r="K16" s="97" t="s">
        <v>529</v>
      </c>
      <c r="L16" s="98" t="s">
        <v>659</v>
      </c>
    </row>
    <row r="17" spans="1:12" ht="15.75" thickBot="1" x14ac:dyDescent="0.3">
      <c r="A17" t="s">
        <v>229</v>
      </c>
      <c r="B17" t="s">
        <v>296</v>
      </c>
      <c r="C17" t="s">
        <v>661</v>
      </c>
      <c r="H17" s="34" t="s">
        <v>328</v>
      </c>
      <c r="K17" s="97" t="s">
        <v>531</v>
      </c>
      <c r="L17" s="98" t="s">
        <v>660</v>
      </c>
    </row>
    <row r="18" spans="1:12" ht="15.75" thickBot="1" x14ac:dyDescent="0.3">
      <c r="G18" s="34"/>
      <c r="K18" s="97" t="s">
        <v>533</v>
      </c>
      <c r="L18" s="98" t="s">
        <v>661</v>
      </c>
    </row>
    <row r="19" spans="1:12" ht="15.75" thickBot="1" x14ac:dyDescent="0.3">
      <c r="G19" s="34"/>
    </row>
    <row r="20" spans="1:12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12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12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12" ht="15.75" thickBot="1" x14ac:dyDescent="0.3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  <c r="J23" s="98"/>
    </row>
    <row r="24" spans="1:12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12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12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12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12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12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12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12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</sheetData>
  <dataValidations count="1">
    <dataValidation type="list" allowBlank="1" showInputMessage="1" showErrorMessage="1" sqref="C39" xr:uid="{0EB643AC-62D1-455E-BAB8-82D33D40E75F}">
      <formula1>$G$36:$G$40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707E-41F5-402E-9D75-E26AE58D4E51}">
  <dimension ref="A1:B9"/>
  <sheetViews>
    <sheetView topLeftCell="A2" workbookViewId="0">
      <selection activeCell="B13" sqref="B13"/>
    </sheetView>
  </sheetViews>
  <sheetFormatPr defaultRowHeight="15" x14ac:dyDescent="0.25"/>
  <cols>
    <col min="1" max="1" width="17" bestFit="1" customWidth="1"/>
    <col min="2" max="2" width="26.5703125" bestFit="1" customWidth="1"/>
  </cols>
  <sheetData>
    <row r="1" spans="1:2" x14ac:dyDescent="0.25">
      <c r="A1" t="s">
        <v>497</v>
      </c>
      <c r="B1" t="s">
        <v>498</v>
      </c>
    </row>
    <row r="2" spans="1:2" x14ac:dyDescent="0.25">
      <c r="A2" t="s">
        <v>499</v>
      </c>
      <c r="B2" t="s">
        <v>500</v>
      </c>
    </row>
    <row r="3" spans="1:2" x14ac:dyDescent="0.25">
      <c r="A3" t="s">
        <v>494</v>
      </c>
      <c r="B3" t="s">
        <v>495</v>
      </c>
    </row>
    <row r="4" spans="1:2" x14ac:dyDescent="0.25">
      <c r="A4" t="s">
        <v>492</v>
      </c>
      <c r="B4" t="s">
        <v>501</v>
      </c>
    </row>
    <row r="5" spans="1:2" x14ac:dyDescent="0.25">
      <c r="A5" t="s">
        <v>493</v>
      </c>
      <c r="B5" t="s">
        <v>502</v>
      </c>
    </row>
    <row r="6" spans="1:2" x14ac:dyDescent="0.25">
      <c r="A6" t="s">
        <v>68</v>
      </c>
      <c r="B6" t="s">
        <v>496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</row>
  </sheetData>
  <sortState xmlns:xlrd2="http://schemas.microsoft.com/office/spreadsheetml/2017/richdata2" ref="A1:B6">
    <sortCondition ref="A1:A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88B-8F80-4353-BBFF-E676302DC8D0}">
  <dimension ref="A1:N55"/>
  <sheetViews>
    <sheetView workbookViewId="0">
      <selection activeCell="A24" sqref="A2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2" max="12" width="14.85546875" bestFit="1" customWidth="1"/>
    <col min="14" max="14" width="9.7109375" bestFit="1" customWidth="1"/>
  </cols>
  <sheetData>
    <row r="1" spans="1:14" ht="15.75" thickBot="1" x14ac:dyDescent="0.3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  <c r="K1" s="21" t="s">
        <v>612</v>
      </c>
    </row>
    <row r="2" spans="1:14" ht="15.75" thickBot="1" x14ac:dyDescent="0.3">
      <c r="A2" t="s">
        <v>0</v>
      </c>
      <c r="B2" t="s">
        <v>96</v>
      </c>
      <c r="C2" t="s">
        <v>592</v>
      </c>
      <c r="H2" s="34" t="s">
        <v>313</v>
      </c>
      <c r="J2" s="15"/>
      <c r="K2" s="101" t="s">
        <v>542</v>
      </c>
      <c r="L2" s="102" t="s">
        <v>543</v>
      </c>
    </row>
    <row r="3" spans="1:14" ht="15.75" thickBot="1" x14ac:dyDescent="0.3">
      <c r="A3" t="s">
        <v>36</v>
      </c>
      <c r="B3" t="s">
        <v>101</v>
      </c>
      <c r="C3" t="s">
        <v>593</v>
      </c>
      <c r="H3" s="34" t="s">
        <v>314</v>
      </c>
      <c r="J3" s="19"/>
      <c r="K3" s="97" t="s">
        <v>503</v>
      </c>
      <c r="L3" s="98" t="s">
        <v>596</v>
      </c>
      <c r="M3" t="s">
        <v>96</v>
      </c>
    </row>
    <row r="4" spans="1:14" ht="15.75" thickBot="1" x14ac:dyDescent="0.3">
      <c r="A4" t="s">
        <v>52</v>
      </c>
      <c r="B4" t="s">
        <v>102</v>
      </c>
      <c r="C4" s="1" t="s">
        <v>594</v>
      </c>
      <c r="E4" s="1"/>
      <c r="H4" s="34" t="s">
        <v>315</v>
      </c>
      <c r="J4" s="15"/>
      <c r="K4" s="97" t="s">
        <v>505</v>
      </c>
      <c r="L4" s="98" t="s">
        <v>597</v>
      </c>
      <c r="M4" t="s">
        <v>101</v>
      </c>
    </row>
    <row r="5" spans="1:14" ht="15.75" thickBot="1" x14ac:dyDescent="0.3">
      <c r="A5" t="s">
        <v>75</v>
      </c>
      <c r="B5" t="s">
        <v>104</v>
      </c>
      <c r="C5" t="s">
        <v>595</v>
      </c>
      <c r="E5" s="20"/>
      <c r="H5" s="34" t="s">
        <v>316</v>
      </c>
      <c r="J5" s="27"/>
      <c r="K5" s="97" t="s">
        <v>507</v>
      </c>
      <c r="L5" s="98" t="s">
        <v>598</v>
      </c>
      <c r="M5" t="s">
        <v>102</v>
      </c>
    </row>
    <row r="6" spans="1:14" ht="15.75" thickBot="1" x14ac:dyDescent="0.3">
      <c r="A6" t="s">
        <v>81</v>
      </c>
      <c r="B6" t="s">
        <v>107</v>
      </c>
      <c r="E6" s="20"/>
      <c r="H6" s="34" t="s">
        <v>317</v>
      </c>
      <c r="J6" s="19"/>
      <c r="K6" s="97" t="s">
        <v>509</v>
      </c>
      <c r="L6" s="98" t="s">
        <v>599</v>
      </c>
      <c r="M6" t="s">
        <v>104</v>
      </c>
    </row>
    <row r="7" spans="1:14" ht="15.75" thickBot="1" x14ac:dyDescent="0.3">
      <c r="A7" t="s">
        <v>85</v>
      </c>
      <c r="B7" t="s">
        <v>120</v>
      </c>
      <c r="E7" s="67"/>
      <c r="H7" s="34" t="s">
        <v>318</v>
      </c>
      <c r="J7" s="19"/>
      <c r="K7" s="97" t="s">
        <v>511</v>
      </c>
      <c r="L7" s="98" t="s">
        <v>600</v>
      </c>
      <c r="M7" t="s">
        <v>107</v>
      </c>
    </row>
    <row r="8" spans="1:14" ht="15.75" thickBot="1" x14ac:dyDescent="0.3">
      <c r="A8" t="s">
        <v>122</v>
      </c>
      <c r="B8" t="s">
        <v>121</v>
      </c>
      <c r="E8" s="20"/>
      <c r="H8" s="34" t="s">
        <v>319</v>
      </c>
      <c r="J8" s="19"/>
      <c r="K8" s="97" t="s">
        <v>513</v>
      </c>
      <c r="L8" s="98" t="s">
        <v>601</v>
      </c>
      <c r="M8" t="s">
        <v>120</v>
      </c>
    </row>
    <row r="9" spans="1:14" ht="15.75" thickBot="1" x14ac:dyDescent="0.3">
      <c r="A9" t="s">
        <v>127</v>
      </c>
      <c r="B9" t="s">
        <v>128</v>
      </c>
      <c r="E9" s="20"/>
      <c r="H9" s="34" t="s">
        <v>320</v>
      </c>
      <c r="J9" s="25"/>
      <c r="K9" s="97" t="s">
        <v>515</v>
      </c>
      <c r="L9" s="98" t="s">
        <v>602</v>
      </c>
      <c r="M9" t="s">
        <v>121</v>
      </c>
    </row>
    <row r="10" spans="1:14" ht="15.75" thickBot="1" x14ac:dyDescent="0.3">
      <c r="A10" t="s">
        <v>132</v>
      </c>
      <c r="B10" t="s">
        <v>133</v>
      </c>
      <c r="E10" s="20"/>
      <c r="H10" s="34" t="s">
        <v>321</v>
      </c>
      <c r="K10" s="97" t="s">
        <v>517</v>
      </c>
      <c r="L10" s="98" t="s">
        <v>603</v>
      </c>
      <c r="M10" t="s">
        <v>128</v>
      </c>
      <c r="N10" s="17"/>
    </row>
    <row r="11" spans="1:14" ht="15.75" thickBot="1" x14ac:dyDescent="0.3">
      <c r="A11" t="s">
        <v>137</v>
      </c>
      <c r="B11" t="s">
        <v>165</v>
      </c>
      <c r="E11" s="20"/>
      <c r="H11" s="34" t="s">
        <v>322</v>
      </c>
      <c r="K11" s="97" t="s">
        <v>519</v>
      </c>
      <c r="L11" s="26" t="s">
        <v>604</v>
      </c>
      <c r="M11" t="s">
        <v>133</v>
      </c>
      <c r="N11" s="17"/>
    </row>
    <row r="12" spans="1:14" ht="15.75" thickBot="1" x14ac:dyDescent="0.3">
      <c r="A12" t="s">
        <v>167</v>
      </c>
      <c r="B12" t="s">
        <v>172</v>
      </c>
      <c r="E12" s="20"/>
      <c r="H12" s="34" t="s">
        <v>323</v>
      </c>
      <c r="K12" s="97" t="s">
        <v>521</v>
      </c>
      <c r="L12" s="26" t="s">
        <v>605</v>
      </c>
      <c r="M12" t="s">
        <v>165</v>
      </c>
    </row>
    <row r="13" spans="1:14" ht="15.75" thickBot="1" x14ac:dyDescent="0.3">
      <c r="A13" t="s">
        <v>168</v>
      </c>
      <c r="B13" t="s">
        <v>169</v>
      </c>
      <c r="E13" s="20"/>
      <c r="H13" s="34" t="s">
        <v>324</v>
      </c>
      <c r="K13" s="97" t="s">
        <v>523</v>
      </c>
      <c r="L13" s="98" t="s">
        <v>606</v>
      </c>
      <c r="M13" t="s">
        <v>172</v>
      </c>
    </row>
    <row r="14" spans="1:14" ht="15.75" thickBot="1" x14ac:dyDescent="0.3">
      <c r="A14" t="s">
        <v>171</v>
      </c>
      <c r="B14" t="s">
        <v>174</v>
      </c>
      <c r="H14" s="34" t="s">
        <v>325</v>
      </c>
      <c r="K14" s="97" t="s">
        <v>525</v>
      </c>
      <c r="L14" s="98" t="s">
        <v>607</v>
      </c>
      <c r="M14" t="s">
        <v>169</v>
      </c>
    </row>
    <row r="15" spans="1:14" ht="15.75" thickBot="1" x14ac:dyDescent="0.3">
      <c r="A15" t="s">
        <v>293</v>
      </c>
      <c r="B15" t="s">
        <v>298</v>
      </c>
      <c r="H15" s="34" t="s">
        <v>326</v>
      </c>
      <c r="K15" s="97" t="s">
        <v>527</v>
      </c>
      <c r="L15" s="98" t="s">
        <v>608</v>
      </c>
      <c r="M15" t="s">
        <v>174</v>
      </c>
    </row>
    <row r="16" spans="1:14" ht="15.75" thickBot="1" x14ac:dyDescent="0.3">
      <c r="A16" t="s">
        <v>294</v>
      </c>
      <c r="B16" t="s">
        <v>299</v>
      </c>
      <c r="C16" s="100"/>
      <c r="H16" s="34" t="s">
        <v>327</v>
      </c>
      <c r="K16" s="97" t="s">
        <v>529</v>
      </c>
      <c r="L16" s="98" t="s">
        <v>609</v>
      </c>
      <c r="M16" t="s">
        <v>298</v>
      </c>
    </row>
    <row r="17" spans="1:13" ht="15.75" thickBot="1" x14ac:dyDescent="0.3">
      <c r="A17" t="s">
        <v>229</v>
      </c>
      <c r="B17" t="s">
        <v>296</v>
      </c>
      <c r="H17" s="34" t="s">
        <v>328</v>
      </c>
      <c r="K17" s="97" t="s">
        <v>531</v>
      </c>
      <c r="L17" s="26" t="s">
        <v>610</v>
      </c>
      <c r="M17" t="s">
        <v>299</v>
      </c>
    </row>
    <row r="18" spans="1:13" ht="15.75" thickBot="1" x14ac:dyDescent="0.3">
      <c r="G18" s="34"/>
      <c r="K18" s="97" t="s">
        <v>533</v>
      </c>
      <c r="L18" s="98" t="s">
        <v>611</v>
      </c>
      <c r="M18" t="s">
        <v>296</v>
      </c>
    </row>
    <row r="19" spans="1:13" ht="15.75" thickBot="1" x14ac:dyDescent="0.3">
      <c r="G19" s="34"/>
    </row>
    <row r="20" spans="1:13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13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13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13" ht="15.75" thickBot="1" x14ac:dyDescent="0.3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  <c r="J23" s="98" t="s">
        <v>613</v>
      </c>
    </row>
    <row r="24" spans="1:13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13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13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13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13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13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13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13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DAD57913-6150-4AA8-BDB8-29B44E61CD6F}">
      <formula1>$G$36:$G$40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5FF-6C85-46D4-AFCC-16B429DB5AAD}">
  <dimension ref="A1:C18"/>
  <sheetViews>
    <sheetView workbookViewId="0">
      <selection activeCell="B8" sqref="B8"/>
    </sheetView>
  </sheetViews>
  <sheetFormatPr defaultRowHeight="15" x14ac:dyDescent="0.25"/>
  <cols>
    <col min="2" max="2" width="14.85546875" bestFit="1" customWidth="1"/>
  </cols>
  <sheetData>
    <row r="1" spans="1:3" ht="15.75" thickBot="1" x14ac:dyDescent="0.3">
      <c r="A1" s="114">
        <v>44777</v>
      </c>
      <c r="B1" s="115"/>
    </row>
    <row r="2" spans="1:3" ht="15.75" thickBot="1" x14ac:dyDescent="0.3">
      <c r="A2" s="103" t="s">
        <v>542</v>
      </c>
      <c r="B2" s="104" t="s">
        <v>543</v>
      </c>
    </row>
    <row r="3" spans="1:3" ht="15.75" thickBot="1" x14ac:dyDescent="0.3">
      <c r="A3" s="97" t="s">
        <v>503</v>
      </c>
      <c r="B3" s="98" t="s">
        <v>576</v>
      </c>
      <c r="C3" t="s">
        <v>96</v>
      </c>
    </row>
    <row r="4" spans="1:3" ht="15.75" thickBot="1" x14ac:dyDescent="0.3">
      <c r="A4" s="97" t="s">
        <v>505</v>
      </c>
      <c r="B4" s="98" t="s">
        <v>577</v>
      </c>
      <c r="C4" t="s">
        <v>101</v>
      </c>
    </row>
    <row r="5" spans="1:3" ht="15.75" thickBot="1" x14ac:dyDescent="0.3">
      <c r="A5" s="97" t="s">
        <v>507</v>
      </c>
      <c r="B5" s="98" t="s">
        <v>578</v>
      </c>
      <c r="C5" t="s">
        <v>102</v>
      </c>
    </row>
    <row r="6" spans="1:3" ht="15.75" thickBot="1" x14ac:dyDescent="0.3">
      <c r="A6" s="97" t="s">
        <v>509</v>
      </c>
      <c r="B6" s="98" t="s">
        <v>579</v>
      </c>
      <c r="C6" t="s">
        <v>104</v>
      </c>
    </row>
    <row r="7" spans="1:3" ht="15.75" thickBot="1" x14ac:dyDescent="0.3">
      <c r="A7" s="97" t="s">
        <v>511</v>
      </c>
      <c r="B7" s="98" t="s">
        <v>580</v>
      </c>
      <c r="C7" t="s">
        <v>107</v>
      </c>
    </row>
    <row r="8" spans="1:3" ht="15.75" thickBot="1" x14ac:dyDescent="0.3">
      <c r="A8" s="97" t="s">
        <v>513</v>
      </c>
      <c r="B8" s="98" t="s">
        <v>581</v>
      </c>
      <c r="C8" t="s">
        <v>120</v>
      </c>
    </row>
    <row r="9" spans="1:3" ht="15.75" thickBot="1" x14ac:dyDescent="0.3">
      <c r="A9" s="97" t="s">
        <v>515</v>
      </c>
      <c r="B9" s="98" t="s">
        <v>582</v>
      </c>
      <c r="C9" t="s">
        <v>121</v>
      </c>
    </row>
    <row r="10" spans="1:3" ht="15.75" thickBot="1" x14ac:dyDescent="0.3">
      <c r="A10" s="97" t="s">
        <v>517</v>
      </c>
      <c r="B10" s="98" t="s">
        <v>583</v>
      </c>
      <c r="C10" t="s">
        <v>128</v>
      </c>
    </row>
    <row r="11" spans="1:3" ht="15.75" thickBot="1" x14ac:dyDescent="0.3">
      <c r="A11" s="97" t="s">
        <v>519</v>
      </c>
      <c r="B11" s="105" t="s">
        <v>584</v>
      </c>
      <c r="C11" t="s">
        <v>133</v>
      </c>
    </row>
    <row r="12" spans="1:3" ht="15.75" thickBot="1" x14ac:dyDescent="0.3">
      <c r="A12" s="97" t="s">
        <v>521</v>
      </c>
      <c r="B12" s="105" t="s">
        <v>585</v>
      </c>
      <c r="C12" t="s">
        <v>165</v>
      </c>
    </row>
    <row r="13" spans="1:3" ht="15.75" thickBot="1" x14ac:dyDescent="0.3">
      <c r="A13" s="97" t="s">
        <v>523</v>
      </c>
      <c r="B13" s="98" t="s">
        <v>586</v>
      </c>
      <c r="C13" t="s">
        <v>172</v>
      </c>
    </row>
    <row r="14" spans="1:3" ht="15.75" thickBot="1" x14ac:dyDescent="0.3">
      <c r="A14" s="97" t="s">
        <v>525</v>
      </c>
      <c r="B14" s="98" t="s">
        <v>587</v>
      </c>
      <c r="C14" t="s">
        <v>169</v>
      </c>
    </row>
    <row r="15" spans="1:3" ht="15.75" thickBot="1" x14ac:dyDescent="0.3">
      <c r="A15" s="97" t="s">
        <v>527</v>
      </c>
      <c r="B15" s="98" t="s">
        <v>588</v>
      </c>
      <c r="C15" t="s">
        <v>174</v>
      </c>
    </row>
    <row r="16" spans="1:3" ht="15.75" thickBot="1" x14ac:dyDescent="0.3">
      <c r="A16" s="97" t="s">
        <v>529</v>
      </c>
      <c r="B16" s="98" t="s">
        <v>589</v>
      </c>
      <c r="C16" t="s">
        <v>298</v>
      </c>
    </row>
    <row r="17" spans="1:3" ht="15.75" thickBot="1" x14ac:dyDescent="0.3">
      <c r="A17" s="97" t="s">
        <v>531</v>
      </c>
      <c r="B17" s="105" t="s">
        <v>590</v>
      </c>
      <c r="C17" t="s">
        <v>299</v>
      </c>
    </row>
    <row r="18" spans="1:3" ht="15.75" thickBot="1" x14ac:dyDescent="0.3">
      <c r="A18" s="97" t="s">
        <v>533</v>
      </c>
      <c r="B18" s="98" t="s">
        <v>591</v>
      </c>
      <c r="C18" t="s">
        <v>296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D846-6176-46D8-A01E-8135CE0CCFB5}">
  <dimension ref="A1:C17"/>
  <sheetViews>
    <sheetView workbookViewId="0">
      <selection activeCell="D16" sqref="D16"/>
    </sheetView>
  </sheetViews>
  <sheetFormatPr defaultRowHeight="15" x14ac:dyDescent="0.25"/>
  <cols>
    <col min="2" max="2" width="14.85546875" bestFit="1" customWidth="1"/>
  </cols>
  <sheetData>
    <row r="1" spans="1:3" ht="15.75" thickBot="1" x14ac:dyDescent="0.3">
      <c r="A1" s="101" t="s">
        <v>542</v>
      </c>
      <c r="B1" s="102" t="s">
        <v>543</v>
      </c>
    </row>
    <row r="2" spans="1:3" ht="15.75" thickBot="1" x14ac:dyDescent="0.3">
      <c r="A2" s="97" t="s">
        <v>503</v>
      </c>
      <c r="B2" s="98" t="s">
        <v>560</v>
      </c>
      <c r="C2" t="s">
        <v>96</v>
      </c>
    </row>
    <row r="3" spans="1:3" ht="15.75" thickBot="1" x14ac:dyDescent="0.3">
      <c r="A3" s="97" t="s">
        <v>505</v>
      </c>
      <c r="B3" s="98" t="s">
        <v>561</v>
      </c>
      <c r="C3" t="s">
        <v>101</v>
      </c>
    </row>
    <row r="4" spans="1:3" ht="15.75" thickBot="1" x14ac:dyDescent="0.3">
      <c r="A4" s="97" t="s">
        <v>507</v>
      </c>
      <c r="B4" s="98" t="s">
        <v>562</v>
      </c>
      <c r="C4" t="s">
        <v>102</v>
      </c>
    </row>
    <row r="5" spans="1:3" ht="15.75" thickBot="1" x14ac:dyDescent="0.3">
      <c r="A5" s="97" t="s">
        <v>509</v>
      </c>
      <c r="B5" s="98" t="s">
        <v>563</v>
      </c>
      <c r="C5" t="s">
        <v>104</v>
      </c>
    </row>
    <row r="6" spans="1:3" ht="15.75" thickBot="1" x14ac:dyDescent="0.3">
      <c r="A6" s="97" t="s">
        <v>511</v>
      </c>
      <c r="B6" s="98" t="s">
        <v>564</v>
      </c>
      <c r="C6" t="s">
        <v>107</v>
      </c>
    </row>
    <row r="7" spans="1:3" ht="15.75" thickBot="1" x14ac:dyDescent="0.3">
      <c r="A7" s="97" t="s">
        <v>513</v>
      </c>
      <c r="B7" s="98" t="s">
        <v>565</v>
      </c>
      <c r="C7" t="s">
        <v>120</v>
      </c>
    </row>
    <row r="8" spans="1:3" ht="15.75" thickBot="1" x14ac:dyDescent="0.3">
      <c r="A8" s="97" t="s">
        <v>515</v>
      </c>
      <c r="B8" s="98" t="s">
        <v>566</v>
      </c>
      <c r="C8" t="s">
        <v>121</v>
      </c>
    </row>
    <row r="9" spans="1:3" ht="15.75" thickBot="1" x14ac:dyDescent="0.3">
      <c r="A9" s="97" t="s">
        <v>517</v>
      </c>
      <c r="B9" s="98" t="s">
        <v>567</v>
      </c>
      <c r="C9" t="s">
        <v>128</v>
      </c>
    </row>
    <row r="10" spans="1:3" ht="15.75" thickBot="1" x14ac:dyDescent="0.3">
      <c r="A10" s="97" t="s">
        <v>519</v>
      </c>
      <c r="B10" s="98" t="s">
        <v>568</v>
      </c>
      <c r="C10" t="s">
        <v>133</v>
      </c>
    </row>
    <row r="11" spans="1:3" ht="15.75" thickBot="1" x14ac:dyDescent="0.3">
      <c r="A11" s="97" t="s">
        <v>521</v>
      </c>
      <c r="B11" s="98" t="s">
        <v>569</v>
      </c>
      <c r="C11" t="s">
        <v>165</v>
      </c>
    </row>
    <row r="12" spans="1:3" ht="15.75" thickBot="1" x14ac:dyDescent="0.3">
      <c r="A12" s="97" t="s">
        <v>523</v>
      </c>
      <c r="B12" s="98" t="s">
        <v>570</v>
      </c>
      <c r="C12" t="s">
        <v>172</v>
      </c>
    </row>
    <row r="13" spans="1:3" ht="15.75" thickBot="1" x14ac:dyDescent="0.3">
      <c r="A13" s="97" t="s">
        <v>525</v>
      </c>
      <c r="B13" s="98" t="s">
        <v>571</v>
      </c>
      <c r="C13" t="s">
        <v>169</v>
      </c>
    </row>
    <row r="14" spans="1:3" ht="15.75" thickBot="1" x14ac:dyDescent="0.3">
      <c r="A14" s="97" t="s">
        <v>527</v>
      </c>
      <c r="B14" s="98" t="s">
        <v>572</v>
      </c>
      <c r="C14" t="s">
        <v>174</v>
      </c>
    </row>
    <row r="15" spans="1:3" ht="15.75" thickBot="1" x14ac:dyDescent="0.3">
      <c r="A15" s="97" t="s">
        <v>529</v>
      </c>
      <c r="B15" s="98" t="s">
        <v>573</v>
      </c>
      <c r="C15" t="s">
        <v>298</v>
      </c>
    </row>
    <row r="16" spans="1:3" ht="15.75" thickBot="1" x14ac:dyDescent="0.3">
      <c r="A16" s="97" t="s">
        <v>531</v>
      </c>
      <c r="B16" s="98" t="s">
        <v>574</v>
      </c>
      <c r="C16" t="s">
        <v>299</v>
      </c>
    </row>
    <row r="17" spans="1:3" ht="15.75" thickBot="1" x14ac:dyDescent="0.3">
      <c r="A17" s="97" t="s">
        <v>533</v>
      </c>
      <c r="B17" s="98" t="s">
        <v>575</v>
      </c>
      <c r="C17" t="s">
        <v>296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901B-3BCE-4E4F-B324-AD345E6B9BD9}">
  <dimension ref="A1:C17"/>
  <sheetViews>
    <sheetView workbookViewId="0">
      <selection activeCell="P18" sqref="P18"/>
    </sheetView>
  </sheetViews>
  <sheetFormatPr defaultRowHeight="15" x14ac:dyDescent="0.25"/>
  <cols>
    <col min="2" max="2" width="14.85546875" bestFit="1" customWidth="1"/>
  </cols>
  <sheetData>
    <row r="1" spans="1:3" ht="15.75" thickBot="1" x14ac:dyDescent="0.3">
      <c r="A1" s="101" t="s">
        <v>542</v>
      </c>
      <c r="B1" s="102" t="s">
        <v>543</v>
      </c>
    </row>
    <row r="2" spans="1:3" ht="15.75" thickBot="1" x14ac:dyDescent="0.3">
      <c r="A2" s="97" t="s">
        <v>503</v>
      </c>
      <c r="B2" s="98" t="s">
        <v>544</v>
      </c>
      <c r="C2" t="s">
        <v>96</v>
      </c>
    </row>
    <row r="3" spans="1:3" ht="15.75" thickBot="1" x14ac:dyDescent="0.3">
      <c r="A3" s="97" t="s">
        <v>505</v>
      </c>
      <c r="B3" s="98" t="s">
        <v>545</v>
      </c>
      <c r="C3" t="s">
        <v>101</v>
      </c>
    </row>
    <row r="4" spans="1:3" ht="15.75" thickBot="1" x14ac:dyDescent="0.3">
      <c r="A4" s="97" t="s">
        <v>507</v>
      </c>
      <c r="B4" s="98" t="s">
        <v>546</v>
      </c>
      <c r="C4" t="s">
        <v>102</v>
      </c>
    </row>
    <row r="5" spans="1:3" ht="15.75" thickBot="1" x14ac:dyDescent="0.3">
      <c r="A5" s="97" t="s">
        <v>509</v>
      </c>
      <c r="B5" s="98" t="s">
        <v>547</v>
      </c>
      <c r="C5" t="s">
        <v>104</v>
      </c>
    </row>
    <row r="6" spans="1:3" ht="15.75" thickBot="1" x14ac:dyDescent="0.3">
      <c r="A6" s="97" t="s">
        <v>511</v>
      </c>
      <c r="B6" s="98" t="s">
        <v>548</v>
      </c>
      <c r="C6" t="s">
        <v>107</v>
      </c>
    </row>
    <row r="7" spans="1:3" ht="15.75" thickBot="1" x14ac:dyDescent="0.3">
      <c r="A7" s="97" t="s">
        <v>513</v>
      </c>
      <c r="B7" t="s">
        <v>549</v>
      </c>
      <c r="C7" t="s">
        <v>120</v>
      </c>
    </row>
    <row r="8" spans="1:3" ht="15.75" thickBot="1" x14ac:dyDescent="0.3">
      <c r="A8" s="97" t="s">
        <v>515</v>
      </c>
      <c r="B8" s="98" t="s">
        <v>550</v>
      </c>
      <c r="C8" t="s">
        <v>121</v>
      </c>
    </row>
    <row r="9" spans="1:3" ht="15.75" thickBot="1" x14ac:dyDescent="0.3">
      <c r="A9" s="97" t="s">
        <v>517</v>
      </c>
      <c r="B9" s="98" t="s">
        <v>551</v>
      </c>
      <c r="C9" t="s">
        <v>128</v>
      </c>
    </row>
    <row r="10" spans="1:3" ht="15.75" thickBot="1" x14ac:dyDescent="0.3">
      <c r="A10" s="97" t="s">
        <v>519</v>
      </c>
      <c r="B10" s="98" t="s">
        <v>552</v>
      </c>
      <c r="C10" t="s">
        <v>133</v>
      </c>
    </row>
    <row r="11" spans="1:3" ht="15.75" thickBot="1" x14ac:dyDescent="0.3">
      <c r="A11" s="97" t="s">
        <v>521</v>
      </c>
      <c r="B11" s="98" t="s">
        <v>553</v>
      </c>
      <c r="C11" t="s">
        <v>165</v>
      </c>
    </row>
    <row r="12" spans="1:3" ht="15.75" thickBot="1" x14ac:dyDescent="0.3">
      <c r="A12" s="97" t="s">
        <v>523</v>
      </c>
      <c r="B12" s="98" t="s">
        <v>554</v>
      </c>
      <c r="C12" t="s">
        <v>172</v>
      </c>
    </row>
    <row r="13" spans="1:3" ht="15.75" thickBot="1" x14ac:dyDescent="0.3">
      <c r="A13" s="97" t="s">
        <v>525</v>
      </c>
      <c r="B13" s="98" t="s">
        <v>555</v>
      </c>
      <c r="C13" t="s">
        <v>169</v>
      </c>
    </row>
    <row r="14" spans="1:3" ht="15.75" thickBot="1" x14ac:dyDescent="0.3">
      <c r="A14" s="97" t="s">
        <v>527</v>
      </c>
      <c r="B14" s="98" t="s">
        <v>556</v>
      </c>
      <c r="C14" t="s">
        <v>174</v>
      </c>
    </row>
    <row r="15" spans="1:3" ht="15.75" thickBot="1" x14ac:dyDescent="0.3">
      <c r="A15" s="97" t="s">
        <v>529</v>
      </c>
      <c r="B15" s="98" t="s">
        <v>557</v>
      </c>
      <c r="C15" t="s">
        <v>298</v>
      </c>
    </row>
    <row r="16" spans="1:3" ht="15.75" thickBot="1" x14ac:dyDescent="0.3">
      <c r="A16" s="97" t="s">
        <v>531</v>
      </c>
      <c r="B16" s="98" t="s">
        <v>558</v>
      </c>
      <c r="C16" t="s">
        <v>299</v>
      </c>
    </row>
    <row r="17" spans="1:3" ht="15.75" thickBot="1" x14ac:dyDescent="0.3">
      <c r="A17" s="97" t="s">
        <v>533</v>
      </c>
      <c r="B17" s="98" t="s">
        <v>559</v>
      </c>
      <c r="C17" t="s">
        <v>296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7B1A-6F6C-46DD-BC47-AC14D3DA08AE}">
  <dimension ref="A1:P55"/>
  <sheetViews>
    <sheetView workbookViewId="0">
      <selection activeCell="A24" sqref="A2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4" max="14" width="9.7109375" bestFit="1" customWidth="1"/>
  </cols>
  <sheetData>
    <row r="1" spans="1:16" x14ac:dyDescent="0.25">
      <c r="A1" s="9" t="s">
        <v>98</v>
      </c>
      <c r="B1" s="9" t="s">
        <v>97</v>
      </c>
      <c r="C1" s="9" t="s">
        <v>45</v>
      </c>
      <c r="D1" s="69"/>
      <c r="E1" s="9" t="s">
        <v>334</v>
      </c>
      <c r="F1" s="9"/>
      <c r="G1" s="21" t="s">
        <v>375</v>
      </c>
      <c r="I1" s="21"/>
      <c r="J1" s="21"/>
      <c r="K1" s="21"/>
    </row>
    <row r="2" spans="1:16" ht="15.75" thickBot="1" x14ac:dyDescent="0.3">
      <c r="A2" t="s">
        <v>0</v>
      </c>
      <c r="B2" t="s">
        <v>96</v>
      </c>
      <c r="C2" t="s">
        <v>504</v>
      </c>
      <c r="H2" s="34" t="s">
        <v>313</v>
      </c>
      <c r="J2" s="15"/>
      <c r="K2" s="97" t="s">
        <v>503</v>
      </c>
      <c r="L2" s="98" t="s">
        <v>504</v>
      </c>
    </row>
    <row r="3" spans="1:16" ht="15.75" thickBot="1" x14ac:dyDescent="0.3">
      <c r="A3" t="s">
        <v>36</v>
      </c>
      <c r="B3" t="s">
        <v>101</v>
      </c>
      <c r="C3" t="s">
        <v>506</v>
      </c>
      <c r="H3" s="34" t="s">
        <v>314</v>
      </c>
      <c r="J3" s="19"/>
      <c r="K3" s="97" t="s">
        <v>505</v>
      </c>
      <c r="L3" s="98" t="s">
        <v>506</v>
      </c>
    </row>
    <row r="4" spans="1:16" ht="15.75" thickBot="1" x14ac:dyDescent="0.3">
      <c r="A4" t="s">
        <v>52</v>
      </c>
      <c r="B4" t="s">
        <v>102</v>
      </c>
      <c r="C4" s="1" t="s">
        <v>508</v>
      </c>
      <c r="E4" s="1"/>
      <c r="H4" s="34" t="s">
        <v>315</v>
      </c>
      <c r="J4" s="15"/>
      <c r="K4" s="97" t="s">
        <v>507</v>
      </c>
      <c r="L4" s="98" t="s">
        <v>508</v>
      </c>
    </row>
    <row r="5" spans="1:16" ht="15.75" thickBot="1" x14ac:dyDescent="0.3">
      <c r="A5" t="s">
        <v>75</v>
      </c>
      <c r="B5" t="s">
        <v>104</v>
      </c>
      <c r="C5" t="s">
        <v>510</v>
      </c>
      <c r="E5" s="20"/>
      <c r="H5" s="34" t="s">
        <v>316</v>
      </c>
      <c r="J5" s="27"/>
      <c r="K5" s="97" t="s">
        <v>509</v>
      </c>
      <c r="L5" s="98" t="s">
        <v>510</v>
      </c>
    </row>
    <row r="6" spans="1:16" ht="15.75" thickBot="1" x14ac:dyDescent="0.3">
      <c r="A6" t="s">
        <v>81</v>
      </c>
      <c r="B6" t="s">
        <v>107</v>
      </c>
      <c r="C6" t="s">
        <v>512</v>
      </c>
      <c r="E6" s="20"/>
      <c r="H6" s="34" t="s">
        <v>317</v>
      </c>
      <c r="J6" s="19"/>
      <c r="K6" s="97" t="s">
        <v>511</v>
      </c>
      <c r="L6" s="98" t="s">
        <v>512</v>
      </c>
      <c r="P6" t="s">
        <v>335</v>
      </c>
    </row>
    <row r="7" spans="1:16" ht="15.75" thickBot="1" x14ac:dyDescent="0.3">
      <c r="A7" t="s">
        <v>85</v>
      </c>
      <c r="B7" t="s">
        <v>120</v>
      </c>
      <c r="C7" t="s">
        <v>514</v>
      </c>
      <c r="E7" s="67"/>
      <c r="H7" s="34" t="s">
        <v>318</v>
      </c>
      <c r="J7" s="19"/>
      <c r="K7" s="97" t="s">
        <v>513</v>
      </c>
      <c r="L7" s="98" t="s">
        <v>514</v>
      </c>
    </row>
    <row r="8" spans="1:16" ht="15.75" thickBot="1" x14ac:dyDescent="0.3">
      <c r="A8" t="s">
        <v>122</v>
      </c>
      <c r="B8" t="s">
        <v>121</v>
      </c>
      <c r="C8" t="s">
        <v>516</v>
      </c>
      <c r="E8" s="20"/>
      <c r="H8" s="34" t="s">
        <v>319</v>
      </c>
      <c r="J8" s="19"/>
      <c r="K8" s="97" t="s">
        <v>515</v>
      </c>
      <c r="L8" s="98" t="s">
        <v>516</v>
      </c>
    </row>
    <row r="9" spans="1:16" ht="15.75" thickBot="1" x14ac:dyDescent="0.3">
      <c r="A9" t="s">
        <v>127</v>
      </c>
      <c r="B9" t="s">
        <v>128</v>
      </c>
      <c r="C9" t="s">
        <v>518</v>
      </c>
      <c r="E9" s="20"/>
      <c r="H9" s="34" t="s">
        <v>320</v>
      </c>
      <c r="J9" s="25"/>
      <c r="K9" s="97" t="s">
        <v>517</v>
      </c>
      <c r="L9" s="98" t="s">
        <v>518</v>
      </c>
    </row>
    <row r="10" spans="1:16" ht="15.75" thickBot="1" x14ac:dyDescent="0.3">
      <c r="A10" t="s">
        <v>132</v>
      </c>
      <c r="B10" t="s">
        <v>133</v>
      </c>
      <c r="C10" t="s">
        <v>520</v>
      </c>
      <c r="E10" s="20"/>
      <c r="H10" s="34" t="s">
        <v>321</v>
      </c>
      <c r="K10" s="97" t="s">
        <v>519</v>
      </c>
      <c r="L10" s="98" t="s">
        <v>520</v>
      </c>
      <c r="N10" s="17"/>
    </row>
    <row r="11" spans="1:16" ht="15.75" thickBot="1" x14ac:dyDescent="0.3">
      <c r="A11" t="s">
        <v>137</v>
      </c>
      <c r="B11" t="s">
        <v>165</v>
      </c>
      <c r="C11" t="s">
        <v>522</v>
      </c>
      <c r="E11" s="20"/>
      <c r="H11" s="34" t="s">
        <v>322</v>
      </c>
      <c r="K11" s="97" t="s">
        <v>521</v>
      </c>
      <c r="L11" s="98" t="s">
        <v>522</v>
      </c>
      <c r="N11" s="17"/>
    </row>
    <row r="12" spans="1:16" ht="15.75" thickBot="1" x14ac:dyDescent="0.3">
      <c r="A12" t="s">
        <v>167</v>
      </c>
      <c r="B12" t="s">
        <v>172</v>
      </c>
      <c r="C12" t="s">
        <v>524</v>
      </c>
      <c r="E12" s="20"/>
      <c r="H12" s="34" t="s">
        <v>323</v>
      </c>
      <c r="K12" s="97" t="s">
        <v>523</v>
      </c>
      <c r="L12" s="98" t="s">
        <v>524</v>
      </c>
    </row>
    <row r="13" spans="1:16" ht="15.75" thickBot="1" x14ac:dyDescent="0.3">
      <c r="A13" t="s">
        <v>168</v>
      </c>
      <c r="B13" t="s">
        <v>169</v>
      </c>
      <c r="C13" t="s">
        <v>526</v>
      </c>
      <c r="E13" s="20"/>
      <c r="H13" s="34" t="s">
        <v>324</v>
      </c>
      <c r="K13" s="97" t="s">
        <v>525</v>
      </c>
      <c r="L13" s="98" t="s">
        <v>526</v>
      </c>
    </row>
    <row r="14" spans="1:16" ht="15.75" thickBot="1" x14ac:dyDescent="0.3">
      <c r="A14" t="s">
        <v>171</v>
      </c>
      <c r="B14" t="s">
        <v>174</v>
      </c>
      <c r="C14" t="s">
        <v>528</v>
      </c>
      <c r="H14" s="34" t="s">
        <v>325</v>
      </c>
      <c r="K14" s="97" t="s">
        <v>527</v>
      </c>
      <c r="L14" s="98" t="s">
        <v>528</v>
      </c>
    </row>
    <row r="15" spans="1:16" ht="15.75" thickBot="1" x14ac:dyDescent="0.3">
      <c r="A15" t="s">
        <v>293</v>
      </c>
      <c r="B15" t="s">
        <v>298</v>
      </c>
      <c r="C15" t="s">
        <v>530</v>
      </c>
      <c r="H15" s="34" t="s">
        <v>326</v>
      </c>
      <c r="K15" s="97" t="s">
        <v>529</v>
      </c>
      <c r="L15" s="98" t="s">
        <v>530</v>
      </c>
    </row>
    <row r="16" spans="1:16" ht="30.75" thickBot="1" x14ac:dyDescent="0.3">
      <c r="A16" t="s">
        <v>294</v>
      </c>
      <c r="B16" t="s">
        <v>299</v>
      </c>
      <c r="C16" s="100" t="s">
        <v>535</v>
      </c>
      <c r="H16" s="34" t="s">
        <v>327</v>
      </c>
      <c r="K16" s="97" t="s">
        <v>531</v>
      </c>
      <c r="L16" s="99" t="s">
        <v>532</v>
      </c>
    </row>
    <row r="17" spans="1:12" ht="15.75" thickBot="1" x14ac:dyDescent="0.3">
      <c r="A17" t="s">
        <v>229</v>
      </c>
      <c r="B17" t="s">
        <v>296</v>
      </c>
      <c r="C17" t="s">
        <v>534</v>
      </c>
      <c r="H17" s="34" t="s">
        <v>328</v>
      </c>
      <c r="K17" s="97" t="s">
        <v>533</v>
      </c>
      <c r="L17" s="98" t="s">
        <v>534</v>
      </c>
    </row>
    <row r="18" spans="1:12" x14ac:dyDescent="0.25">
      <c r="G18" s="34"/>
    </row>
    <row r="19" spans="1:12" ht="15.75" thickBot="1" x14ac:dyDescent="0.3">
      <c r="G19" s="34"/>
    </row>
    <row r="20" spans="1:12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12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12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12" x14ac:dyDescent="0.25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</row>
    <row r="24" spans="1:12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12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12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12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12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12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12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12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2AA7CE1D-978A-4F4C-A099-C1C041B76D59}">
      <formula1>$G$36:$G$40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DE8D-0D94-4E70-A29D-0B1EB4652034}">
  <dimension ref="A1:P55"/>
  <sheetViews>
    <sheetView topLeftCell="A10" workbookViewId="0">
      <selection activeCell="B27" sqref="B27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4" max="14" width="9.7109375" bestFit="1" customWidth="1"/>
  </cols>
  <sheetData>
    <row r="1" spans="1:16" ht="30" x14ac:dyDescent="0.25">
      <c r="A1" s="9" t="s">
        <v>98</v>
      </c>
      <c r="B1" s="9" t="s">
        <v>97</v>
      </c>
      <c r="C1" s="9" t="s">
        <v>45</v>
      </c>
      <c r="D1" s="69" t="s">
        <v>374</v>
      </c>
      <c r="E1" s="9" t="s">
        <v>334</v>
      </c>
      <c r="F1" s="9"/>
      <c r="G1" s="21" t="s">
        <v>375</v>
      </c>
      <c r="I1" s="21"/>
      <c r="J1" s="21"/>
      <c r="K1" s="21"/>
    </row>
    <row r="2" spans="1:16" x14ac:dyDescent="0.25">
      <c r="A2" t="s">
        <v>0</v>
      </c>
      <c r="B2" t="s">
        <v>96</v>
      </c>
      <c r="C2" t="s">
        <v>394</v>
      </c>
      <c r="D2" s="68" t="s">
        <v>166</v>
      </c>
      <c r="E2">
        <v>2028976</v>
      </c>
      <c r="H2" s="34" t="s">
        <v>313</v>
      </c>
      <c r="J2" s="15"/>
      <c r="K2" s="15"/>
    </row>
    <row r="3" spans="1:16" x14ac:dyDescent="0.25">
      <c r="A3" t="s">
        <v>36</v>
      </c>
      <c r="B3" t="s">
        <v>101</v>
      </c>
      <c r="C3" t="s">
        <v>395</v>
      </c>
      <c r="E3">
        <v>2028977</v>
      </c>
      <c r="H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s="1"/>
      <c r="E4" s="1"/>
      <c r="H4" s="34" t="s">
        <v>315</v>
      </c>
      <c r="J4" s="15"/>
      <c r="K4" s="15"/>
    </row>
    <row r="5" spans="1:16" x14ac:dyDescent="0.25">
      <c r="A5" t="s">
        <v>75</v>
      </c>
      <c r="B5" t="s">
        <v>104</v>
      </c>
      <c r="E5" s="20"/>
      <c r="H5" s="34" t="s">
        <v>316</v>
      </c>
      <c r="J5" s="27"/>
      <c r="K5" s="20"/>
    </row>
    <row r="6" spans="1:16" x14ac:dyDescent="0.25">
      <c r="A6" t="s">
        <v>81</v>
      </c>
      <c r="B6" t="s">
        <v>107</v>
      </c>
      <c r="E6" s="20"/>
      <c r="H6" s="34" t="s">
        <v>317</v>
      </c>
      <c r="J6" s="19"/>
      <c r="K6" s="20"/>
      <c r="P6" t="s">
        <v>335</v>
      </c>
    </row>
    <row r="7" spans="1:16" x14ac:dyDescent="0.25">
      <c r="A7" t="s">
        <v>85</v>
      </c>
      <c r="B7" t="s">
        <v>120</v>
      </c>
      <c r="E7" s="67"/>
      <c r="H7" s="34" t="s">
        <v>318</v>
      </c>
      <c r="J7" s="19"/>
      <c r="K7" s="20"/>
    </row>
    <row r="8" spans="1:16" x14ac:dyDescent="0.25">
      <c r="A8" t="s">
        <v>122</v>
      </c>
      <c r="B8" t="s">
        <v>121</v>
      </c>
      <c r="E8" s="20"/>
      <c r="H8" s="34" t="s">
        <v>319</v>
      </c>
      <c r="J8" s="19"/>
    </row>
    <row r="9" spans="1:16" x14ac:dyDescent="0.25">
      <c r="A9" t="s">
        <v>127</v>
      </c>
      <c r="B9" t="s">
        <v>128</v>
      </c>
      <c r="E9" s="20"/>
      <c r="H9" s="34" t="s">
        <v>320</v>
      </c>
      <c r="J9" s="25"/>
    </row>
    <row r="10" spans="1:16" x14ac:dyDescent="0.25">
      <c r="A10" t="s">
        <v>132</v>
      </c>
      <c r="B10" t="s">
        <v>133</v>
      </c>
      <c r="E10" s="20"/>
      <c r="H10" s="34" t="s">
        <v>321</v>
      </c>
      <c r="N10" s="17"/>
    </row>
    <row r="11" spans="1:16" x14ac:dyDescent="0.25">
      <c r="A11" t="s">
        <v>137</v>
      </c>
      <c r="B11" t="s">
        <v>165</v>
      </c>
      <c r="E11" s="20"/>
      <c r="H11" s="34" t="s">
        <v>322</v>
      </c>
      <c r="N11" s="17"/>
    </row>
    <row r="12" spans="1:16" x14ac:dyDescent="0.25">
      <c r="A12" t="s">
        <v>167</v>
      </c>
      <c r="B12" t="s">
        <v>172</v>
      </c>
      <c r="E12" s="20"/>
      <c r="H12" s="34" t="s">
        <v>323</v>
      </c>
    </row>
    <row r="13" spans="1:16" x14ac:dyDescent="0.25">
      <c r="A13" t="s">
        <v>168</v>
      </c>
      <c r="B13" t="s">
        <v>169</v>
      </c>
      <c r="E13" s="20"/>
      <c r="H13" s="34" t="s">
        <v>324</v>
      </c>
    </row>
    <row r="14" spans="1:16" x14ac:dyDescent="0.25">
      <c r="A14" t="s">
        <v>171</v>
      </c>
      <c r="B14" t="s">
        <v>174</v>
      </c>
      <c r="H14" s="34" t="s">
        <v>325</v>
      </c>
    </row>
    <row r="15" spans="1:16" x14ac:dyDescent="0.25">
      <c r="A15" t="s">
        <v>293</v>
      </c>
      <c r="B15" t="s">
        <v>298</v>
      </c>
      <c r="H15" s="34" t="s">
        <v>326</v>
      </c>
    </row>
    <row r="16" spans="1:16" x14ac:dyDescent="0.25">
      <c r="A16" t="s">
        <v>294</v>
      </c>
      <c r="B16" t="s">
        <v>299</v>
      </c>
      <c r="H16" s="34" t="s">
        <v>327</v>
      </c>
    </row>
    <row r="17" spans="1:8" x14ac:dyDescent="0.25">
      <c r="A17" t="s">
        <v>229</v>
      </c>
      <c r="B17" t="s">
        <v>296</v>
      </c>
      <c r="H17" s="34" t="s">
        <v>328</v>
      </c>
    </row>
    <row r="18" spans="1:8" x14ac:dyDescent="0.25">
      <c r="G18" s="34"/>
    </row>
    <row r="19" spans="1:8" ht="15.75" thickBot="1" x14ac:dyDescent="0.3">
      <c r="G19" s="34"/>
    </row>
    <row r="20" spans="1:8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8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8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8" x14ac:dyDescent="0.25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</row>
    <row r="24" spans="1:8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8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8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8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8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8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8" x14ac:dyDescent="0.25">
      <c r="A31" s="34" t="s">
        <v>307</v>
      </c>
      <c r="B31" s="34"/>
      <c r="C31" s="35">
        <v>44719</v>
      </c>
      <c r="D31" s="34"/>
      <c r="E31" s="34"/>
      <c r="H31" s="17"/>
    </row>
    <row r="32" spans="1:8" x14ac:dyDescent="0.25">
      <c r="A32" s="34" t="s">
        <v>308</v>
      </c>
      <c r="B32" s="34"/>
      <c r="C32" s="71">
        <f>+C31+365</f>
        <v>45084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44749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1000</v>
      </c>
      <c r="D36" s="40">
        <f>C36*C40</f>
        <v>6</v>
      </c>
      <c r="E36" s="41">
        <f>C36+D36</f>
        <v>1006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0</v>
      </c>
      <c r="D37" s="40">
        <f>C37*C40</f>
        <v>0</v>
      </c>
      <c r="E37" s="41">
        <f>C37+D37</f>
        <v>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54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6.0000000000000001E-3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1000</v>
      </c>
    </row>
    <row r="46" spans="1:9" x14ac:dyDescent="0.25">
      <c r="B46" s="61" t="s">
        <v>305</v>
      </c>
      <c r="C46" s="34"/>
      <c r="D46" s="62">
        <f>D45*C38</f>
        <v>200</v>
      </c>
    </row>
    <row r="47" spans="1:9" x14ac:dyDescent="0.25">
      <c r="B47" s="63" t="s">
        <v>339</v>
      </c>
      <c r="C47" s="34"/>
      <c r="D47" s="62">
        <f>D36+D37</f>
        <v>6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806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1F35C385-16F7-4505-9F45-12509213DCB7}">
      <formula1>$G$36:$G$40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FBCD-FFF7-49B0-933E-0BAFB8DDF37A}">
  <dimension ref="A1:P55"/>
  <sheetViews>
    <sheetView topLeftCell="A10" workbookViewId="0">
      <selection activeCell="A24" sqref="A2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4" max="14" width="9.7109375" bestFit="1" customWidth="1"/>
  </cols>
  <sheetData>
    <row r="1" spans="1:16" ht="30" x14ac:dyDescent="0.25">
      <c r="A1" s="9" t="s">
        <v>98</v>
      </c>
      <c r="B1" s="9" t="s">
        <v>97</v>
      </c>
      <c r="C1" s="9" t="s">
        <v>45</v>
      </c>
      <c r="D1" s="69" t="s">
        <v>374</v>
      </c>
      <c r="E1" s="9" t="s">
        <v>334</v>
      </c>
      <c r="F1" s="9"/>
      <c r="G1" s="21" t="s">
        <v>375</v>
      </c>
      <c r="I1" s="21"/>
      <c r="J1" s="21"/>
      <c r="K1" s="21"/>
    </row>
    <row r="2" spans="1:16" x14ac:dyDescent="0.25">
      <c r="A2" t="s">
        <v>0</v>
      </c>
      <c r="B2" t="s">
        <v>96</v>
      </c>
      <c r="H2" s="34" t="s">
        <v>313</v>
      </c>
      <c r="J2" s="15"/>
      <c r="K2" s="15"/>
    </row>
    <row r="3" spans="1:16" x14ac:dyDescent="0.25">
      <c r="A3" t="s">
        <v>36</v>
      </c>
      <c r="B3" t="s">
        <v>101</v>
      </c>
      <c r="C3" t="s">
        <v>391</v>
      </c>
      <c r="D3" s="68" t="s">
        <v>166</v>
      </c>
      <c r="E3">
        <v>2028907</v>
      </c>
      <c r="H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s="1" t="s">
        <v>390</v>
      </c>
      <c r="D4" s="68" t="s">
        <v>166</v>
      </c>
      <c r="E4" s="1">
        <v>2028894</v>
      </c>
      <c r="H4" s="34" t="s">
        <v>315</v>
      </c>
      <c r="J4" s="15"/>
      <c r="K4" s="15"/>
    </row>
    <row r="5" spans="1:16" x14ac:dyDescent="0.25">
      <c r="A5" t="s">
        <v>75</v>
      </c>
      <c r="B5" t="s">
        <v>104</v>
      </c>
      <c r="E5" s="20"/>
      <c r="H5" s="34" t="s">
        <v>316</v>
      </c>
      <c r="J5" s="27"/>
      <c r="K5" s="20"/>
    </row>
    <row r="6" spans="1:16" x14ac:dyDescent="0.25">
      <c r="A6" t="s">
        <v>81</v>
      </c>
      <c r="B6" t="s">
        <v>107</v>
      </c>
      <c r="C6" t="s">
        <v>393</v>
      </c>
      <c r="D6" s="68" t="s">
        <v>166</v>
      </c>
      <c r="E6" s="20">
        <v>2028922</v>
      </c>
      <c r="H6" s="34" t="s">
        <v>317</v>
      </c>
      <c r="J6" s="19"/>
      <c r="K6" s="20"/>
      <c r="P6" t="s">
        <v>335</v>
      </c>
    </row>
    <row r="7" spans="1:16" x14ac:dyDescent="0.25">
      <c r="A7" t="s">
        <v>85</v>
      </c>
      <c r="B7" t="s">
        <v>120</v>
      </c>
      <c r="C7" t="s">
        <v>393</v>
      </c>
      <c r="D7" s="68" t="s">
        <v>166</v>
      </c>
      <c r="E7" s="67"/>
      <c r="H7" s="34" t="s">
        <v>318</v>
      </c>
      <c r="J7" s="19"/>
      <c r="K7" s="20"/>
    </row>
    <row r="8" spans="1:16" x14ac:dyDescent="0.25">
      <c r="A8" t="s">
        <v>122</v>
      </c>
      <c r="B8" t="s">
        <v>121</v>
      </c>
      <c r="E8" s="20"/>
      <c r="H8" s="34" t="s">
        <v>319</v>
      </c>
      <c r="J8" s="19"/>
    </row>
    <row r="9" spans="1:16" x14ac:dyDescent="0.25">
      <c r="A9" t="s">
        <v>127</v>
      </c>
      <c r="B9" t="s">
        <v>128</v>
      </c>
      <c r="E9" s="20"/>
      <c r="H9" s="34" t="s">
        <v>320</v>
      </c>
      <c r="J9" s="25"/>
    </row>
    <row r="10" spans="1:16" x14ac:dyDescent="0.25">
      <c r="A10" t="s">
        <v>132</v>
      </c>
      <c r="B10" t="s">
        <v>133</v>
      </c>
      <c r="E10" s="20"/>
      <c r="H10" s="34" t="s">
        <v>321</v>
      </c>
      <c r="N10" s="17"/>
    </row>
    <row r="11" spans="1:16" x14ac:dyDescent="0.25">
      <c r="A11" t="s">
        <v>137</v>
      </c>
      <c r="B11" t="s">
        <v>165</v>
      </c>
      <c r="E11" s="20"/>
      <c r="H11" s="34" t="s">
        <v>322</v>
      </c>
      <c r="N11" s="17"/>
    </row>
    <row r="12" spans="1:16" x14ac:dyDescent="0.25">
      <c r="A12" t="s">
        <v>167</v>
      </c>
      <c r="B12" t="s">
        <v>172</v>
      </c>
      <c r="E12" s="20"/>
      <c r="H12" s="34" t="s">
        <v>323</v>
      </c>
    </row>
    <row r="13" spans="1:16" x14ac:dyDescent="0.25">
      <c r="A13" t="s">
        <v>168</v>
      </c>
      <c r="B13" t="s">
        <v>169</v>
      </c>
      <c r="E13" s="20"/>
      <c r="H13" s="34" t="s">
        <v>324</v>
      </c>
    </row>
    <row r="14" spans="1:16" x14ac:dyDescent="0.25">
      <c r="A14" t="s">
        <v>171</v>
      </c>
      <c r="B14" t="s">
        <v>174</v>
      </c>
      <c r="H14" s="34" t="s">
        <v>325</v>
      </c>
    </row>
    <row r="15" spans="1:16" x14ac:dyDescent="0.25">
      <c r="A15" t="s">
        <v>293</v>
      </c>
      <c r="B15" t="s">
        <v>298</v>
      </c>
      <c r="H15" s="34" t="s">
        <v>326</v>
      </c>
    </row>
    <row r="16" spans="1:16" x14ac:dyDescent="0.25">
      <c r="A16" t="s">
        <v>294</v>
      </c>
      <c r="B16" t="s">
        <v>299</v>
      </c>
      <c r="H16" s="34" t="s">
        <v>327</v>
      </c>
    </row>
    <row r="17" spans="1:8" x14ac:dyDescent="0.25">
      <c r="A17" t="s">
        <v>229</v>
      </c>
      <c r="B17" t="s">
        <v>296</v>
      </c>
      <c r="H17" s="34" t="s">
        <v>328</v>
      </c>
    </row>
    <row r="18" spans="1:8" x14ac:dyDescent="0.25">
      <c r="G18" s="34"/>
    </row>
    <row r="19" spans="1:8" ht="15.75" thickBot="1" x14ac:dyDescent="0.3">
      <c r="G19" s="34"/>
    </row>
    <row r="20" spans="1:8" x14ac:dyDescent="0.25">
      <c r="A20" s="73" t="s">
        <v>333</v>
      </c>
      <c r="B20" s="74" t="s">
        <v>65</v>
      </c>
      <c r="C20" s="74" t="s">
        <v>63</v>
      </c>
      <c r="D20" s="75"/>
      <c r="E20" s="75"/>
      <c r="F20" s="75"/>
      <c r="G20" s="76"/>
    </row>
    <row r="21" spans="1:8" x14ac:dyDescent="0.25">
      <c r="A21" s="77">
        <v>2028436</v>
      </c>
      <c r="B21" s="78" t="s">
        <v>54</v>
      </c>
      <c r="C21" s="79" t="s">
        <v>86</v>
      </c>
      <c r="D21" s="80"/>
      <c r="E21" s="80"/>
      <c r="F21" s="80"/>
      <c r="G21" s="81"/>
    </row>
    <row r="22" spans="1:8" x14ac:dyDescent="0.25">
      <c r="A22" s="77">
        <v>2028437</v>
      </c>
      <c r="B22" s="78" t="s">
        <v>55</v>
      </c>
      <c r="C22" s="79" t="s">
        <v>89</v>
      </c>
      <c r="D22" s="80"/>
      <c r="E22" s="80"/>
      <c r="F22" s="80"/>
      <c r="G22" s="82"/>
    </row>
    <row r="23" spans="1:8" x14ac:dyDescent="0.25">
      <c r="A23" s="77">
        <v>2028438</v>
      </c>
      <c r="B23" s="78" t="s">
        <v>56</v>
      </c>
      <c r="C23" s="79" t="s">
        <v>91</v>
      </c>
      <c r="D23" s="80"/>
      <c r="E23" s="80"/>
      <c r="F23" s="80"/>
      <c r="G23" s="82"/>
    </row>
    <row r="24" spans="1:8" ht="15" customHeight="1" x14ac:dyDescent="0.25">
      <c r="A24" s="77">
        <v>2028439</v>
      </c>
      <c r="B24" s="78" t="s">
        <v>93</v>
      </c>
      <c r="C24" s="79" t="s">
        <v>92</v>
      </c>
      <c r="D24" s="80"/>
      <c r="E24" s="80"/>
      <c r="F24" s="80"/>
      <c r="G24" s="81"/>
    </row>
    <row r="25" spans="1:8" x14ac:dyDescent="0.25">
      <c r="A25" s="77">
        <v>2028440</v>
      </c>
      <c r="B25" s="78" t="s">
        <v>95</v>
      </c>
      <c r="C25" s="79" t="s">
        <v>94</v>
      </c>
      <c r="D25" s="80"/>
      <c r="E25" s="80"/>
      <c r="F25" s="80"/>
      <c r="G25" s="83"/>
    </row>
    <row r="26" spans="1:8" x14ac:dyDescent="0.25">
      <c r="A26" s="77">
        <v>2028553</v>
      </c>
      <c r="B26" s="78" t="s">
        <v>55</v>
      </c>
      <c r="C26" s="79" t="s">
        <v>207</v>
      </c>
      <c r="D26" s="80"/>
      <c r="E26" s="80"/>
      <c r="F26" s="80"/>
      <c r="G26" s="82"/>
    </row>
    <row r="27" spans="1:8" x14ac:dyDescent="0.25">
      <c r="A27" s="77">
        <v>2028602</v>
      </c>
      <c r="B27" s="78" t="s">
        <v>57</v>
      </c>
      <c r="C27" s="79" t="s">
        <v>221</v>
      </c>
      <c r="D27" s="80"/>
      <c r="E27" s="80"/>
      <c r="F27" s="80"/>
      <c r="G27" s="82"/>
    </row>
    <row r="28" spans="1:8" x14ac:dyDescent="0.25">
      <c r="A28" s="77">
        <v>2028737</v>
      </c>
      <c r="B28" s="78" t="s">
        <v>56</v>
      </c>
      <c r="C28" s="79" t="s">
        <v>290</v>
      </c>
      <c r="D28" s="80"/>
      <c r="E28" s="80"/>
      <c r="F28" s="80"/>
      <c r="G28" s="81"/>
    </row>
    <row r="29" spans="1:8" ht="15.75" thickBot="1" x14ac:dyDescent="0.3">
      <c r="A29" s="84">
        <v>2028858</v>
      </c>
      <c r="B29" s="85" t="s">
        <v>93</v>
      </c>
      <c r="C29" s="86" t="s">
        <v>383</v>
      </c>
      <c r="D29" s="87"/>
      <c r="E29" s="87"/>
      <c r="F29" s="87"/>
      <c r="G29" s="88"/>
    </row>
    <row r="31" spans="1:8" x14ac:dyDescent="0.25">
      <c r="A31" s="34" t="s">
        <v>307</v>
      </c>
      <c r="B31" s="34"/>
      <c r="C31" s="35">
        <v>44714</v>
      </c>
      <c r="D31" s="34"/>
      <c r="E31" s="34"/>
      <c r="H31" s="17"/>
    </row>
    <row r="32" spans="1:8" x14ac:dyDescent="0.25">
      <c r="A32" s="34" t="s">
        <v>308</v>
      </c>
      <c r="B32" s="34"/>
      <c r="C32" s="71">
        <f>+C31+365</f>
        <v>45079</v>
      </c>
      <c r="D32" s="34"/>
      <c r="E32" s="34"/>
      <c r="H32" s="17"/>
    </row>
    <row r="33" spans="1:9" x14ac:dyDescent="0.25">
      <c r="A33" s="72" t="s">
        <v>392</v>
      </c>
      <c r="B33" s="34"/>
      <c r="C33" s="71">
        <f>+C31+30</f>
        <v>44744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1200</v>
      </c>
      <c r="D36" s="40">
        <f>C36*C40</f>
        <v>0</v>
      </c>
      <c r="E36" s="41">
        <f>C36+D36</f>
        <v>1200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250</v>
      </c>
      <c r="D37" s="40">
        <f>C37*C40</f>
        <v>0</v>
      </c>
      <c r="E37" s="41">
        <f>C37+D37</f>
        <v>250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342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0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1450</v>
      </c>
    </row>
    <row r="46" spans="1:9" x14ac:dyDescent="0.25">
      <c r="B46" s="61" t="s">
        <v>305</v>
      </c>
      <c r="C46" s="34"/>
      <c r="D46" s="62">
        <f>D45*C38</f>
        <v>290</v>
      </c>
    </row>
    <row r="47" spans="1:9" x14ac:dyDescent="0.25">
      <c r="B47" s="63" t="s">
        <v>339</v>
      </c>
      <c r="C47" s="34"/>
      <c r="D47" s="62">
        <f>D36+D37</f>
        <v>0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1160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086B8A83-F85C-44D1-B63E-D074E43EF306}">
      <formula1>$G$36:$G$40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304-80AE-4674-8CF3-D1158D88F694}">
  <dimension ref="A1:P55"/>
  <sheetViews>
    <sheetView topLeftCell="A29" workbookViewId="0">
      <selection activeCell="A25" sqref="A25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5" customWidth="1"/>
    <col min="7" max="7" width="11.42578125" customWidth="1"/>
    <col min="8" max="8" width="89" customWidth="1"/>
    <col min="9" max="9" width="10.5703125" customWidth="1"/>
    <col min="10" max="10" width="24" bestFit="1" customWidth="1"/>
    <col min="14" max="14" width="9.7109375" bestFit="1" customWidth="1"/>
  </cols>
  <sheetData>
    <row r="1" spans="1:16" ht="30" x14ac:dyDescent="0.25">
      <c r="A1" s="9" t="s">
        <v>98</v>
      </c>
      <c r="B1" s="9" t="s">
        <v>97</v>
      </c>
      <c r="C1" s="9" t="s">
        <v>45</v>
      </c>
      <c r="D1" s="69" t="s">
        <v>374</v>
      </c>
      <c r="E1" s="9" t="s">
        <v>334</v>
      </c>
      <c r="F1" s="9"/>
      <c r="G1" s="21" t="s">
        <v>375</v>
      </c>
      <c r="I1" s="21"/>
      <c r="J1" s="21"/>
      <c r="K1" s="21"/>
    </row>
    <row r="2" spans="1:16" x14ac:dyDescent="0.25">
      <c r="A2" t="s">
        <v>0</v>
      </c>
      <c r="B2" t="s">
        <v>96</v>
      </c>
      <c r="C2" s="1" t="s">
        <v>377</v>
      </c>
      <c r="D2" s="68" t="s">
        <v>166</v>
      </c>
      <c r="E2" s="1"/>
      <c r="G2" t="s">
        <v>376</v>
      </c>
      <c r="H2" s="34" t="s">
        <v>313</v>
      </c>
      <c r="J2" s="15"/>
      <c r="K2" s="15"/>
    </row>
    <row r="3" spans="1:16" x14ac:dyDescent="0.25">
      <c r="A3" t="s">
        <v>36</v>
      </c>
      <c r="B3" t="s">
        <v>101</v>
      </c>
      <c r="C3" t="s">
        <v>378</v>
      </c>
      <c r="D3" s="68" t="s">
        <v>166</v>
      </c>
      <c r="E3">
        <v>2028840</v>
      </c>
      <c r="H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t="s">
        <v>379</v>
      </c>
      <c r="D4" s="68" t="s">
        <v>166</v>
      </c>
      <c r="E4" s="20">
        <v>2028841</v>
      </c>
      <c r="H4" s="34" t="s">
        <v>315</v>
      </c>
      <c r="J4" s="15"/>
      <c r="K4" s="15"/>
    </row>
    <row r="5" spans="1:16" x14ac:dyDescent="0.25">
      <c r="A5" t="s">
        <v>75</v>
      </c>
      <c r="B5" t="s">
        <v>104</v>
      </c>
      <c r="C5" t="s">
        <v>380</v>
      </c>
      <c r="D5" s="68" t="s">
        <v>166</v>
      </c>
      <c r="E5" s="20">
        <v>2028842</v>
      </c>
      <c r="H5" s="34" t="s">
        <v>316</v>
      </c>
      <c r="J5" s="27"/>
      <c r="K5" s="20"/>
    </row>
    <row r="6" spans="1:16" x14ac:dyDescent="0.25">
      <c r="A6" t="s">
        <v>81</v>
      </c>
      <c r="B6" t="s">
        <v>107</v>
      </c>
      <c r="C6" t="s">
        <v>381</v>
      </c>
      <c r="D6" s="68" t="s">
        <v>166</v>
      </c>
      <c r="E6" s="20">
        <v>2028843</v>
      </c>
      <c r="H6" s="34" t="s">
        <v>317</v>
      </c>
      <c r="J6" s="19"/>
      <c r="K6" s="20"/>
      <c r="P6" t="s">
        <v>335</v>
      </c>
    </row>
    <row r="7" spans="1:16" x14ac:dyDescent="0.25">
      <c r="A7" t="s">
        <v>85</v>
      </c>
      <c r="B7" t="s">
        <v>120</v>
      </c>
      <c r="C7" s="1" t="s">
        <v>386</v>
      </c>
      <c r="E7" s="67">
        <v>2028863</v>
      </c>
      <c r="H7" s="34" t="s">
        <v>318</v>
      </c>
      <c r="J7" s="19"/>
      <c r="K7" s="20"/>
    </row>
    <row r="8" spans="1:16" x14ac:dyDescent="0.25">
      <c r="A8" t="s">
        <v>122</v>
      </c>
      <c r="B8" t="s">
        <v>121</v>
      </c>
      <c r="C8" t="s">
        <v>387</v>
      </c>
      <c r="E8" s="20">
        <v>2028864</v>
      </c>
      <c r="H8" s="34" t="s">
        <v>319</v>
      </c>
      <c r="J8" s="19"/>
    </row>
    <row r="9" spans="1:16" x14ac:dyDescent="0.25">
      <c r="A9" t="s">
        <v>127</v>
      </c>
      <c r="B9" t="s">
        <v>128</v>
      </c>
      <c r="E9" s="20"/>
      <c r="G9" t="s">
        <v>388</v>
      </c>
      <c r="H9" s="34" t="s">
        <v>320</v>
      </c>
      <c r="J9" s="25"/>
    </row>
    <row r="10" spans="1:16" x14ac:dyDescent="0.25">
      <c r="A10" t="s">
        <v>132</v>
      </c>
      <c r="B10" t="s">
        <v>133</v>
      </c>
      <c r="E10" s="20"/>
      <c r="H10" s="34" t="s">
        <v>321</v>
      </c>
      <c r="N10" s="17"/>
    </row>
    <row r="11" spans="1:16" x14ac:dyDescent="0.25">
      <c r="A11" t="s">
        <v>137</v>
      </c>
      <c r="B11" t="s">
        <v>165</v>
      </c>
      <c r="E11" s="20"/>
      <c r="H11" s="34" t="s">
        <v>322</v>
      </c>
      <c r="N11" s="17"/>
    </row>
    <row r="12" spans="1:16" x14ac:dyDescent="0.25">
      <c r="A12" t="s">
        <v>167</v>
      </c>
      <c r="B12" t="s">
        <v>172</v>
      </c>
      <c r="C12" t="s">
        <v>384</v>
      </c>
      <c r="D12" s="68" t="s">
        <v>166</v>
      </c>
      <c r="E12" s="20">
        <v>2028860</v>
      </c>
      <c r="H12" s="34" t="s">
        <v>323</v>
      </c>
    </row>
    <row r="13" spans="1:16" x14ac:dyDescent="0.25">
      <c r="A13" t="s">
        <v>168</v>
      </c>
      <c r="B13" t="s">
        <v>169</v>
      </c>
      <c r="C13" t="s">
        <v>385</v>
      </c>
      <c r="D13" s="68" t="s">
        <v>166</v>
      </c>
      <c r="E13" s="20">
        <v>2028861</v>
      </c>
      <c r="H13" s="34" t="s">
        <v>324</v>
      </c>
    </row>
    <row r="14" spans="1:16" x14ac:dyDescent="0.25">
      <c r="A14" t="s">
        <v>171</v>
      </c>
      <c r="B14" t="s">
        <v>174</v>
      </c>
      <c r="H14" s="34" t="s">
        <v>325</v>
      </c>
    </row>
    <row r="15" spans="1:16" x14ac:dyDescent="0.25">
      <c r="A15" t="s">
        <v>293</v>
      </c>
      <c r="B15" t="s">
        <v>298</v>
      </c>
      <c r="H15" s="34" t="s">
        <v>326</v>
      </c>
    </row>
    <row r="16" spans="1:16" x14ac:dyDescent="0.25">
      <c r="A16" t="s">
        <v>294</v>
      </c>
      <c r="B16" t="s">
        <v>299</v>
      </c>
      <c r="H16" s="34" t="s">
        <v>327</v>
      </c>
    </row>
    <row r="17" spans="1:8" x14ac:dyDescent="0.25">
      <c r="A17" t="s">
        <v>229</v>
      </c>
      <c r="B17" t="s">
        <v>296</v>
      </c>
      <c r="H17" s="34" t="s">
        <v>328</v>
      </c>
    </row>
    <row r="18" spans="1:8" x14ac:dyDescent="0.25">
      <c r="G18" s="34"/>
    </row>
    <row r="19" spans="1:8" x14ac:dyDescent="0.25">
      <c r="G19" s="34"/>
    </row>
    <row r="20" spans="1:8" x14ac:dyDescent="0.25">
      <c r="A20" s="21" t="s">
        <v>333</v>
      </c>
      <c r="B20" s="21" t="s">
        <v>65</v>
      </c>
      <c r="C20" s="21" t="s">
        <v>63</v>
      </c>
      <c r="D20" s="34"/>
      <c r="E20" s="34"/>
      <c r="G20" s="51"/>
    </row>
    <row r="21" spans="1:8" x14ac:dyDescent="0.25">
      <c r="A21" s="15">
        <v>2028436</v>
      </c>
      <c r="B21" s="15" t="s">
        <v>54</v>
      </c>
      <c r="C21" s="19" t="s">
        <v>86</v>
      </c>
      <c r="E21" s="34"/>
      <c r="G21" s="51"/>
    </row>
    <row r="22" spans="1:8" x14ac:dyDescent="0.25">
      <c r="A22" s="15">
        <v>2028437</v>
      </c>
      <c r="B22" s="15" t="s">
        <v>55</v>
      </c>
      <c r="C22" s="19" t="s">
        <v>89</v>
      </c>
      <c r="E22" s="34"/>
      <c r="G22" s="17"/>
    </row>
    <row r="23" spans="1:8" x14ac:dyDescent="0.25">
      <c r="A23" s="15">
        <v>2028438</v>
      </c>
      <c r="B23" s="15" t="s">
        <v>56</v>
      </c>
      <c r="C23" s="19" t="s">
        <v>91</v>
      </c>
      <c r="E23" s="34"/>
      <c r="G23" s="17"/>
    </row>
    <row r="24" spans="1:8" ht="15" customHeight="1" x14ac:dyDescent="0.25">
      <c r="A24" s="15">
        <v>2028439</v>
      </c>
      <c r="B24" s="15" t="s">
        <v>93</v>
      </c>
      <c r="C24" s="19" t="s">
        <v>92</v>
      </c>
      <c r="E24" s="34"/>
      <c r="G24" s="51"/>
    </row>
    <row r="25" spans="1:8" x14ac:dyDescent="0.25">
      <c r="A25" s="15">
        <v>2028440</v>
      </c>
      <c r="B25" s="15" t="s">
        <v>95</v>
      </c>
      <c r="C25" s="19" t="s">
        <v>94</v>
      </c>
      <c r="E25" s="34"/>
      <c r="G25" s="66"/>
    </row>
    <row r="26" spans="1:8" x14ac:dyDescent="0.25">
      <c r="A26" s="20">
        <v>2028553</v>
      </c>
      <c r="B26" s="20" t="s">
        <v>55</v>
      </c>
      <c r="C26" s="19" t="s">
        <v>207</v>
      </c>
      <c r="E26" s="34"/>
      <c r="G26" s="17"/>
    </row>
    <row r="27" spans="1:8" x14ac:dyDescent="0.25">
      <c r="A27" s="20">
        <v>2028602</v>
      </c>
      <c r="B27" s="20" t="s">
        <v>57</v>
      </c>
      <c r="C27" s="19" t="s">
        <v>221</v>
      </c>
      <c r="E27" s="34"/>
      <c r="G27" s="17"/>
    </row>
    <row r="28" spans="1:8" x14ac:dyDescent="0.25">
      <c r="A28" s="20">
        <v>2028737</v>
      </c>
      <c r="B28" s="20" t="s">
        <v>56</v>
      </c>
      <c r="C28" s="25" t="s">
        <v>290</v>
      </c>
      <c r="E28" s="34"/>
    </row>
    <row r="29" spans="1:8" x14ac:dyDescent="0.25">
      <c r="A29" s="20">
        <v>2028858</v>
      </c>
      <c r="B29" s="20" t="s">
        <v>93</v>
      </c>
      <c r="C29" s="25" t="s">
        <v>383</v>
      </c>
    </row>
    <row r="31" spans="1:8" x14ac:dyDescent="0.25">
      <c r="A31" s="34" t="s">
        <v>307</v>
      </c>
      <c r="B31" s="34"/>
      <c r="C31" s="35">
        <v>44706</v>
      </c>
      <c r="D31" s="34"/>
      <c r="E31" s="34"/>
      <c r="H31" s="17"/>
    </row>
    <row r="32" spans="1:8" x14ac:dyDescent="0.25">
      <c r="A32" s="34" t="s">
        <v>308</v>
      </c>
      <c r="B32" s="34"/>
      <c r="C32" s="71">
        <f>+C31+365</f>
        <v>45071</v>
      </c>
      <c r="D32" s="34"/>
      <c r="E32" s="34"/>
      <c r="H32" s="17"/>
    </row>
    <row r="33" spans="1:9" ht="45" x14ac:dyDescent="0.25">
      <c r="A33" s="70" t="s">
        <v>382</v>
      </c>
      <c r="B33" s="34"/>
      <c r="C33" s="71">
        <f>+C31+30</f>
        <v>44736</v>
      </c>
      <c r="D33" s="34"/>
      <c r="E33" s="34"/>
    </row>
    <row r="34" spans="1:9" ht="17.25" x14ac:dyDescent="0.25">
      <c r="A34" s="34"/>
      <c r="B34" s="34"/>
      <c r="C34" s="34"/>
      <c r="D34" s="34"/>
      <c r="E34" s="34"/>
      <c r="G34" s="30"/>
      <c r="H34" s="29" t="s">
        <v>272</v>
      </c>
    </row>
    <row r="35" spans="1:9" ht="30" x14ac:dyDescent="0.25">
      <c r="A35" s="34"/>
      <c r="B35" s="34"/>
      <c r="C35" s="34"/>
      <c r="D35" s="52" t="s">
        <v>340</v>
      </c>
      <c r="E35" s="53" t="s">
        <v>341</v>
      </c>
      <c r="G35" s="31"/>
      <c r="H35" s="30" t="s">
        <v>273</v>
      </c>
    </row>
    <row r="36" spans="1:9" ht="16.5" x14ac:dyDescent="0.25">
      <c r="A36" s="34" t="s">
        <v>329</v>
      </c>
      <c r="B36" s="34"/>
      <c r="C36" s="58">
        <v>3672</v>
      </c>
      <c r="D36" s="40">
        <f>C36*C40</f>
        <v>0</v>
      </c>
      <c r="E36" s="41">
        <f>C36+D36</f>
        <v>3672</v>
      </c>
      <c r="G36" t="s">
        <v>54</v>
      </c>
      <c r="H36" s="32" t="s">
        <v>274</v>
      </c>
    </row>
    <row r="37" spans="1:9" ht="16.5" x14ac:dyDescent="0.25">
      <c r="A37" s="34" t="s">
        <v>330</v>
      </c>
      <c r="B37" s="34"/>
      <c r="C37" s="55">
        <v>420</v>
      </c>
      <c r="D37" s="40">
        <f>C37*C40</f>
        <v>0</v>
      </c>
      <c r="E37" s="41">
        <f>C37+D37</f>
        <v>420</v>
      </c>
      <c r="G37" t="s">
        <v>55</v>
      </c>
      <c r="H37" s="32" t="s">
        <v>275</v>
      </c>
    </row>
    <row r="38" spans="1:9" ht="16.5" x14ac:dyDescent="0.25">
      <c r="A38" s="51" t="s">
        <v>338</v>
      </c>
      <c r="C38" s="56">
        <v>0.2</v>
      </c>
      <c r="D38" s="34"/>
      <c r="E38" s="34"/>
      <c r="G38" t="s">
        <v>310</v>
      </c>
      <c r="H38" s="32" t="s">
        <v>276</v>
      </c>
    </row>
    <row r="39" spans="1:9" ht="16.5" x14ac:dyDescent="0.25">
      <c r="A39" s="51" t="s">
        <v>343</v>
      </c>
      <c r="C39" s="54" t="s">
        <v>342</v>
      </c>
      <c r="D39" s="34"/>
      <c r="E39" s="34"/>
      <c r="G39" t="s">
        <v>311</v>
      </c>
      <c r="H39" s="32" t="s">
        <v>347</v>
      </c>
    </row>
    <row r="40" spans="1:9" ht="16.5" x14ac:dyDescent="0.25">
      <c r="A40" s="34" t="s">
        <v>344</v>
      </c>
      <c r="C40" s="57" cm="1">
        <f t="array" ref="C40">_xlfn.IFS(C39="NJ",0.006,C39="wv",0.0055,C39="KY",0.038,C39="FL",0.007,C39="OTHER",0)</f>
        <v>0</v>
      </c>
      <c r="D40" s="34"/>
      <c r="E40" s="34"/>
      <c r="G40" t="s">
        <v>342</v>
      </c>
      <c r="H40" s="32" t="s">
        <v>345</v>
      </c>
    </row>
    <row r="41" spans="1:9" x14ac:dyDescent="0.25">
      <c r="D41" s="34"/>
      <c r="E41" s="34"/>
    </row>
    <row r="44" spans="1:9" ht="15.75" thickBot="1" x14ac:dyDescent="0.3">
      <c r="B44" s="28" t="s">
        <v>352</v>
      </c>
      <c r="C44" s="28"/>
      <c r="D44" s="28"/>
    </row>
    <row r="45" spans="1:9" x14ac:dyDescent="0.25">
      <c r="B45" s="59" t="s">
        <v>304</v>
      </c>
      <c r="C45" s="36"/>
      <c r="D45" s="60">
        <f>C36+C37</f>
        <v>4092</v>
      </c>
    </row>
    <row r="46" spans="1:9" x14ac:dyDescent="0.25">
      <c r="B46" s="61" t="s">
        <v>305</v>
      </c>
      <c r="C46" s="34"/>
      <c r="D46" s="62">
        <f>D45*C38</f>
        <v>818.40000000000009</v>
      </c>
    </row>
    <row r="47" spans="1:9" x14ac:dyDescent="0.25">
      <c r="B47" s="63" t="s">
        <v>339</v>
      </c>
      <c r="C47" s="34"/>
      <c r="D47" s="62">
        <f>D36+D37</f>
        <v>0</v>
      </c>
      <c r="I47" s="17">
        <v>44762</v>
      </c>
    </row>
    <row r="48" spans="1:9" ht="15.75" thickBot="1" x14ac:dyDescent="0.3">
      <c r="B48" s="64" t="s">
        <v>306</v>
      </c>
      <c r="C48" s="42"/>
      <c r="D48" s="65">
        <f>(D45-D46)+D47</f>
        <v>3273.6</v>
      </c>
      <c r="I48" s="17">
        <f>+I47+30</f>
        <v>44792</v>
      </c>
    </row>
    <row r="54" spans="3:3" x14ac:dyDescent="0.25">
      <c r="C54" s="17"/>
    </row>
    <row r="55" spans="3:3" x14ac:dyDescent="0.25">
      <c r="C55" s="17"/>
    </row>
  </sheetData>
  <dataValidations count="1">
    <dataValidation type="list" allowBlank="1" showInputMessage="1" showErrorMessage="1" sqref="C39" xr:uid="{085CC73C-94FC-4457-A3B8-CB2AB26E0AD8}">
      <formula1>$G$36:$G$40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4FBE-ACA5-4727-8310-0A21AE1E10FD}">
  <dimension ref="A1:P47"/>
  <sheetViews>
    <sheetView topLeftCell="A16" workbookViewId="0">
      <selection activeCell="A24" sqref="A2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2.140625" customWidth="1"/>
    <col min="7" max="7" width="39.42578125" customWidth="1"/>
    <col min="9" max="9" width="10.5703125" customWidth="1"/>
    <col min="10" max="10" width="24" bestFit="1" customWidth="1"/>
    <col min="14" max="14" width="9.7109375" bestFit="1" customWidth="1"/>
  </cols>
  <sheetData>
    <row r="1" spans="1:16" x14ac:dyDescent="0.25">
      <c r="A1" s="9" t="s">
        <v>98</v>
      </c>
      <c r="B1" s="9" t="s">
        <v>97</v>
      </c>
      <c r="C1" s="9" t="s">
        <v>45</v>
      </c>
      <c r="D1" s="9"/>
      <c r="E1" s="9" t="s">
        <v>334</v>
      </c>
      <c r="F1" s="9"/>
      <c r="G1" s="34"/>
      <c r="I1" s="21"/>
      <c r="J1" s="21"/>
      <c r="K1" s="21"/>
    </row>
    <row r="2" spans="1:16" x14ac:dyDescent="0.25">
      <c r="A2" t="s">
        <v>0</v>
      </c>
      <c r="B2" t="s">
        <v>96</v>
      </c>
      <c r="C2" t="s">
        <v>360</v>
      </c>
      <c r="D2" s="16" t="s">
        <v>166</v>
      </c>
      <c r="E2">
        <v>2096309</v>
      </c>
      <c r="H2" s="34" t="s">
        <v>313</v>
      </c>
      <c r="J2" s="15"/>
      <c r="K2" s="15"/>
    </row>
    <row r="3" spans="1:16" x14ac:dyDescent="0.25">
      <c r="A3" t="s">
        <v>36</v>
      </c>
      <c r="B3" t="s">
        <v>101</v>
      </c>
      <c r="C3" t="s">
        <v>361</v>
      </c>
      <c r="D3" s="16" t="s">
        <v>166</v>
      </c>
      <c r="E3">
        <v>2096355</v>
      </c>
      <c r="H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t="s">
        <v>358</v>
      </c>
      <c r="D4" s="16" t="s">
        <v>166</v>
      </c>
      <c r="E4" s="20">
        <v>2096304</v>
      </c>
      <c r="H4" s="34" t="s">
        <v>315</v>
      </c>
      <c r="J4" s="15"/>
      <c r="K4" s="15"/>
    </row>
    <row r="5" spans="1:16" x14ac:dyDescent="0.25">
      <c r="A5" t="s">
        <v>75</v>
      </c>
      <c r="B5" t="s">
        <v>104</v>
      </c>
      <c r="C5" t="s">
        <v>362</v>
      </c>
      <c r="D5" s="16" t="s">
        <v>166</v>
      </c>
      <c r="E5" s="20">
        <v>2096367</v>
      </c>
      <c r="H5" s="34" t="s">
        <v>316</v>
      </c>
      <c r="J5" s="27"/>
      <c r="K5" s="20"/>
    </row>
    <row r="6" spans="1:16" x14ac:dyDescent="0.25">
      <c r="A6" t="s">
        <v>81</v>
      </c>
      <c r="B6" t="s">
        <v>107</v>
      </c>
      <c r="C6" t="s">
        <v>367</v>
      </c>
      <c r="D6" s="16" t="s">
        <v>166</v>
      </c>
      <c r="E6" s="20">
        <v>2096465</v>
      </c>
      <c r="H6" s="34" t="s">
        <v>317</v>
      </c>
      <c r="J6" s="19"/>
      <c r="K6" s="20"/>
      <c r="P6" t="s">
        <v>335</v>
      </c>
    </row>
    <row r="7" spans="1:16" ht="45" x14ac:dyDescent="0.25">
      <c r="A7" t="s">
        <v>85</v>
      </c>
      <c r="B7" t="s">
        <v>120</v>
      </c>
      <c r="C7" s="1" t="s">
        <v>373</v>
      </c>
      <c r="D7" s="28" t="s">
        <v>369</v>
      </c>
      <c r="E7" s="67" t="s">
        <v>371</v>
      </c>
      <c r="G7" t="s">
        <v>370</v>
      </c>
      <c r="H7" s="34" t="s">
        <v>318</v>
      </c>
      <c r="J7" s="19"/>
      <c r="K7" s="20"/>
    </row>
    <row r="8" spans="1:16" x14ac:dyDescent="0.25">
      <c r="A8" t="s">
        <v>122</v>
      </c>
      <c r="B8" t="s">
        <v>121</v>
      </c>
      <c r="C8" t="s">
        <v>372</v>
      </c>
      <c r="E8" s="20"/>
      <c r="H8" s="34" t="s">
        <v>319</v>
      </c>
      <c r="J8" s="19"/>
    </row>
    <row r="9" spans="1:16" x14ac:dyDescent="0.25">
      <c r="A9" t="s">
        <v>127</v>
      </c>
      <c r="B9" t="s">
        <v>128</v>
      </c>
      <c r="H9" s="34" t="s">
        <v>320</v>
      </c>
      <c r="J9" s="25"/>
    </row>
    <row r="10" spans="1:16" x14ac:dyDescent="0.25">
      <c r="A10" t="s">
        <v>132</v>
      </c>
      <c r="B10" t="s">
        <v>133</v>
      </c>
      <c r="H10" s="34" t="s">
        <v>321</v>
      </c>
      <c r="N10" s="17"/>
    </row>
    <row r="11" spans="1:16" x14ac:dyDescent="0.25">
      <c r="A11" t="s">
        <v>137</v>
      </c>
      <c r="B11" t="s">
        <v>165</v>
      </c>
      <c r="H11" s="34" t="s">
        <v>322</v>
      </c>
      <c r="N11" s="17"/>
    </row>
    <row r="12" spans="1:16" x14ac:dyDescent="0.25">
      <c r="A12" t="s">
        <v>167</v>
      </c>
      <c r="B12" t="s">
        <v>172</v>
      </c>
      <c r="H12" s="34" t="s">
        <v>323</v>
      </c>
    </row>
    <row r="13" spans="1:16" x14ac:dyDescent="0.25">
      <c r="A13" t="s">
        <v>168</v>
      </c>
      <c r="B13" t="s">
        <v>169</v>
      </c>
      <c r="E13">
        <v>2097156</v>
      </c>
      <c r="H13" s="34" t="s">
        <v>324</v>
      </c>
    </row>
    <row r="14" spans="1:16" x14ac:dyDescent="0.25">
      <c r="A14" t="s">
        <v>171</v>
      </c>
      <c r="B14" t="s">
        <v>174</v>
      </c>
      <c r="H14" s="34" t="s">
        <v>325</v>
      </c>
    </row>
    <row r="15" spans="1:16" x14ac:dyDescent="0.25">
      <c r="A15" t="s">
        <v>293</v>
      </c>
      <c r="B15" t="s">
        <v>298</v>
      </c>
      <c r="H15" s="34" t="s">
        <v>326</v>
      </c>
    </row>
    <row r="16" spans="1:16" x14ac:dyDescent="0.25">
      <c r="A16" t="s">
        <v>294</v>
      </c>
      <c r="B16" t="s">
        <v>299</v>
      </c>
      <c r="H16" s="34" t="s">
        <v>327</v>
      </c>
    </row>
    <row r="17" spans="1:8" x14ac:dyDescent="0.25">
      <c r="A17" t="s">
        <v>229</v>
      </c>
      <c r="B17" t="s">
        <v>296</v>
      </c>
      <c r="H17" s="34" t="s">
        <v>328</v>
      </c>
    </row>
    <row r="18" spans="1:8" x14ac:dyDescent="0.25">
      <c r="G18" s="34"/>
    </row>
    <row r="19" spans="1:8" ht="15.75" thickBot="1" x14ac:dyDescent="0.3">
      <c r="G19" s="34"/>
    </row>
    <row r="20" spans="1:8" x14ac:dyDescent="0.25">
      <c r="A20" s="73" t="s">
        <v>333</v>
      </c>
      <c r="B20" s="74" t="s">
        <v>65</v>
      </c>
      <c r="C20" s="74" t="s">
        <v>63</v>
      </c>
      <c r="D20" s="75"/>
      <c r="E20" s="76"/>
      <c r="G20" s="51" t="s">
        <v>363</v>
      </c>
    </row>
    <row r="21" spans="1:8" x14ac:dyDescent="0.25">
      <c r="A21" s="77">
        <v>2094068</v>
      </c>
      <c r="B21" s="78" t="s">
        <v>54</v>
      </c>
      <c r="C21" s="78" t="s">
        <v>61</v>
      </c>
      <c r="D21" s="80"/>
      <c r="E21" s="81"/>
      <c r="G21" s="51" t="s">
        <v>364</v>
      </c>
    </row>
    <row r="22" spans="1:8" x14ac:dyDescent="0.25">
      <c r="A22" s="77">
        <v>2094148</v>
      </c>
      <c r="B22" s="78" t="s">
        <v>95</v>
      </c>
      <c r="C22" s="79" t="s">
        <v>203</v>
      </c>
      <c r="D22" s="80"/>
      <c r="E22" s="81"/>
      <c r="G22" s="17" t="s">
        <v>366</v>
      </c>
    </row>
    <row r="23" spans="1:8" x14ac:dyDescent="0.25">
      <c r="A23" s="77">
        <v>2094111</v>
      </c>
      <c r="B23" s="78" t="s">
        <v>55</v>
      </c>
      <c r="C23" s="78" t="s">
        <v>62</v>
      </c>
      <c r="D23" s="80"/>
      <c r="E23" s="81"/>
      <c r="G23" s="17" t="s">
        <v>365</v>
      </c>
    </row>
    <row r="24" spans="1:8" ht="15" customHeight="1" x14ac:dyDescent="0.25">
      <c r="A24" s="77">
        <v>2094727</v>
      </c>
      <c r="B24" s="78" t="s">
        <v>93</v>
      </c>
      <c r="C24" s="89" t="s">
        <v>255</v>
      </c>
      <c r="D24" s="80"/>
      <c r="E24" s="81"/>
      <c r="G24" s="51" t="s">
        <v>368</v>
      </c>
    </row>
    <row r="25" spans="1:8" x14ac:dyDescent="0.25">
      <c r="A25" s="77">
        <v>2094328</v>
      </c>
      <c r="B25" s="78" t="s">
        <v>224</v>
      </c>
      <c r="C25" s="79" t="s">
        <v>223</v>
      </c>
      <c r="D25" s="80"/>
      <c r="E25" s="81"/>
      <c r="G25" s="66">
        <v>2096470</v>
      </c>
    </row>
    <row r="26" spans="1:8" x14ac:dyDescent="0.25">
      <c r="A26" s="77">
        <v>2088760</v>
      </c>
      <c r="B26" s="78" t="s">
        <v>310</v>
      </c>
      <c r="C26" s="79" t="s">
        <v>226</v>
      </c>
      <c r="D26" s="80"/>
      <c r="E26" s="81"/>
      <c r="G26" s="17"/>
    </row>
    <row r="27" spans="1:8" x14ac:dyDescent="0.25">
      <c r="A27" s="77">
        <v>2094971</v>
      </c>
      <c r="B27" s="78" t="s">
        <v>57</v>
      </c>
      <c r="C27" s="79" t="s">
        <v>264</v>
      </c>
      <c r="D27" s="80"/>
      <c r="E27" s="81"/>
      <c r="G27" s="17"/>
    </row>
    <row r="28" spans="1:8" ht="15.75" thickBot="1" x14ac:dyDescent="0.3">
      <c r="A28" s="84">
        <v>2095030</v>
      </c>
      <c r="B28" s="85" t="s">
        <v>54</v>
      </c>
      <c r="C28" s="86" t="s">
        <v>266</v>
      </c>
      <c r="D28" s="87"/>
      <c r="E28" s="88"/>
    </row>
    <row r="29" spans="1:8" x14ac:dyDescent="0.25">
      <c r="A29" s="20"/>
      <c r="B29" s="20"/>
      <c r="C29" s="25"/>
    </row>
    <row r="31" spans="1:8" ht="17.25" x14ac:dyDescent="0.25">
      <c r="A31" s="34" t="s">
        <v>307</v>
      </c>
      <c r="B31" s="34"/>
      <c r="C31" s="35">
        <v>44700</v>
      </c>
      <c r="D31" s="34"/>
      <c r="E31" s="34"/>
      <c r="G31" s="29" t="s">
        <v>272</v>
      </c>
      <c r="H31" s="17"/>
    </row>
    <row r="32" spans="1:8" x14ac:dyDescent="0.25">
      <c r="A32" s="34" t="s">
        <v>308</v>
      </c>
      <c r="B32" s="34"/>
      <c r="C32" s="38">
        <f>+C31+365</f>
        <v>45065</v>
      </c>
      <c r="D32" s="34"/>
      <c r="E32" s="34"/>
      <c r="H32" s="17"/>
    </row>
    <row r="33" spans="1:9" ht="17.25" x14ac:dyDescent="0.25">
      <c r="A33" s="34" t="s">
        <v>309</v>
      </c>
      <c r="B33" s="34"/>
      <c r="C33" s="38">
        <f>+C31+30</f>
        <v>44730</v>
      </c>
      <c r="D33" s="34" t="s">
        <v>359</v>
      </c>
      <c r="E33" s="34"/>
      <c r="G33" s="30" t="s">
        <v>273</v>
      </c>
    </row>
    <row r="34" spans="1:9" ht="30" x14ac:dyDescent="0.25">
      <c r="A34" s="34"/>
      <c r="B34" s="34"/>
      <c r="C34" s="34"/>
      <c r="D34" s="52" t="s">
        <v>340</v>
      </c>
      <c r="E34" s="53" t="s">
        <v>341</v>
      </c>
      <c r="G34" s="31"/>
    </row>
    <row r="35" spans="1:9" ht="16.5" x14ac:dyDescent="0.25">
      <c r="A35" s="34" t="s">
        <v>329</v>
      </c>
      <c r="B35" s="34"/>
      <c r="C35" s="58">
        <v>1000</v>
      </c>
      <c r="D35" s="40">
        <f>C35*C39</f>
        <v>6</v>
      </c>
      <c r="E35" s="41">
        <f>C35+D35</f>
        <v>1006</v>
      </c>
      <c r="G35" t="s">
        <v>54</v>
      </c>
      <c r="H35" s="32" t="s">
        <v>274</v>
      </c>
    </row>
    <row r="36" spans="1:9" ht="16.5" x14ac:dyDescent="0.25">
      <c r="A36" s="34" t="s">
        <v>330</v>
      </c>
      <c r="B36" s="34"/>
      <c r="C36" s="55">
        <v>0</v>
      </c>
      <c r="D36" s="40">
        <f>C36*C39</f>
        <v>0</v>
      </c>
      <c r="E36" s="41">
        <f>C36+D36</f>
        <v>0</v>
      </c>
      <c r="G36" t="s">
        <v>55</v>
      </c>
      <c r="H36" s="32" t="s">
        <v>275</v>
      </c>
    </row>
    <row r="37" spans="1:9" ht="16.5" x14ac:dyDescent="0.25">
      <c r="A37" s="51" t="s">
        <v>338</v>
      </c>
      <c r="C37" s="56">
        <v>0.2</v>
      </c>
      <c r="D37" s="34"/>
      <c r="E37" s="34"/>
      <c r="G37" t="s">
        <v>310</v>
      </c>
      <c r="H37" s="32" t="s">
        <v>276</v>
      </c>
    </row>
    <row r="38" spans="1:9" ht="16.5" x14ac:dyDescent="0.25">
      <c r="A38" s="51" t="s">
        <v>343</v>
      </c>
      <c r="C38" s="54" t="s">
        <v>54</v>
      </c>
      <c r="D38" s="34"/>
      <c r="E38" s="34"/>
      <c r="G38" t="s">
        <v>311</v>
      </c>
      <c r="H38" s="32" t="s">
        <v>347</v>
      </c>
    </row>
    <row r="39" spans="1:9" ht="16.5" x14ac:dyDescent="0.25">
      <c r="A39" s="34" t="s">
        <v>344</v>
      </c>
      <c r="C39" s="57" cm="1">
        <f t="array" ref="C39">_xlfn.IFS(C38="NJ",0.006,C38="wv",0.0055,C38="KY",0.038,C38="FL",0.007,C38="OTHER",0)</f>
        <v>6.0000000000000001E-3</v>
      </c>
      <c r="D39" s="34"/>
      <c r="E39" s="34"/>
      <c r="G39" t="s">
        <v>342</v>
      </c>
      <c r="H39" s="32" t="s">
        <v>345</v>
      </c>
    </row>
    <row r="40" spans="1:9" x14ac:dyDescent="0.25">
      <c r="D40" s="34"/>
      <c r="E40" s="34"/>
    </row>
    <row r="43" spans="1:9" ht="15.75" thickBot="1" x14ac:dyDescent="0.3">
      <c r="B43" s="28" t="s">
        <v>352</v>
      </c>
      <c r="C43" s="28"/>
      <c r="D43" s="28"/>
    </row>
    <row r="44" spans="1:9" x14ac:dyDescent="0.25">
      <c r="B44" s="59" t="s">
        <v>304</v>
      </c>
      <c r="C44" s="36"/>
      <c r="D44" s="60">
        <f>C35+C36</f>
        <v>1000</v>
      </c>
    </row>
    <row r="45" spans="1:9" x14ac:dyDescent="0.25">
      <c r="B45" s="61" t="s">
        <v>305</v>
      </c>
      <c r="C45" s="34"/>
      <c r="D45" s="62">
        <f>D44*C37</f>
        <v>200</v>
      </c>
    </row>
    <row r="46" spans="1:9" x14ac:dyDescent="0.25">
      <c r="B46" s="63" t="s">
        <v>339</v>
      </c>
      <c r="C46" s="34"/>
      <c r="D46" s="62">
        <f>D35+D36</f>
        <v>6</v>
      </c>
      <c r="I46" s="17">
        <v>44762</v>
      </c>
    </row>
    <row r="47" spans="1:9" ht="15.75" thickBot="1" x14ac:dyDescent="0.3">
      <c r="B47" s="64" t="s">
        <v>306</v>
      </c>
      <c r="C47" s="42"/>
      <c r="D47" s="65">
        <f>(D44-D45)+D46</f>
        <v>806</v>
      </c>
      <c r="I47" s="17">
        <f>+I46+30</f>
        <v>44792</v>
      </c>
    </row>
  </sheetData>
  <dataValidations count="1">
    <dataValidation type="list" allowBlank="1" showInputMessage="1" showErrorMessage="1" sqref="C38" xr:uid="{6B47A27E-0D0D-4D66-996C-404EADF62ECF}">
      <formula1>$G$35:$G$39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6BD2-7E84-457B-B6D0-B9E2BF9129F7}">
  <dimension ref="A1:P46"/>
  <sheetViews>
    <sheetView workbookViewId="0">
      <selection activeCell="A23" sqref="A23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2.140625" customWidth="1"/>
    <col min="7" max="7" width="9.7109375" bestFit="1" customWidth="1"/>
    <col min="10" max="10" width="24" bestFit="1" customWidth="1"/>
    <col min="14" max="14" width="9.7109375" bestFit="1" customWidth="1"/>
  </cols>
  <sheetData>
    <row r="1" spans="1:16" x14ac:dyDescent="0.25">
      <c r="A1" s="9" t="s">
        <v>98</v>
      </c>
      <c r="B1" s="9" t="s">
        <v>97</v>
      </c>
      <c r="C1" s="9" t="s">
        <v>45</v>
      </c>
      <c r="D1" s="9" t="s">
        <v>332</v>
      </c>
      <c r="E1" s="9" t="s">
        <v>334</v>
      </c>
      <c r="F1" s="9"/>
      <c r="G1" s="34"/>
      <c r="I1" s="21"/>
      <c r="J1" s="21"/>
      <c r="K1" s="21"/>
    </row>
    <row r="2" spans="1:16" x14ac:dyDescent="0.25">
      <c r="A2" t="s">
        <v>0</v>
      </c>
      <c r="B2" t="s">
        <v>96</v>
      </c>
      <c r="D2" s="16"/>
      <c r="G2" s="34" t="s">
        <v>313</v>
      </c>
      <c r="J2" s="15"/>
      <c r="K2" s="15"/>
    </row>
    <row r="3" spans="1:16" x14ac:dyDescent="0.25">
      <c r="A3" t="s">
        <v>36</v>
      </c>
      <c r="B3" t="s">
        <v>101</v>
      </c>
      <c r="G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t="s">
        <v>357</v>
      </c>
      <c r="E4" s="20"/>
      <c r="G4" s="34" t="s">
        <v>315</v>
      </c>
      <c r="J4" s="15"/>
      <c r="K4" s="15"/>
    </row>
    <row r="5" spans="1:16" x14ac:dyDescent="0.25">
      <c r="A5" t="s">
        <v>75</v>
      </c>
      <c r="B5" t="s">
        <v>104</v>
      </c>
      <c r="E5" s="20"/>
      <c r="G5" s="34" t="s">
        <v>316</v>
      </c>
      <c r="J5" s="27"/>
      <c r="K5" s="20"/>
    </row>
    <row r="6" spans="1:16" x14ac:dyDescent="0.25">
      <c r="A6" t="s">
        <v>81</v>
      </c>
      <c r="B6" t="s">
        <v>107</v>
      </c>
      <c r="E6" s="20"/>
      <c r="G6" s="34" t="s">
        <v>317</v>
      </c>
      <c r="J6" s="19"/>
      <c r="K6" s="20"/>
      <c r="P6" t="s">
        <v>335</v>
      </c>
    </row>
    <row r="7" spans="1:16" x14ac:dyDescent="0.25">
      <c r="A7" t="s">
        <v>85</v>
      </c>
      <c r="B7" t="s">
        <v>120</v>
      </c>
      <c r="E7" s="20"/>
      <c r="G7" s="34" t="s">
        <v>318</v>
      </c>
      <c r="J7" s="19"/>
      <c r="K7" s="20"/>
    </row>
    <row r="8" spans="1:16" x14ac:dyDescent="0.25">
      <c r="A8" t="s">
        <v>122</v>
      </c>
      <c r="B8" t="s">
        <v>121</v>
      </c>
      <c r="E8" s="20"/>
      <c r="G8" s="34" t="s">
        <v>319</v>
      </c>
      <c r="J8" s="19"/>
    </row>
    <row r="9" spans="1:16" x14ac:dyDescent="0.25">
      <c r="A9" t="s">
        <v>127</v>
      </c>
      <c r="B9" t="s">
        <v>128</v>
      </c>
      <c r="G9" s="34" t="s">
        <v>320</v>
      </c>
      <c r="J9" s="25"/>
    </row>
    <row r="10" spans="1:16" x14ac:dyDescent="0.25">
      <c r="A10" t="s">
        <v>132</v>
      </c>
      <c r="B10" t="s">
        <v>133</v>
      </c>
      <c r="G10" s="34" t="s">
        <v>321</v>
      </c>
      <c r="N10" s="17"/>
    </row>
    <row r="11" spans="1:16" x14ac:dyDescent="0.25">
      <c r="A11" t="s">
        <v>137</v>
      </c>
      <c r="B11" t="s">
        <v>165</v>
      </c>
      <c r="G11" s="34" t="s">
        <v>322</v>
      </c>
      <c r="N11" s="17"/>
    </row>
    <row r="12" spans="1:16" x14ac:dyDescent="0.25">
      <c r="A12" t="s">
        <v>167</v>
      </c>
      <c r="B12" t="s">
        <v>172</v>
      </c>
      <c r="G12" s="34" t="s">
        <v>323</v>
      </c>
    </row>
    <row r="13" spans="1:16" x14ac:dyDescent="0.25">
      <c r="A13" t="s">
        <v>168</v>
      </c>
      <c r="B13" t="s">
        <v>169</v>
      </c>
      <c r="G13" s="34" t="s">
        <v>324</v>
      </c>
    </row>
    <row r="14" spans="1:16" x14ac:dyDescent="0.25">
      <c r="A14" t="s">
        <v>171</v>
      </c>
      <c r="B14" t="s">
        <v>174</v>
      </c>
      <c r="G14" s="34" t="s">
        <v>325</v>
      </c>
    </row>
    <row r="15" spans="1:16" x14ac:dyDescent="0.25">
      <c r="A15" t="s">
        <v>293</v>
      </c>
      <c r="B15" t="s">
        <v>298</v>
      </c>
      <c r="G15" s="34" t="s">
        <v>326</v>
      </c>
    </row>
    <row r="16" spans="1:16" x14ac:dyDescent="0.25">
      <c r="A16" t="s">
        <v>294</v>
      </c>
      <c r="B16" t="s">
        <v>299</v>
      </c>
      <c r="G16" s="34" t="s">
        <v>327</v>
      </c>
    </row>
    <row r="17" spans="1:8" x14ac:dyDescent="0.25">
      <c r="A17" t="s">
        <v>229</v>
      </c>
      <c r="B17" t="s">
        <v>296</v>
      </c>
      <c r="G17" s="34" t="s">
        <v>328</v>
      </c>
    </row>
    <row r="18" spans="1:8" ht="15.75" thickBot="1" x14ac:dyDescent="0.3">
      <c r="G18" s="34"/>
    </row>
    <row r="19" spans="1:8" x14ac:dyDescent="0.25">
      <c r="A19" s="44" t="s">
        <v>333</v>
      </c>
      <c r="B19" s="45" t="s">
        <v>65</v>
      </c>
      <c r="C19" s="45" t="s">
        <v>63</v>
      </c>
      <c r="D19" s="36"/>
      <c r="E19" s="37"/>
    </row>
    <row r="20" spans="1:8" x14ac:dyDescent="0.25">
      <c r="A20" s="46">
        <v>2094068</v>
      </c>
      <c r="B20" s="15" t="s">
        <v>54</v>
      </c>
      <c r="C20" s="15" t="s">
        <v>61</v>
      </c>
      <c r="D20" s="34"/>
      <c r="E20" s="39"/>
    </row>
    <row r="21" spans="1:8" x14ac:dyDescent="0.25">
      <c r="A21" s="46">
        <v>2094148</v>
      </c>
      <c r="B21" s="15" t="s">
        <v>95</v>
      </c>
      <c r="C21" s="19" t="s">
        <v>203</v>
      </c>
      <c r="D21" s="34"/>
      <c r="E21" s="39"/>
      <c r="G21" s="17"/>
    </row>
    <row r="22" spans="1:8" x14ac:dyDescent="0.25">
      <c r="A22" s="46">
        <v>2094111</v>
      </c>
      <c r="B22" s="15" t="s">
        <v>55</v>
      </c>
      <c r="C22" s="15" t="s">
        <v>62</v>
      </c>
      <c r="D22" s="34"/>
      <c r="E22" s="39"/>
      <c r="G22" s="17"/>
    </row>
    <row r="23" spans="1:8" ht="15" customHeight="1" x14ac:dyDescent="0.25">
      <c r="A23" s="47">
        <v>2094727</v>
      </c>
      <c r="B23" s="20" t="s">
        <v>93</v>
      </c>
      <c r="C23" s="27" t="s">
        <v>255</v>
      </c>
      <c r="D23" s="34"/>
      <c r="E23" s="39"/>
    </row>
    <row r="24" spans="1:8" x14ac:dyDescent="0.25">
      <c r="A24" s="47">
        <v>2094328</v>
      </c>
      <c r="B24" s="20" t="s">
        <v>224</v>
      </c>
      <c r="C24" s="19" t="s">
        <v>223</v>
      </c>
      <c r="D24" s="34"/>
      <c r="E24" s="39"/>
      <c r="G24" s="17"/>
    </row>
    <row r="25" spans="1:8" x14ac:dyDescent="0.25">
      <c r="A25" s="47">
        <v>2088760</v>
      </c>
      <c r="B25" s="20" t="s">
        <v>310</v>
      </c>
      <c r="C25" s="19" t="s">
        <v>226</v>
      </c>
      <c r="D25" s="34"/>
      <c r="E25" s="39"/>
      <c r="G25" s="17"/>
    </row>
    <row r="26" spans="1:8" x14ac:dyDescent="0.25">
      <c r="A26" s="47">
        <v>2094971</v>
      </c>
      <c r="B26" s="20" t="s">
        <v>57</v>
      </c>
      <c r="C26" s="19" t="s">
        <v>264</v>
      </c>
      <c r="D26" s="34"/>
      <c r="E26" s="39"/>
      <c r="G26" s="17"/>
    </row>
    <row r="27" spans="1:8" ht="15.75" thickBot="1" x14ac:dyDescent="0.3">
      <c r="A27" s="48">
        <v>2095030</v>
      </c>
      <c r="B27" s="49" t="s">
        <v>54</v>
      </c>
      <c r="C27" s="50" t="s">
        <v>266</v>
      </c>
      <c r="D27" s="42"/>
      <c r="E27" s="43"/>
    </row>
    <row r="28" spans="1:8" x14ac:dyDescent="0.25">
      <c r="A28" s="20"/>
      <c r="B28" s="20"/>
      <c r="C28" s="25"/>
    </row>
    <row r="30" spans="1:8" ht="17.25" x14ac:dyDescent="0.25">
      <c r="A30" s="34" t="s">
        <v>307</v>
      </c>
      <c r="B30" s="34"/>
      <c r="C30" s="35">
        <v>44692</v>
      </c>
      <c r="D30" s="34"/>
      <c r="E30" s="34"/>
      <c r="G30" s="29" t="s">
        <v>272</v>
      </c>
      <c r="H30" s="17"/>
    </row>
    <row r="31" spans="1:8" x14ac:dyDescent="0.25">
      <c r="A31" s="34" t="s">
        <v>308</v>
      </c>
      <c r="B31" s="34"/>
      <c r="C31" s="38">
        <f>+C30+365</f>
        <v>45057</v>
      </c>
      <c r="D31" s="34"/>
      <c r="E31" s="34"/>
      <c r="H31" s="17"/>
    </row>
    <row r="32" spans="1:8" ht="17.25" x14ac:dyDescent="0.25">
      <c r="A32" s="34" t="s">
        <v>309</v>
      </c>
      <c r="B32" s="34"/>
      <c r="C32" s="38">
        <f>+C30+30</f>
        <v>44722</v>
      </c>
      <c r="D32" s="34"/>
      <c r="E32" s="34"/>
      <c r="G32" s="30" t="s">
        <v>273</v>
      </c>
    </row>
    <row r="33" spans="1:8" ht="30" x14ac:dyDescent="0.25">
      <c r="A33" s="34"/>
      <c r="B33" s="34"/>
      <c r="C33" s="34"/>
      <c r="D33" s="52" t="s">
        <v>340</v>
      </c>
      <c r="E33" s="53" t="s">
        <v>341</v>
      </c>
      <c r="G33" s="31"/>
    </row>
    <row r="34" spans="1:8" ht="16.5" x14ac:dyDescent="0.25">
      <c r="A34" s="34" t="s">
        <v>329</v>
      </c>
      <c r="B34" s="34"/>
      <c r="C34" s="58">
        <v>50</v>
      </c>
      <c r="D34" s="40">
        <f>C34*C38</f>
        <v>0.3</v>
      </c>
      <c r="E34" s="41">
        <f>C34+D34</f>
        <v>50.3</v>
      </c>
      <c r="G34" t="s">
        <v>54</v>
      </c>
      <c r="H34" s="32" t="s">
        <v>274</v>
      </c>
    </row>
    <row r="35" spans="1:8" ht="16.5" x14ac:dyDescent="0.25">
      <c r="A35" s="34" t="s">
        <v>330</v>
      </c>
      <c r="B35" s="34"/>
      <c r="C35" s="55">
        <v>0</v>
      </c>
      <c r="D35" s="40">
        <f>C35*C38</f>
        <v>0</v>
      </c>
      <c r="E35" s="41">
        <f>C35+D35</f>
        <v>0</v>
      </c>
      <c r="G35" t="s">
        <v>55</v>
      </c>
      <c r="H35" s="32" t="s">
        <v>275</v>
      </c>
    </row>
    <row r="36" spans="1:8" ht="16.5" x14ac:dyDescent="0.25">
      <c r="A36" s="51" t="s">
        <v>338</v>
      </c>
      <c r="C36" s="56">
        <v>0.2</v>
      </c>
      <c r="D36" s="34"/>
      <c r="E36" s="34"/>
      <c r="G36" t="s">
        <v>310</v>
      </c>
      <c r="H36" s="32" t="s">
        <v>276</v>
      </c>
    </row>
    <row r="37" spans="1:8" ht="16.5" x14ac:dyDescent="0.25">
      <c r="A37" s="51" t="s">
        <v>343</v>
      </c>
      <c r="C37" s="54" t="s">
        <v>54</v>
      </c>
      <c r="D37" s="34"/>
      <c r="E37" s="34"/>
      <c r="G37" t="s">
        <v>311</v>
      </c>
      <c r="H37" s="32" t="s">
        <v>347</v>
      </c>
    </row>
    <row r="38" spans="1:8" ht="16.5" x14ac:dyDescent="0.25">
      <c r="A38" s="34" t="s">
        <v>344</v>
      </c>
      <c r="C38" s="57" cm="1">
        <f t="array" ref="C38">_xlfn.IFS(C37="NJ",0.006,C37="wv",0.0055,C37="KY",0.038,C37="FL",0.007,C37="OTHER",0)</f>
        <v>6.0000000000000001E-3</v>
      </c>
      <c r="D38" s="34"/>
      <c r="E38" s="34"/>
      <c r="G38" t="s">
        <v>342</v>
      </c>
      <c r="H38" s="32" t="s">
        <v>345</v>
      </c>
    </row>
    <row r="39" spans="1:8" x14ac:dyDescent="0.25">
      <c r="D39" s="34"/>
      <c r="E39" s="34"/>
    </row>
    <row r="42" spans="1:8" ht="15.75" thickBot="1" x14ac:dyDescent="0.3">
      <c r="B42" s="28" t="s">
        <v>352</v>
      </c>
      <c r="C42" s="28"/>
      <c r="D42" s="28"/>
    </row>
    <row r="43" spans="1:8" x14ac:dyDescent="0.25">
      <c r="B43" s="59" t="s">
        <v>304</v>
      </c>
      <c r="C43" s="36"/>
      <c r="D43" s="60">
        <f>C34+C35</f>
        <v>50</v>
      </c>
    </row>
    <row r="44" spans="1:8" x14ac:dyDescent="0.25">
      <c r="B44" s="61" t="s">
        <v>305</v>
      </c>
      <c r="C44" s="34"/>
      <c r="D44" s="62">
        <f>D43*C36</f>
        <v>10</v>
      </c>
    </row>
    <row r="45" spans="1:8" x14ac:dyDescent="0.25">
      <c r="B45" s="63" t="s">
        <v>339</v>
      </c>
      <c r="C45" s="34"/>
      <c r="D45" s="62">
        <f>D34+D35</f>
        <v>0.3</v>
      </c>
    </row>
    <row r="46" spans="1:8" ht="15.75" thickBot="1" x14ac:dyDescent="0.3">
      <c r="B46" s="64" t="s">
        <v>306</v>
      </c>
      <c r="C46" s="42"/>
      <c r="D46" s="65">
        <f>(D43-D44)+D45</f>
        <v>40.299999999999997</v>
      </c>
    </row>
  </sheetData>
  <dataValidations count="1">
    <dataValidation type="list" allowBlank="1" showInputMessage="1" showErrorMessage="1" sqref="C37" xr:uid="{2E6DEA50-523A-44FF-A9DC-5D89A4FB3DAC}">
      <formula1>$G$34:$G$38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5BE2-D221-41C2-8C68-F1775DAEE82D}">
  <dimension ref="A1:P46"/>
  <sheetViews>
    <sheetView topLeftCell="A7" workbookViewId="0">
      <selection activeCell="D3" sqref="D3:D14"/>
    </sheetView>
  </sheetViews>
  <sheetFormatPr defaultRowHeight="15" x14ac:dyDescent="0.25"/>
  <cols>
    <col min="1" max="1" width="12" customWidth="1"/>
    <col min="2" max="2" width="11.85546875" customWidth="1"/>
    <col min="3" max="3" width="15.85546875" bestFit="1" customWidth="1"/>
    <col min="4" max="4" width="10.5703125" bestFit="1" customWidth="1"/>
    <col min="5" max="5" width="11.42578125" customWidth="1"/>
    <col min="6" max="6" width="2.140625" customWidth="1"/>
    <col min="7" max="7" width="9.7109375" bestFit="1" customWidth="1"/>
    <col min="10" max="10" width="24" bestFit="1" customWidth="1"/>
    <col min="14" max="14" width="9.7109375" bestFit="1" customWidth="1"/>
  </cols>
  <sheetData>
    <row r="1" spans="1:16" x14ac:dyDescent="0.25">
      <c r="A1" s="9" t="s">
        <v>98</v>
      </c>
      <c r="B1" s="9" t="s">
        <v>97</v>
      </c>
      <c r="C1" s="9" t="s">
        <v>45</v>
      </c>
      <c r="D1" s="9" t="s">
        <v>332</v>
      </c>
      <c r="E1" s="9" t="s">
        <v>334</v>
      </c>
      <c r="F1" s="9"/>
      <c r="G1" s="34"/>
      <c r="I1" s="21"/>
      <c r="J1" s="21"/>
      <c r="K1" s="21"/>
    </row>
    <row r="2" spans="1:16" x14ac:dyDescent="0.25">
      <c r="A2" t="s">
        <v>0</v>
      </c>
      <c r="B2" t="s">
        <v>96</v>
      </c>
      <c r="C2" t="s">
        <v>302</v>
      </c>
      <c r="D2" s="16"/>
      <c r="E2">
        <v>2095510</v>
      </c>
      <c r="G2" s="34" t="s">
        <v>313</v>
      </c>
      <c r="J2" s="15"/>
      <c r="K2" s="15"/>
    </row>
    <row r="3" spans="1:16" x14ac:dyDescent="0.25">
      <c r="A3" t="s">
        <v>36</v>
      </c>
      <c r="B3" t="s">
        <v>101</v>
      </c>
      <c r="C3" t="s">
        <v>303</v>
      </c>
      <c r="E3">
        <v>2095569</v>
      </c>
      <c r="G3" s="34" t="s">
        <v>314</v>
      </c>
      <c r="J3" s="19"/>
      <c r="K3" s="15"/>
    </row>
    <row r="4" spans="1:16" x14ac:dyDescent="0.25">
      <c r="A4" t="s">
        <v>52</v>
      </c>
      <c r="B4" t="s">
        <v>102</v>
      </c>
      <c r="C4" t="s">
        <v>312</v>
      </c>
      <c r="E4" s="20">
        <v>2095577</v>
      </c>
      <c r="G4" s="34" t="s">
        <v>315</v>
      </c>
      <c r="J4" s="15"/>
      <c r="K4" s="15"/>
    </row>
    <row r="5" spans="1:16" x14ac:dyDescent="0.25">
      <c r="A5" t="s">
        <v>75</v>
      </c>
      <c r="B5" t="s">
        <v>104</v>
      </c>
      <c r="C5" t="s">
        <v>331</v>
      </c>
      <c r="E5" s="20">
        <v>2095586</v>
      </c>
      <c r="G5" s="34" t="s">
        <v>316</v>
      </c>
      <c r="J5" s="27"/>
      <c r="K5" s="20"/>
    </row>
    <row r="6" spans="1:16" x14ac:dyDescent="0.25">
      <c r="A6" t="s">
        <v>81</v>
      </c>
      <c r="B6" t="s">
        <v>107</v>
      </c>
      <c r="C6" t="s">
        <v>336</v>
      </c>
      <c r="E6" s="20">
        <v>2095607</v>
      </c>
      <c r="G6" s="34" t="s">
        <v>317</v>
      </c>
      <c r="J6" s="19"/>
      <c r="K6" s="20"/>
      <c r="P6" t="s">
        <v>335</v>
      </c>
    </row>
    <row r="7" spans="1:16" x14ac:dyDescent="0.25">
      <c r="A7" t="s">
        <v>85</v>
      </c>
      <c r="B7" t="s">
        <v>120</v>
      </c>
      <c r="C7" t="s">
        <v>337</v>
      </c>
      <c r="E7" s="20">
        <v>2095608</v>
      </c>
      <c r="G7" s="34" t="s">
        <v>318</v>
      </c>
      <c r="J7" s="19"/>
      <c r="K7" s="20"/>
    </row>
    <row r="8" spans="1:16" x14ac:dyDescent="0.25">
      <c r="A8" t="s">
        <v>122</v>
      </c>
      <c r="B8" t="s">
        <v>121</v>
      </c>
      <c r="C8" t="s">
        <v>346</v>
      </c>
      <c r="E8" s="20">
        <v>2095610</v>
      </c>
      <c r="G8" s="34" t="s">
        <v>319</v>
      </c>
      <c r="J8" s="19"/>
    </row>
    <row r="9" spans="1:16" x14ac:dyDescent="0.25">
      <c r="A9" t="s">
        <v>127</v>
      </c>
      <c r="B9" t="s">
        <v>128</v>
      </c>
      <c r="C9" t="s">
        <v>312</v>
      </c>
      <c r="G9" s="34" t="s">
        <v>320</v>
      </c>
      <c r="J9" s="25"/>
    </row>
    <row r="10" spans="1:16" x14ac:dyDescent="0.25">
      <c r="A10" t="s">
        <v>132</v>
      </c>
      <c r="B10" t="s">
        <v>133</v>
      </c>
      <c r="C10" t="s">
        <v>348</v>
      </c>
      <c r="E10">
        <v>2095611</v>
      </c>
      <c r="G10" s="34" t="s">
        <v>321</v>
      </c>
      <c r="N10" s="17"/>
    </row>
    <row r="11" spans="1:16" x14ac:dyDescent="0.25">
      <c r="A11" t="s">
        <v>137</v>
      </c>
      <c r="B11" t="s">
        <v>165</v>
      </c>
      <c r="C11" t="s">
        <v>349</v>
      </c>
      <c r="D11" t="s">
        <v>350</v>
      </c>
      <c r="E11">
        <v>2095654</v>
      </c>
      <c r="G11" s="34" t="s">
        <v>322</v>
      </c>
      <c r="N11" s="17"/>
    </row>
    <row r="12" spans="1:16" x14ac:dyDescent="0.25">
      <c r="A12" t="s">
        <v>167</v>
      </c>
      <c r="B12" t="s">
        <v>172</v>
      </c>
      <c r="C12" t="s">
        <v>351</v>
      </c>
      <c r="E12">
        <v>2095655</v>
      </c>
      <c r="G12" s="34" t="s">
        <v>323</v>
      </c>
    </row>
    <row r="13" spans="1:16" x14ac:dyDescent="0.25">
      <c r="A13" t="s">
        <v>168</v>
      </c>
      <c r="B13" t="s">
        <v>169</v>
      </c>
      <c r="C13" t="s">
        <v>353</v>
      </c>
      <c r="E13">
        <v>2095656</v>
      </c>
      <c r="G13" s="34" t="s">
        <v>324</v>
      </c>
    </row>
    <row r="14" spans="1:16" x14ac:dyDescent="0.25">
      <c r="A14" t="s">
        <v>171</v>
      </c>
      <c r="B14" t="s">
        <v>174</v>
      </c>
      <c r="C14" t="s">
        <v>354</v>
      </c>
      <c r="E14">
        <v>2095680</v>
      </c>
      <c r="G14" s="34" t="s">
        <v>325</v>
      </c>
    </row>
    <row r="15" spans="1:16" x14ac:dyDescent="0.25">
      <c r="A15" t="s">
        <v>293</v>
      </c>
      <c r="B15" t="s">
        <v>298</v>
      </c>
      <c r="C15" t="s">
        <v>355</v>
      </c>
      <c r="E15">
        <v>2095692</v>
      </c>
      <c r="G15" s="34" t="s">
        <v>326</v>
      </c>
    </row>
    <row r="16" spans="1:16" x14ac:dyDescent="0.25">
      <c r="A16" t="s">
        <v>294</v>
      </c>
      <c r="B16" t="s">
        <v>299</v>
      </c>
      <c r="C16" t="s">
        <v>356</v>
      </c>
      <c r="D16" t="s">
        <v>350</v>
      </c>
      <c r="E16">
        <v>2095693</v>
      </c>
      <c r="G16" s="34" t="s">
        <v>327</v>
      </c>
    </row>
    <row r="17" spans="1:8" x14ac:dyDescent="0.25">
      <c r="A17" t="s">
        <v>229</v>
      </c>
      <c r="B17" t="s">
        <v>296</v>
      </c>
      <c r="G17" s="34" t="s">
        <v>328</v>
      </c>
    </row>
    <row r="18" spans="1:8" ht="15.75" thickBot="1" x14ac:dyDescent="0.3">
      <c r="G18" s="34"/>
    </row>
    <row r="19" spans="1:8" x14ac:dyDescent="0.25">
      <c r="A19" s="44" t="s">
        <v>333</v>
      </c>
      <c r="B19" s="45" t="s">
        <v>65</v>
      </c>
      <c r="C19" s="45" t="s">
        <v>63</v>
      </c>
      <c r="D19" s="36"/>
      <c r="E19" s="37"/>
    </row>
    <row r="20" spans="1:8" x14ac:dyDescent="0.25">
      <c r="A20" s="46">
        <v>2094068</v>
      </c>
      <c r="B20" s="15" t="s">
        <v>54</v>
      </c>
      <c r="C20" s="15" t="s">
        <v>61</v>
      </c>
      <c r="D20" s="34"/>
      <c r="E20" s="39"/>
    </row>
    <row r="21" spans="1:8" x14ac:dyDescent="0.25">
      <c r="A21" s="46">
        <v>2094148</v>
      </c>
      <c r="B21" s="15" t="s">
        <v>95</v>
      </c>
      <c r="C21" s="19" t="s">
        <v>203</v>
      </c>
      <c r="D21" s="34"/>
      <c r="E21" s="39"/>
      <c r="G21" s="17"/>
    </row>
    <row r="22" spans="1:8" x14ac:dyDescent="0.25">
      <c r="A22" s="46">
        <v>2094111</v>
      </c>
      <c r="B22" s="15" t="s">
        <v>55</v>
      </c>
      <c r="C22" s="15" t="s">
        <v>62</v>
      </c>
      <c r="D22" s="34"/>
      <c r="E22" s="39"/>
      <c r="G22" s="17"/>
    </row>
    <row r="23" spans="1:8" ht="15" customHeight="1" x14ac:dyDescent="0.25">
      <c r="A23" s="47">
        <v>2094727</v>
      </c>
      <c r="B23" s="20" t="s">
        <v>93</v>
      </c>
      <c r="C23" s="27" t="s">
        <v>255</v>
      </c>
      <c r="D23" s="34"/>
      <c r="E23" s="39"/>
    </row>
    <row r="24" spans="1:8" x14ac:dyDescent="0.25">
      <c r="A24" s="47">
        <v>2094328</v>
      </c>
      <c r="B24" s="20" t="s">
        <v>224</v>
      </c>
      <c r="C24" s="19" t="s">
        <v>223</v>
      </c>
      <c r="D24" s="34"/>
      <c r="E24" s="39"/>
      <c r="G24" s="17"/>
    </row>
    <row r="25" spans="1:8" x14ac:dyDescent="0.25">
      <c r="A25" s="47">
        <v>2088760</v>
      </c>
      <c r="B25" s="20" t="s">
        <v>310</v>
      </c>
      <c r="C25" s="19" t="s">
        <v>226</v>
      </c>
      <c r="D25" s="34"/>
      <c r="E25" s="39"/>
      <c r="G25" s="17"/>
    </row>
    <row r="26" spans="1:8" x14ac:dyDescent="0.25">
      <c r="A26" s="47">
        <v>2094971</v>
      </c>
      <c r="B26" s="20" t="s">
        <v>57</v>
      </c>
      <c r="C26" s="19" t="s">
        <v>264</v>
      </c>
      <c r="D26" s="34"/>
      <c r="E26" s="39"/>
      <c r="G26" s="17"/>
    </row>
    <row r="27" spans="1:8" ht="15.75" thickBot="1" x14ac:dyDescent="0.3">
      <c r="A27" s="48">
        <v>2095030</v>
      </c>
      <c r="B27" s="49" t="s">
        <v>54</v>
      </c>
      <c r="C27" s="50" t="s">
        <v>266</v>
      </c>
      <c r="D27" s="42"/>
      <c r="E27" s="43"/>
    </row>
    <row r="28" spans="1:8" x14ac:dyDescent="0.25">
      <c r="A28" s="20"/>
      <c r="B28" s="20"/>
      <c r="C28" s="25"/>
    </row>
    <row r="30" spans="1:8" ht="17.25" x14ac:dyDescent="0.25">
      <c r="A30" s="34" t="s">
        <v>307</v>
      </c>
      <c r="B30" s="34"/>
      <c r="C30" s="35">
        <v>44692</v>
      </c>
      <c r="D30" s="34"/>
      <c r="E30" s="34"/>
      <c r="G30" s="29" t="s">
        <v>272</v>
      </c>
      <c r="H30" s="17"/>
    </row>
    <row r="31" spans="1:8" x14ac:dyDescent="0.25">
      <c r="A31" s="34" t="s">
        <v>308</v>
      </c>
      <c r="B31" s="34"/>
      <c r="C31" s="38">
        <f>+C30+365</f>
        <v>45057</v>
      </c>
      <c r="D31" s="34"/>
      <c r="E31" s="34"/>
      <c r="H31" s="17"/>
    </row>
    <row r="32" spans="1:8" ht="17.25" x14ac:dyDescent="0.25">
      <c r="A32" s="34" t="s">
        <v>309</v>
      </c>
      <c r="B32" s="34"/>
      <c r="C32" s="38">
        <f>+C30+30</f>
        <v>44722</v>
      </c>
      <c r="D32" s="34"/>
      <c r="E32" s="34"/>
      <c r="G32" s="30" t="s">
        <v>273</v>
      </c>
    </row>
    <row r="33" spans="1:8" ht="30" x14ac:dyDescent="0.25">
      <c r="A33" s="34"/>
      <c r="B33" s="34"/>
      <c r="C33" s="34"/>
      <c r="D33" s="52" t="s">
        <v>340</v>
      </c>
      <c r="E33" s="53" t="s">
        <v>341</v>
      </c>
      <c r="G33" s="31"/>
    </row>
    <row r="34" spans="1:8" ht="16.5" x14ac:dyDescent="0.25">
      <c r="A34" s="34" t="s">
        <v>329</v>
      </c>
      <c r="B34" s="34"/>
      <c r="C34" s="58">
        <v>50</v>
      </c>
      <c r="D34" s="40">
        <f>C34*C38</f>
        <v>0.3</v>
      </c>
      <c r="E34" s="41">
        <f>C34+D34</f>
        <v>50.3</v>
      </c>
      <c r="G34" t="s">
        <v>54</v>
      </c>
      <c r="H34" s="32" t="s">
        <v>274</v>
      </c>
    </row>
    <row r="35" spans="1:8" ht="16.5" x14ac:dyDescent="0.25">
      <c r="A35" s="34" t="s">
        <v>330</v>
      </c>
      <c r="B35" s="34"/>
      <c r="C35" s="55">
        <v>0</v>
      </c>
      <c r="D35" s="40">
        <f>C35*C38</f>
        <v>0</v>
      </c>
      <c r="E35" s="41">
        <f>C35+D35</f>
        <v>0</v>
      </c>
      <c r="G35" t="s">
        <v>55</v>
      </c>
      <c r="H35" s="32" t="s">
        <v>275</v>
      </c>
    </row>
    <row r="36" spans="1:8" ht="16.5" x14ac:dyDescent="0.25">
      <c r="A36" s="51" t="s">
        <v>338</v>
      </c>
      <c r="C36" s="56">
        <v>0.2</v>
      </c>
      <c r="D36" s="34"/>
      <c r="E36" s="34"/>
      <c r="G36" t="s">
        <v>310</v>
      </c>
      <c r="H36" s="32" t="s">
        <v>276</v>
      </c>
    </row>
    <row r="37" spans="1:8" ht="16.5" x14ac:dyDescent="0.25">
      <c r="A37" s="51" t="s">
        <v>343</v>
      </c>
      <c r="C37" s="54" t="s">
        <v>54</v>
      </c>
      <c r="D37" s="34"/>
      <c r="E37" s="34"/>
      <c r="G37" t="s">
        <v>311</v>
      </c>
      <c r="H37" s="32" t="s">
        <v>347</v>
      </c>
    </row>
    <row r="38" spans="1:8" ht="16.5" x14ac:dyDescent="0.25">
      <c r="A38" s="34" t="s">
        <v>344</v>
      </c>
      <c r="C38" s="57" cm="1">
        <f t="array" ref="C38">_xlfn.IFS(C37="NJ",0.006,C37="wv",0.0055,C37="KY",0.038,C37="FL",0.007,C37="OTHER",0)</f>
        <v>6.0000000000000001E-3</v>
      </c>
      <c r="D38" s="34"/>
      <c r="E38" s="34"/>
      <c r="G38" t="s">
        <v>342</v>
      </c>
      <c r="H38" s="32" t="s">
        <v>345</v>
      </c>
    </row>
    <row r="39" spans="1:8" x14ac:dyDescent="0.25">
      <c r="D39" s="34"/>
      <c r="E39" s="34"/>
    </row>
    <row r="42" spans="1:8" ht="15.75" thickBot="1" x14ac:dyDescent="0.3">
      <c r="B42" s="28" t="s">
        <v>352</v>
      </c>
      <c r="C42" s="28"/>
      <c r="D42" s="28"/>
    </row>
    <row r="43" spans="1:8" x14ac:dyDescent="0.25">
      <c r="B43" s="59" t="s">
        <v>304</v>
      </c>
      <c r="C43" s="36"/>
      <c r="D43" s="60">
        <f>C34+C35</f>
        <v>50</v>
      </c>
    </row>
    <row r="44" spans="1:8" x14ac:dyDescent="0.25">
      <c r="B44" s="61" t="s">
        <v>305</v>
      </c>
      <c r="C44" s="34"/>
      <c r="D44" s="62">
        <f>D43*C36</f>
        <v>10</v>
      </c>
    </row>
    <row r="45" spans="1:8" x14ac:dyDescent="0.25">
      <c r="B45" s="63" t="s">
        <v>339</v>
      </c>
      <c r="C45" s="34"/>
      <c r="D45" s="62">
        <f>D34+D35</f>
        <v>0.3</v>
      </c>
    </row>
    <row r="46" spans="1:8" ht="15.75" thickBot="1" x14ac:dyDescent="0.3">
      <c r="B46" s="64" t="s">
        <v>306</v>
      </c>
      <c r="C46" s="42"/>
      <c r="D46" s="65">
        <f>(D43-D44)+D45</f>
        <v>40.299999999999997</v>
      </c>
    </row>
  </sheetData>
  <phoneticPr fontId="9" type="noConversion"/>
  <dataValidations count="1">
    <dataValidation type="list" allowBlank="1" showInputMessage="1" showErrorMessage="1" sqref="C37" xr:uid="{25848134-59EB-4856-94A8-2A35E0017256}">
      <formula1>$G$34:$G$38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28E5-1D60-41B2-A0F2-2EB7A889F9F4}">
  <dimension ref="A1:L28"/>
  <sheetViews>
    <sheetView workbookViewId="0">
      <selection activeCell="C16" sqref="C16"/>
    </sheetView>
  </sheetViews>
  <sheetFormatPr defaultRowHeight="15" x14ac:dyDescent="0.25"/>
  <cols>
    <col min="3" max="3" width="14.140625" bestFit="1" customWidth="1"/>
    <col min="4" max="4" width="11.85546875" customWidth="1"/>
    <col min="6" max="6" width="9.7109375" bestFit="1" customWidth="1"/>
    <col min="7" max="7" width="15.85546875" bestFit="1" customWidth="1"/>
    <col min="8" max="8" width="9.7109375" bestFit="1" customWidth="1"/>
    <col min="9" max="9" width="4.7109375" bestFit="1" customWidth="1"/>
    <col min="10" max="10" width="50.140625" bestFit="1" customWidth="1"/>
  </cols>
  <sheetData>
    <row r="1" spans="1:12" s="9" customFormat="1" x14ac:dyDescent="0.25">
      <c r="A1" s="9" t="s">
        <v>98</v>
      </c>
      <c r="B1" s="9" t="s">
        <v>97</v>
      </c>
      <c r="C1" s="9" t="s">
        <v>45</v>
      </c>
      <c r="E1" s="9" t="s">
        <v>233</v>
      </c>
    </row>
    <row r="2" spans="1:12" x14ac:dyDescent="0.25">
      <c r="A2" t="s">
        <v>0</v>
      </c>
      <c r="B2" t="s">
        <v>96</v>
      </c>
      <c r="C2" t="s">
        <v>270</v>
      </c>
      <c r="D2" s="16" t="s">
        <v>166</v>
      </c>
      <c r="E2">
        <v>2028696</v>
      </c>
      <c r="G2" s="9" t="s">
        <v>64</v>
      </c>
      <c r="H2" s="9" t="s">
        <v>65</v>
      </c>
      <c r="I2" s="9" t="s">
        <v>90</v>
      </c>
      <c r="J2" s="9" t="s">
        <v>63</v>
      </c>
    </row>
    <row r="3" spans="1:12" x14ac:dyDescent="0.25">
      <c r="A3" t="s">
        <v>36</v>
      </c>
      <c r="B3" t="s">
        <v>101</v>
      </c>
      <c r="C3" t="s">
        <v>271</v>
      </c>
      <c r="D3" s="16" t="s">
        <v>166</v>
      </c>
      <c r="E3">
        <v>2028699</v>
      </c>
      <c r="G3" s="15">
        <v>2028436</v>
      </c>
      <c r="H3" s="15" t="s">
        <v>54</v>
      </c>
      <c r="I3" s="15" t="s">
        <v>88</v>
      </c>
      <c r="J3" s="19" t="s">
        <v>86</v>
      </c>
    </row>
    <row r="4" spans="1:12" x14ac:dyDescent="0.25">
      <c r="A4" t="s">
        <v>52</v>
      </c>
      <c r="B4" t="s">
        <v>102</v>
      </c>
      <c r="C4" t="s">
        <v>278</v>
      </c>
      <c r="D4" s="16" t="s">
        <v>166</v>
      </c>
      <c r="E4">
        <v>2028700</v>
      </c>
      <c r="G4" s="15">
        <v>2028437</v>
      </c>
      <c r="H4" s="15" t="s">
        <v>55</v>
      </c>
      <c r="I4" s="15" t="s">
        <v>88</v>
      </c>
      <c r="J4" s="19" t="s">
        <v>89</v>
      </c>
    </row>
    <row r="5" spans="1:12" x14ac:dyDescent="0.25">
      <c r="A5" t="s">
        <v>75</v>
      </c>
      <c r="B5" t="s">
        <v>104</v>
      </c>
      <c r="C5" t="s">
        <v>279</v>
      </c>
      <c r="D5" s="16" t="s">
        <v>166</v>
      </c>
      <c r="E5">
        <v>2028701</v>
      </c>
      <c r="G5" s="15">
        <v>2028438</v>
      </c>
      <c r="H5" s="15" t="s">
        <v>56</v>
      </c>
      <c r="I5" s="15" t="s">
        <v>88</v>
      </c>
      <c r="J5" s="19" t="s">
        <v>91</v>
      </c>
    </row>
    <row r="6" spans="1:12" x14ac:dyDescent="0.25">
      <c r="A6" t="s">
        <v>81</v>
      </c>
      <c r="B6" t="s">
        <v>107</v>
      </c>
      <c r="C6" t="s">
        <v>280</v>
      </c>
      <c r="D6" s="16" t="s">
        <v>166</v>
      </c>
      <c r="E6">
        <v>2028706</v>
      </c>
      <c r="G6" s="15">
        <v>2028439</v>
      </c>
      <c r="H6" s="15" t="s">
        <v>93</v>
      </c>
      <c r="I6" s="15" t="s">
        <v>88</v>
      </c>
      <c r="J6" s="19" t="s">
        <v>92</v>
      </c>
    </row>
    <row r="7" spans="1:12" x14ac:dyDescent="0.25">
      <c r="A7" t="s">
        <v>85</v>
      </c>
      <c r="B7" t="s">
        <v>120</v>
      </c>
      <c r="C7" s="26" t="s">
        <v>281</v>
      </c>
      <c r="D7" s="16" t="s">
        <v>166</v>
      </c>
      <c r="E7">
        <v>2028710</v>
      </c>
      <c r="G7" s="15">
        <v>2028440</v>
      </c>
      <c r="H7" s="15" t="s">
        <v>95</v>
      </c>
      <c r="I7" s="15" t="s">
        <v>88</v>
      </c>
      <c r="J7" s="19" t="s">
        <v>94</v>
      </c>
    </row>
    <row r="8" spans="1:12" x14ac:dyDescent="0.25">
      <c r="A8" t="s">
        <v>122</v>
      </c>
      <c r="B8" t="s">
        <v>121</v>
      </c>
      <c r="C8" s="26" t="s">
        <v>282</v>
      </c>
      <c r="D8" s="16" t="s">
        <v>166</v>
      </c>
      <c r="E8">
        <v>2028711</v>
      </c>
      <c r="G8" s="20">
        <v>2028553</v>
      </c>
      <c r="H8" s="20" t="s">
        <v>55</v>
      </c>
      <c r="I8" s="20" t="s">
        <v>88</v>
      </c>
      <c r="J8" s="19" t="s">
        <v>207</v>
      </c>
    </row>
    <row r="9" spans="1:12" x14ac:dyDescent="0.25">
      <c r="A9" t="s">
        <v>127</v>
      </c>
      <c r="B9" t="s">
        <v>128</v>
      </c>
      <c r="C9" s="26" t="s">
        <v>286</v>
      </c>
      <c r="D9" s="16" t="s">
        <v>166</v>
      </c>
      <c r="E9">
        <v>2028713</v>
      </c>
      <c r="G9" s="20">
        <v>2028602</v>
      </c>
      <c r="H9" s="20" t="s">
        <v>57</v>
      </c>
      <c r="I9" s="20" t="s">
        <v>88</v>
      </c>
      <c r="J9" s="19" t="s">
        <v>221</v>
      </c>
    </row>
    <row r="10" spans="1:12" x14ac:dyDescent="0.25">
      <c r="A10" t="s">
        <v>132</v>
      </c>
      <c r="B10" t="s">
        <v>133</v>
      </c>
      <c r="C10" s="26" t="s">
        <v>287</v>
      </c>
      <c r="D10" s="16" t="s">
        <v>166</v>
      </c>
      <c r="E10">
        <v>2028719</v>
      </c>
      <c r="G10" s="20">
        <v>2028737</v>
      </c>
      <c r="H10" s="20" t="s">
        <v>56</v>
      </c>
      <c r="I10" s="20" t="s">
        <v>88</v>
      </c>
      <c r="J10" s="25" t="s">
        <v>290</v>
      </c>
    </row>
    <row r="11" spans="1:12" x14ac:dyDescent="0.25">
      <c r="A11" t="s">
        <v>137</v>
      </c>
      <c r="B11" t="s">
        <v>165</v>
      </c>
      <c r="C11" s="26" t="s">
        <v>288</v>
      </c>
      <c r="D11" s="16" t="s">
        <v>166</v>
      </c>
      <c r="E11">
        <v>2028721</v>
      </c>
    </row>
    <row r="12" spans="1:12" x14ac:dyDescent="0.25">
      <c r="A12" t="s">
        <v>167</v>
      </c>
      <c r="B12" t="s">
        <v>172</v>
      </c>
      <c r="C12" s="26" t="s">
        <v>289</v>
      </c>
      <c r="D12" s="16" t="s">
        <v>166</v>
      </c>
      <c r="E12">
        <v>2028727</v>
      </c>
      <c r="J12" s="25"/>
    </row>
    <row r="13" spans="1:12" x14ac:dyDescent="0.25">
      <c r="A13" t="s">
        <v>168</v>
      </c>
      <c r="B13" t="s">
        <v>169</v>
      </c>
      <c r="C13" s="26" t="s">
        <v>291</v>
      </c>
      <c r="D13" s="16" t="s">
        <v>166</v>
      </c>
      <c r="E13">
        <v>2028744</v>
      </c>
      <c r="G13" s="26" t="s">
        <v>239</v>
      </c>
      <c r="H13" t="s">
        <v>240</v>
      </c>
    </row>
    <row r="14" spans="1:12" x14ac:dyDescent="0.25">
      <c r="A14" t="s">
        <v>171</v>
      </c>
      <c r="B14" t="s">
        <v>174</v>
      </c>
      <c r="C14" s="26" t="s">
        <v>292</v>
      </c>
      <c r="D14" s="16" t="s">
        <v>166</v>
      </c>
      <c r="E14">
        <v>2028602</v>
      </c>
      <c r="H14" s="17"/>
      <c r="L14" s="17"/>
    </row>
    <row r="15" spans="1:12" x14ac:dyDescent="0.25">
      <c r="A15" t="s">
        <v>293</v>
      </c>
      <c r="B15" t="s">
        <v>298</v>
      </c>
      <c r="C15" s="26" t="s">
        <v>297</v>
      </c>
      <c r="D15" s="16" t="s">
        <v>166</v>
      </c>
      <c r="H15" s="17"/>
      <c r="L15" s="17"/>
    </row>
    <row r="16" spans="1:12" x14ac:dyDescent="0.25">
      <c r="A16" t="s">
        <v>294</v>
      </c>
      <c r="B16" t="s">
        <v>299</v>
      </c>
      <c r="C16" s="26" t="s">
        <v>300</v>
      </c>
      <c r="D16" s="16" t="s">
        <v>166</v>
      </c>
      <c r="H16" s="17"/>
      <c r="L16" s="17"/>
    </row>
    <row r="17" spans="1:12" x14ac:dyDescent="0.25">
      <c r="A17" t="s">
        <v>229</v>
      </c>
      <c r="B17" t="s">
        <v>296</v>
      </c>
      <c r="C17" s="26" t="s">
        <v>295</v>
      </c>
      <c r="D17" s="16" t="s">
        <v>166</v>
      </c>
      <c r="E17">
        <v>2028745</v>
      </c>
      <c r="L17" s="17"/>
    </row>
    <row r="18" spans="1:12" x14ac:dyDescent="0.25">
      <c r="L18" s="17"/>
    </row>
    <row r="19" spans="1:12" x14ac:dyDescent="0.25">
      <c r="L19" s="17"/>
    </row>
    <row r="20" spans="1:12" x14ac:dyDescent="0.25">
      <c r="F20" s="17"/>
    </row>
    <row r="21" spans="1:12" ht="17.25" x14ac:dyDescent="0.25">
      <c r="F21" s="17"/>
      <c r="G21" s="29" t="s">
        <v>272</v>
      </c>
    </row>
    <row r="22" spans="1:12" x14ac:dyDescent="0.25">
      <c r="F22" s="17"/>
    </row>
    <row r="23" spans="1:12" ht="17.25" x14ac:dyDescent="0.25">
      <c r="F23" s="17"/>
      <c r="G23" s="30" t="s">
        <v>273</v>
      </c>
    </row>
    <row r="24" spans="1:12" x14ac:dyDescent="0.25">
      <c r="A24" t="s">
        <v>285</v>
      </c>
      <c r="D24" s="22">
        <v>44679</v>
      </c>
      <c r="F24" s="17"/>
      <c r="G24" s="31"/>
    </row>
    <row r="25" spans="1:12" ht="16.5" x14ac:dyDescent="0.25">
      <c r="A25" t="s">
        <v>283</v>
      </c>
      <c r="D25" s="17">
        <f>D24+30</f>
        <v>44709</v>
      </c>
      <c r="G25" s="32" t="s">
        <v>274</v>
      </c>
    </row>
    <row r="26" spans="1:12" ht="16.5" x14ac:dyDescent="0.25">
      <c r="A26" t="s">
        <v>284</v>
      </c>
      <c r="D26" s="17">
        <f>D24+365</f>
        <v>45044</v>
      </c>
      <c r="G26" s="32" t="s">
        <v>275</v>
      </c>
    </row>
    <row r="27" spans="1:12" ht="16.5" x14ac:dyDescent="0.25">
      <c r="G27" s="32" t="s">
        <v>276</v>
      </c>
    </row>
    <row r="28" spans="1:12" ht="16.5" x14ac:dyDescent="0.25">
      <c r="G28" s="32" t="s">
        <v>277</v>
      </c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979-01A9-41E9-940E-B94DD56458E0}">
  <dimension ref="A1:M23"/>
  <sheetViews>
    <sheetView workbookViewId="0">
      <selection activeCell="D15" sqref="D15"/>
    </sheetView>
  </sheetViews>
  <sheetFormatPr defaultRowHeight="15" x14ac:dyDescent="0.25"/>
  <cols>
    <col min="2" max="2" width="10.140625" customWidth="1"/>
    <col min="3" max="3" width="15.85546875" bestFit="1" customWidth="1"/>
    <col min="4" max="4" width="9.7109375" bestFit="1" customWidth="1"/>
    <col min="5" max="5" width="14.140625" bestFit="1" customWidth="1"/>
    <col min="6" max="6" width="9.7109375" bestFit="1" customWidth="1"/>
    <col min="9" max="9" width="24" bestFit="1" customWidth="1"/>
    <col min="13" max="13" width="9.7109375" bestFit="1" customWidth="1"/>
  </cols>
  <sheetData>
    <row r="1" spans="1:13" x14ac:dyDescent="0.25">
      <c r="A1" s="9" t="s">
        <v>98</v>
      </c>
      <c r="B1" s="9" t="s">
        <v>97</v>
      </c>
      <c r="C1" s="9" t="s">
        <v>45</v>
      </c>
      <c r="E1" s="9" t="s">
        <v>178</v>
      </c>
      <c r="G1" s="21" t="s">
        <v>64</v>
      </c>
      <c r="H1" s="21" t="s">
        <v>65</v>
      </c>
      <c r="I1" s="21" t="s">
        <v>63</v>
      </c>
      <c r="J1" s="21" t="s">
        <v>90</v>
      </c>
    </row>
    <row r="2" spans="1:13" x14ac:dyDescent="0.25">
      <c r="A2" t="s">
        <v>0</v>
      </c>
      <c r="B2" t="s">
        <v>96</v>
      </c>
      <c r="C2" t="s">
        <v>256</v>
      </c>
      <c r="D2" s="16" t="s">
        <v>249</v>
      </c>
      <c r="E2">
        <v>2094732</v>
      </c>
      <c r="G2" s="15">
        <v>2094068</v>
      </c>
      <c r="H2" s="15" t="s">
        <v>54</v>
      </c>
      <c r="I2" s="15" t="s">
        <v>61</v>
      </c>
      <c r="J2" s="15" t="s">
        <v>87</v>
      </c>
    </row>
    <row r="3" spans="1:13" x14ac:dyDescent="0.25">
      <c r="A3" t="s">
        <v>36</v>
      </c>
      <c r="B3" t="s">
        <v>101</v>
      </c>
      <c r="C3" t="s">
        <v>252</v>
      </c>
      <c r="D3" s="16" t="s">
        <v>249</v>
      </c>
      <c r="E3">
        <v>2094711</v>
      </c>
      <c r="G3" s="15">
        <v>2094148</v>
      </c>
      <c r="H3" s="15" t="s">
        <v>95</v>
      </c>
      <c r="I3" s="19" t="s">
        <v>203</v>
      </c>
      <c r="J3" s="15" t="s">
        <v>87</v>
      </c>
    </row>
    <row r="4" spans="1:13" x14ac:dyDescent="0.25">
      <c r="A4" t="s">
        <v>52</v>
      </c>
      <c r="B4" t="s">
        <v>102</v>
      </c>
      <c r="C4" t="s">
        <v>250</v>
      </c>
      <c r="D4" s="16" t="s">
        <v>249</v>
      </c>
      <c r="E4">
        <v>2094712</v>
      </c>
      <c r="G4" s="15">
        <v>2094111</v>
      </c>
      <c r="H4" s="15" t="s">
        <v>55</v>
      </c>
      <c r="I4" s="15" t="s">
        <v>62</v>
      </c>
      <c r="J4" s="15" t="s">
        <v>87</v>
      </c>
    </row>
    <row r="5" spans="1:13" x14ac:dyDescent="0.25">
      <c r="A5" t="s">
        <v>75</v>
      </c>
      <c r="B5" t="s">
        <v>104</v>
      </c>
      <c r="C5" t="s">
        <v>251</v>
      </c>
      <c r="D5" s="16" t="s">
        <v>249</v>
      </c>
      <c r="E5">
        <v>2094714</v>
      </c>
      <c r="G5" s="20">
        <v>2094727</v>
      </c>
      <c r="H5" s="20" t="s">
        <v>93</v>
      </c>
      <c r="I5" s="27" t="s">
        <v>255</v>
      </c>
      <c r="J5" s="20" t="s">
        <v>87</v>
      </c>
    </row>
    <row r="6" spans="1:13" x14ac:dyDescent="0.25">
      <c r="A6" t="s">
        <v>81</v>
      </c>
      <c r="B6" t="s">
        <v>107</v>
      </c>
      <c r="C6" t="s">
        <v>253</v>
      </c>
      <c r="D6" s="16" t="s">
        <v>249</v>
      </c>
      <c r="E6">
        <v>2094715</v>
      </c>
      <c r="G6" s="20">
        <v>2094328</v>
      </c>
      <c r="H6" s="20" t="s">
        <v>224</v>
      </c>
      <c r="I6" s="19" t="s">
        <v>223</v>
      </c>
      <c r="J6" s="20" t="s">
        <v>87</v>
      </c>
    </row>
    <row r="7" spans="1:13" x14ac:dyDescent="0.25">
      <c r="A7" t="s">
        <v>85</v>
      </c>
      <c r="B7" t="s">
        <v>120</v>
      </c>
      <c r="C7" t="s">
        <v>254</v>
      </c>
      <c r="D7" s="16" t="s">
        <v>249</v>
      </c>
      <c r="E7">
        <v>2094721</v>
      </c>
      <c r="G7" s="20">
        <v>2088760</v>
      </c>
      <c r="H7" s="20" t="s">
        <v>56</v>
      </c>
      <c r="I7" s="19" t="s">
        <v>226</v>
      </c>
      <c r="J7" s="20" t="s">
        <v>87</v>
      </c>
    </row>
    <row r="8" spans="1:13" x14ac:dyDescent="0.25">
      <c r="A8" t="s">
        <v>122</v>
      </c>
      <c r="B8" t="s">
        <v>121</v>
      </c>
      <c r="C8" t="s">
        <v>257</v>
      </c>
      <c r="D8" s="16" t="s">
        <v>249</v>
      </c>
      <c r="E8">
        <v>2094798</v>
      </c>
      <c r="G8" s="20">
        <v>2094971</v>
      </c>
      <c r="H8" s="20" t="s">
        <v>57</v>
      </c>
      <c r="I8" s="19" t="s">
        <v>264</v>
      </c>
    </row>
    <row r="9" spans="1:13" x14ac:dyDescent="0.25">
      <c r="A9" t="s">
        <v>127</v>
      </c>
      <c r="B9" t="s">
        <v>128</v>
      </c>
      <c r="C9" t="s">
        <v>258</v>
      </c>
      <c r="D9" s="16" t="s">
        <v>249</v>
      </c>
      <c r="E9">
        <v>2094802</v>
      </c>
      <c r="G9" s="20">
        <v>2095030</v>
      </c>
      <c r="H9" s="20" t="s">
        <v>54</v>
      </c>
      <c r="I9" s="25" t="s">
        <v>266</v>
      </c>
      <c r="J9" t="s">
        <v>87</v>
      </c>
    </row>
    <row r="10" spans="1:13" x14ac:dyDescent="0.25">
      <c r="A10" t="s">
        <v>132</v>
      </c>
      <c r="B10" t="s">
        <v>133</v>
      </c>
      <c r="C10" t="s">
        <v>259</v>
      </c>
      <c r="D10" s="16" t="s">
        <v>249</v>
      </c>
      <c r="E10">
        <v>2094853</v>
      </c>
      <c r="M10" s="17"/>
    </row>
    <row r="11" spans="1:13" x14ac:dyDescent="0.25">
      <c r="A11" t="s">
        <v>137</v>
      </c>
      <c r="B11" t="s">
        <v>165</v>
      </c>
      <c r="C11" t="s">
        <v>260</v>
      </c>
      <c r="D11" s="28" t="s">
        <v>261</v>
      </c>
      <c r="E11">
        <v>2094955</v>
      </c>
      <c r="M11" s="17"/>
    </row>
    <row r="12" spans="1:13" x14ac:dyDescent="0.25">
      <c r="A12" t="s">
        <v>167</v>
      </c>
      <c r="B12" t="s">
        <v>172</v>
      </c>
      <c r="C12" t="s">
        <v>262</v>
      </c>
      <c r="D12" s="16" t="s">
        <v>249</v>
      </c>
      <c r="E12">
        <v>2094958</v>
      </c>
      <c r="H12" s="18"/>
    </row>
    <row r="13" spans="1:13" x14ac:dyDescent="0.25">
      <c r="A13" t="s">
        <v>168</v>
      </c>
      <c r="B13" t="s">
        <v>169</v>
      </c>
      <c r="C13" t="s">
        <v>263</v>
      </c>
      <c r="D13" s="16" t="s">
        <v>249</v>
      </c>
      <c r="E13" t="s">
        <v>233</v>
      </c>
    </row>
    <row r="14" spans="1:13" x14ac:dyDescent="0.25">
      <c r="A14" t="s">
        <v>171</v>
      </c>
      <c r="B14" t="s">
        <v>174</v>
      </c>
      <c r="C14" t="s">
        <v>265</v>
      </c>
      <c r="D14" s="16" t="s">
        <v>249</v>
      </c>
      <c r="E14">
        <v>2094972</v>
      </c>
    </row>
    <row r="17" spans="1:6" x14ac:dyDescent="0.25">
      <c r="A17" t="s">
        <v>229</v>
      </c>
    </row>
    <row r="19" spans="1:6" x14ac:dyDescent="0.25">
      <c r="F19" s="17"/>
    </row>
    <row r="20" spans="1:6" x14ac:dyDescent="0.25">
      <c r="F20" s="17"/>
    </row>
    <row r="21" spans="1:6" x14ac:dyDescent="0.25">
      <c r="D21" s="17"/>
    </row>
    <row r="22" spans="1:6" x14ac:dyDescent="0.25">
      <c r="D22" s="17"/>
      <c r="F22" s="17"/>
    </row>
    <row r="23" spans="1:6" x14ac:dyDescent="0.25">
      <c r="F23" s="1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3201-9EC6-492D-9880-C7AB51DC1D2F}">
  <dimension ref="A1:L25"/>
  <sheetViews>
    <sheetView workbookViewId="0">
      <selection activeCell="G9" sqref="G9"/>
    </sheetView>
  </sheetViews>
  <sheetFormatPr defaultRowHeight="15" x14ac:dyDescent="0.25"/>
  <cols>
    <col min="4" max="4" width="14.140625" bestFit="1" customWidth="1"/>
    <col min="5" max="5" width="11.85546875" customWidth="1"/>
    <col min="6" max="6" width="9.7109375" bestFit="1" customWidth="1"/>
    <col min="7" max="7" width="15.85546875" bestFit="1" customWidth="1"/>
    <col min="8" max="8" width="9.7109375" bestFit="1" customWidth="1"/>
    <col min="9" max="9" width="4.7109375" bestFit="1" customWidth="1"/>
    <col min="10" max="10" width="50.140625" bestFit="1" customWidth="1"/>
  </cols>
  <sheetData>
    <row r="1" spans="1:12" s="9" customFormat="1" x14ac:dyDescent="0.25">
      <c r="A1" s="9" t="s">
        <v>98</v>
      </c>
      <c r="B1" s="9" t="s">
        <v>97</v>
      </c>
      <c r="C1" s="9" t="s">
        <v>233</v>
      </c>
      <c r="D1" s="9" t="s">
        <v>45</v>
      </c>
    </row>
    <row r="2" spans="1:12" x14ac:dyDescent="0.25">
      <c r="A2" t="s">
        <v>0</v>
      </c>
      <c r="B2" t="s">
        <v>96</v>
      </c>
      <c r="C2">
        <v>2028647</v>
      </c>
      <c r="D2" t="s">
        <v>234</v>
      </c>
      <c r="E2" s="16" t="s">
        <v>166</v>
      </c>
      <c r="G2" s="9" t="s">
        <v>64</v>
      </c>
      <c r="H2" s="9" t="s">
        <v>65</v>
      </c>
      <c r="I2" s="9" t="s">
        <v>90</v>
      </c>
      <c r="J2" s="9" t="s">
        <v>63</v>
      </c>
    </row>
    <row r="3" spans="1:12" x14ac:dyDescent="0.25">
      <c r="A3" t="s">
        <v>36</v>
      </c>
      <c r="B3" t="s">
        <v>101</v>
      </c>
      <c r="C3">
        <v>2028649</v>
      </c>
      <c r="D3" t="s">
        <v>235</v>
      </c>
      <c r="E3" s="16" t="s">
        <v>166</v>
      </c>
      <c r="G3" s="15">
        <v>2028436</v>
      </c>
      <c r="H3" s="15" t="s">
        <v>54</v>
      </c>
      <c r="I3" s="15" t="s">
        <v>88</v>
      </c>
      <c r="J3" s="19" t="s">
        <v>86</v>
      </c>
    </row>
    <row r="4" spans="1:12" x14ac:dyDescent="0.25">
      <c r="A4" t="s">
        <v>52</v>
      </c>
      <c r="B4" t="s">
        <v>102</v>
      </c>
      <c r="C4">
        <v>2028651</v>
      </c>
      <c r="D4" t="s">
        <v>236</v>
      </c>
      <c r="E4" s="16" t="s">
        <v>166</v>
      </c>
      <c r="G4" s="15">
        <v>2028437</v>
      </c>
      <c r="H4" s="15" t="s">
        <v>55</v>
      </c>
      <c r="I4" s="15" t="s">
        <v>88</v>
      </c>
      <c r="J4" s="19" t="s">
        <v>89</v>
      </c>
    </row>
    <row r="5" spans="1:12" x14ac:dyDescent="0.25">
      <c r="A5" t="s">
        <v>75</v>
      </c>
      <c r="B5" t="s">
        <v>104</v>
      </c>
      <c r="C5">
        <v>2028652</v>
      </c>
      <c r="D5" t="s">
        <v>237</v>
      </c>
      <c r="E5" s="16" t="s">
        <v>166</v>
      </c>
      <c r="G5" s="15">
        <v>2028438</v>
      </c>
      <c r="H5" s="15" t="s">
        <v>56</v>
      </c>
      <c r="I5" s="15" t="s">
        <v>88</v>
      </c>
      <c r="J5" s="19" t="s">
        <v>91</v>
      </c>
    </row>
    <row r="6" spans="1:12" x14ac:dyDescent="0.25">
      <c r="A6" t="s">
        <v>81</v>
      </c>
      <c r="B6" t="s">
        <v>107</v>
      </c>
      <c r="C6">
        <v>2028653</v>
      </c>
      <c r="D6" t="s">
        <v>238</v>
      </c>
      <c r="E6" s="16" t="s">
        <v>166</v>
      </c>
      <c r="G6" s="15">
        <v>2028439</v>
      </c>
      <c r="H6" s="15" t="s">
        <v>93</v>
      </c>
      <c r="I6" s="15" t="s">
        <v>88</v>
      </c>
      <c r="J6" s="19" t="s">
        <v>92</v>
      </c>
    </row>
    <row r="7" spans="1:12" x14ac:dyDescent="0.25">
      <c r="A7" t="s">
        <v>85</v>
      </c>
      <c r="B7" t="s">
        <v>120</v>
      </c>
      <c r="D7" s="26" t="s">
        <v>241</v>
      </c>
      <c r="E7" s="16" t="s">
        <v>166</v>
      </c>
      <c r="G7" s="15">
        <v>2028440</v>
      </c>
      <c r="H7" s="15" t="s">
        <v>95</v>
      </c>
      <c r="I7" s="15" t="s">
        <v>88</v>
      </c>
      <c r="J7" s="19" t="s">
        <v>94</v>
      </c>
    </row>
    <row r="8" spans="1:12" x14ac:dyDescent="0.25">
      <c r="A8" t="s">
        <v>122</v>
      </c>
      <c r="B8" t="s">
        <v>121</v>
      </c>
      <c r="C8">
        <v>2028655</v>
      </c>
      <c r="D8" s="26" t="s">
        <v>242</v>
      </c>
      <c r="E8" s="16" t="s">
        <v>166</v>
      </c>
      <c r="G8" s="20">
        <v>2028553</v>
      </c>
      <c r="H8" s="20" t="s">
        <v>55</v>
      </c>
      <c r="I8" s="20" t="s">
        <v>88</v>
      </c>
      <c r="J8" s="19" t="s">
        <v>207</v>
      </c>
    </row>
    <row r="9" spans="1:12" x14ac:dyDescent="0.25">
      <c r="A9" t="s">
        <v>127</v>
      </c>
      <c r="B9" t="s">
        <v>128</v>
      </c>
      <c r="C9">
        <v>2028656</v>
      </c>
      <c r="D9" s="26" t="s">
        <v>243</v>
      </c>
      <c r="E9" s="16" t="s">
        <v>166</v>
      </c>
      <c r="G9" s="20">
        <v>2028602</v>
      </c>
      <c r="H9" s="20" t="s">
        <v>57</v>
      </c>
      <c r="I9" s="20" t="s">
        <v>88</v>
      </c>
      <c r="J9" s="19" t="s">
        <v>221</v>
      </c>
    </row>
    <row r="10" spans="1:12" x14ac:dyDescent="0.25">
      <c r="A10" t="s">
        <v>132</v>
      </c>
      <c r="B10" t="s">
        <v>133</v>
      </c>
      <c r="C10">
        <v>2028658</v>
      </c>
      <c r="D10" s="26" t="s">
        <v>244</v>
      </c>
      <c r="E10" s="16" t="s">
        <v>166</v>
      </c>
    </row>
    <row r="11" spans="1:12" x14ac:dyDescent="0.25">
      <c r="A11" t="s">
        <v>137</v>
      </c>
      <c r="B11" t="s">
        <v>165</v>
      </c>
      <c r="C11">
        <v>2028659</v>
      </c>
      <c r="D11" s="26" t="s">
        <v>245</v>
      </c>
      <c r="E11" s="16" t="s">
        <v>166</v>
      </c>
    </row>
    <row r="12" spans="1:12" x14ac:dyDescent="0.25">
      <c r="A12" t="s">
        <v>167</v>
      </c>
      <c r="B12" t="s">
        <v>172</v>
      </c>
      <c r="C12">
        <v>2028660</v>
      </c>
      <c r="D12" s="26" t="s">
        <v>246</v>
      </c>
      <c r="E12" s="16" t="s">
        <v>166</v>
      </c>
      <c r="J12" s="25"/>
    </row>
    <row r="13" spans="1:12" x14ac:dyDescent="0.25">
      <c r="A13" t="s">
        <v>168</v>
      </c>
      <c r="B13" t="s">
        <v>169</v>
      </c>
      <c r="C13">
        <v>2028661</v>
      </c>
      <c r="D13" s="26" t="s">
        <v>247</v>
      </c>
      <c r="E13" s="16" t="s">
        <v>166</v>
      </c>
      <c r="H13" s="17"/>
    </row>
    <row r="14" spans="1:12" x14ac:dyDescent="0.25">
      <c r="A14" t="s">
        <v>171</v>
      </c>
      <c r="B14" t="s">
        <v>174</v>
      </c>
      <c r="C14">
        <v>2028662</v>
      </c>
      <c r="D14" s="26" t="s">
        <v>248</v>
      </c>
      <c r="E14" s="16" t="s">
        <v>166</v>
      </c>
      <c r="H14" s="17"/>
      <c r="L14" s="17"/>
    </row>
    <row r="15" spans="1:12" x14ac:dyDescent="0.25">
      <c r="L15" s="17"/>
    </row>
    <row r="16" spans="1:12" x14ac:dyDescent="0.25">
      <c r="F16" s="17"/>
    </row>
    <row r="17" spans="4:7" x14ac:dyDescent="0.25">
      <c r="F17" s="17"/>
    </row>
    <row r="18" spans="4:7" x14ac:dyDescent="0.25">
      <c r="F18" s="17"/>
    </row>
    <row r="19" spans="4:7" x14ac:dyDescent="0.25">
      <c r="F19" s="17"/>
      <c r="G19" s="17"/>
    </row>
    <row r="20" spans="4:7" x14ac:dyDescent="0.25">
      <c r="F20" s="17"/>
      <c r="G20" s="17"/>
    </row>
    <row r="25" spans="4:7" x14ac:dyDescent="0.25">
      <c r="D25" s="26" t="s">
        <v>239</v>
      </c>
      <c r="E25" t="s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3DE6-0584-4374-87AC-399FF60716F9}">
  <dimension ref="A1:M23"/>
  <sheetViews>
    <sheetView workbookViewId="0">
      <selection activeCell="C2" sqref="C2"/>
    </sheetView>
  </sheetViews>
  <sheetFormatPr defaultRowHeight="15" x14ac:dyDescent="0.25"/>
  <cols>
    <col min="3" max="3" width="14.140625" bestFit="1" customWidth="1"/>
    <col min="4" max="4" width="11.85546875" customWidth="1"/>
    <col min="5" max="5" width="14.28515625" bestFit="1" customWidth="1"/>
    <col min="8" max="8" width="43.42578125" bestFit="1" customWidth="1"/>
    <col min="9" max="9" width="15.85546875" bestFit="1" customWidth="1"/>
    <col min="10" max="10" width="9.7109375" bestFit="1" customWidth="1"/>
    <col min="11" max="11" width="4.7109375" bestFit="1" customWidth="1"/>
  </cols>
  <sheetData>
    <row r="1" spans="1:13" s="9" customFormat="1" x14ac:dyDescent="0.25">
      <c r="A1" s="9" t="s">
        <v>98</v>
      </c>
      <c r="B1" s="9" t="s">
        <v>97</v>
      </c>
      <c r="C1" s="9" t="s">
        <v>45</v>
      </c>
    </row>
    <row r="2" spans="1:13" x14ac:dyDescent="0.25">
      <c r="A2" t="s">
        <v>0</v>
      </c>
      <c r="B2" t="s">
        <v>96</v>
      </c>
      <c r="C2" t="s">
        <v>206</v>
      </c>
      <c r="D2" s="16" t="s">
        <v>166</v>
      </c>
      <c r="H2" s="9" t="s">
        <v>63</v>
      </c>
      <c r="I2" s="9" t="s">
        <v>64</v>
      </c>
      <c r="J2" s="9" t="s">
        <v>65</v>
      </c>
      <c r="K2" s="9" t="s">
        <v>90</v>
      </c>
    </row>
    <row r="3" spans="1:13" x14ac:dyDescent="0.25">
      <c r="A3" t="s">
        <v>36</v>
      </c>
      <c r="B3" t="s">
        <v>101</v>
      </c>
      <c r="C3" t="s">
        <v>208</v>
      </c>
      <c r="D3" s="16" t="s">
        <v>166</v>
      </c>
      <c r="H3" s="19" t="s">
        <v>86</v>
      </c>
      <c r="I3" s="15">
        <v>2028436</v>
      </c>
      <c r="J3" s="15" t="s">
        <v>54</v>
      </c>
      <c r="K3" s="15" t="s">
        <v>88</v>
      </c>
    </row>
    <row r="4" spans="1:13" x14ac:dyDescent="0.25">
      <c r="A4" t="s">
        <v>52</v>
      </c>
      <c r="B4" t="s">
        <v>102</v>
      </c>
      <c r="C4" t="s">
        <v>209</v>
      </c>
      <c r="D4" s="16" t="s">
        <v>166</v>
      </c>
      <c r="H4" s="19" t="s">
        <v>89</v>
      </c>
      <c r="I4" s="15">
        <v>2028437</v>
      </c>
      <c r="J4" s="15" t="s">
        <v>55</v>
      </c>
      <c r="K4" s="15" t="s">
        <v>88</v>
      </c>
    </row>
    <row r="5" spans="1:13" x14ac:dyDescent="0.25">
      <c r="A5" t="s">
        <v>75</v>
      </c>
      <c r="B5" t="s">
        <v>104</v>
      </c>
      <c r="C5" t="s">
        <v>210</v>
      </c>
      <c r="D5" s="16" t="s">
        <v>166</v>
      </c>
      <c r="H5" s="19" t="s">
        <v>91</v>
      </c>
      <c r="I5" s="15">
        <v>2028438</v>
      </c>
      <c r="J5" s="15" t="s">
        <v>56</v>
      </c>
      <c r="K5" s="15" t="s">
        <v>88</v>
      </c>
    </row>
    <row r="6" spans="1:13" x14ac:dyDescent="0.25">
      <c r="A6" t="s">
        <v>81</v>
      </c>
      <c r="B6" t="s">
        <v>107</v>
      </c>
      <c r="C6" t="s">
        <v>211</v>
      </c>
      <c r="D6" s="16" t="s">
        <v>166</v>
      </c>
      <c r="H6" s="19" t="s">
        <v>92</v>
      </c>
      <c r="I6" s="15">
        <v>2028439</v>
      </c>
      <c r="J6" s="15" t="s">
        <v>93</v>
      </c>
      <c r="K6" s="15" t="s">
        <v>88</v>
      </c>
    </row>
    <row r="7" spans="1:13" x14ac:dyDescent="0.25">
      <c r="A7" t="s">
        <v>85</v>
      </c>
      <c r="B7" t="s">
        <v>120</v>
      </c>
      <c r="C7" t="s">
        <v>212</v>
      </c>
      <c r="D7" s="16" t="s">
        <v>166</v>
      </c>
      <c r="H7" s="19" t="s">
        <v>94</v>
      </c>
      <c r="I7" s="15">
        <v>2028440</v>
      </c>
      <c r="J7" s="15" t="s">
        <v>95</v>
      </c>
      <c r="K7" s="15" t="s">
        <v>88</v>
      </c>
    </row>
    <row r="8" spans="1:13" x14ac:dyDescent="0.25">
      <c r="A8" t="s">
        <v>122</v>
      </c>
      <c r="B8" t="s">
        <v>121</v>
      </c>
      <c r="C8" t="s">
        <v>213</v>
      </c>
      <c r="D8" s="16" t="s">
        <v>166</v>
      </c>
      <c r="H8" s="19" t="s">
        <v>207</v>
      </c>
      <c r="I8" s="20">
        <v>2028553</v>
      </c>
      <c r="J8" s="20" t="s">
        <v>55</v>
      </c>
      <c r="K8" s="20" t="s">
        <v>88</v>
      </c>
    </row>
    <row r="9" spans="1:13" x14ac:dyDescent="0.25">
      <c r="A9" t="s">
        <v>127</v>
      </c>
      <c r="B9" t="s">
        <v>128</v>
      </c>
      <c r="C9" t="s">
        <v>214</v>
      </c>
      <c r="D9" s="16" t="s">
        <v>166</v>
      </c>
      <c r="H9" s="19" t="s">
        <v>221</v>
      </c>
      <c r="I9" s="20">
        <v>2028602</v>
      </c>
      <c r="J9" s="20" t="s">
        <v>57</v>
      </c>
      <c r="K9" s="20" t="s">
        <v>88</v>
      </c>
    </row>
    <row r="10" spans="1:13" x14ac:dyDescent="0.25">
      <c r="A10" t="s">
        <v>132</v>
      </c>
      <c r="B10" t="s">
        <v>133</v>
      </c>
      <c r="C10" t="s">
        <v>215</v>
      </c>
      <c r="D10" s="16" t="s">
        <v>166</v>
      </c>
    </row>
    <row r="11" spans="1:13" x14ac:dyDescent="0.25">
      <c r="A11" t="s">
        <v>137</v>
      </c>
      <c r="B11" t="s">
        <v>165</v>
      </c>
      <c r="C11" t="s">
        <v>218</v>
      </c>
      <c r="D11" s="16" t="s">
        <v>166</v>
      </c>
    </row>
    <row r="12" spans="1:13" x14ac:dyDescent="0.25">
      <c r="A12" t="s">
        <v>167</v>
      </c>
      <c r="B12" t="s">
        <v>172</v>
      </c>
      <c r="C12" t="s">
        <v>219</v>
      </c>
      <c r="D12" s="16" t="s">
        <v>166</v>
      </c>
      <c r="E12">
        <v>2028601</v>
      </c>
    </row>
    <row r="13" spans="1:13" x14ac:dyDescent="0.25">
      <c r="A13" t="s">
        <v>168</v>
      </c>
      <c r="B13" t="s">
        <v>169</v>
      </c>
      <c r="C13" t="s">
        <v>220</v>
      </c>
      <c r="D13" s="16" t="s">
        <v>166</v>
      </c>
      <c r="J13" s="17"/>
    </row>
    <row r="14" spans="1:13" x14ac:dyDescent="0.25">
      <c r="A14" t="s">
        <v>171</v>
      </c>
      <c r="B14" t="s">
        <v>174</v>
      </c>
      <c r="C14" t="s">
        <v>222</v>
      </c>
      <c r="D14" s="16" t="s">
        <v>166</v>
      </c>
      <c r="J14" s="17"/>
      <c r="M14" s="17"/>
    </row>
    <row r="15" spans="1:13" x14ac:dyDescent="0.25">
      <c r="M15" s="17"/>
    </row>
    <row r="23" spans="3:4" x14ac:dyDescent="0.25">
      <c r="C23" t="s">
        <v>216</v>
      </c>
      <c r="D23" t="s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3E4E-E816-4496-85DD-8BDF93E1016E}">
  <dimension ref="A1:N23"/>
  <sheetViews>
    <sheetView workbookViewId="0">
      <selection activeCell="D25" sqref="D25"/>
    </sheetView>
  </sheetViews>
  <sheetFormatPr defaultRowHeight="15" x14ac:dyDescent="0.25"/>
  <cols>
    <col min="2" max="2" width="10.140625" customWidth="1"/>
    <col min="3" max="3" width="14.85546875" bestFit="1" customWidth="1"/>
    <col min="4" max="4" width="14.140625" bestFit="1" customWidth="1"/>
    <col min="6" max="7" width="9.7109375" bestFit="1" customWidth="1"/>
    <col min="8" max="8" width="14.85546875" bestFit="1" customWidth="1"/>
    <col min="14" max="14" width="9.7109375" bestFit="1" customWidth="1"/>
  </cols>
  <sheetData>
    <row r="1" spans="1:14" x14ac:dyDescent="0.25">
      <c r="A1" s="9" t="s">
        <v>98</v>
      </c>
      <c r="B1" s="9" t="s">
        <v>97</v>
      </c>
      <c r="C1" s="9" t="s">
        <v>45</v>
      </c>
      <c r="D1" s="9" t="s">
        <v>178</v>
      </c>
      <c r="E1" s="9"/>
    </row>
    <row r="2" spans="1:14" x14ac:dyDescent="0.25">
      <c r="A2" t="s">
        <v>0</v>
      </c>
      <c r="B2" t="s">
        <v>96</v>
      </c>
      <c r="C2" t="s">
        <v>177</v>
      </c>
      <c r="D2">
        <v>2094035</v>
      </c>
      <c r="E2" s="16" t="s">
        <v>166</v>
      </c>
    </row>
    <row r="3" spans="1:14" x14ac:dyDescent="0.25">
      <c r="A3" t="s">
        <v>36</v>
      </c>
      <c r="B3" t="s">
        <v>101</v>
      </c>
      <c r="C3" t="s">
        <v>179</v>
      </c>
      <c r="D3">
        <v>2094036</v>
      </c>
      <c r="E3" s="16" t="s">
        <v>166</v>
      </c>
    </row>
    <row r="4" spans="1:14" x14ac:dyDescent="0.25">
      <c r="A4" t="s">
        <v>52</v>
      </c>
      <c r="B4" t="s">
        <v>102</v>
      </c>
      <c r="C4" t="s">
        <v>180</v>
      </c>
      <c r="D4">
        <v>2094038</v>
      </c>
      <c r="E4" s="16" t="s">
        <v>166</v>
      </c>
    </row>
    <row r="5" spans="1:14" x14ac:dyDescent="0.25">
      <c r="A5" t="s">
        <v>75</v>
      </c>
      <c r="B5" t="s">
        <v>104</v>
      </c>
      <c r="C5" t="s">
        <v>181</v>
      </c>
      <c r="D5">
        <v>2094069</v>
      </c>
      <c r="E5" s="16" t="s">
        <v>166</v>
      </c>
    </row>
    <row r="6" spans="1:14" x14ac:dyDescent="0.25">
      <c r="A6" t="s">
        <v>81</v>
      </c>
      <c r="B6" t="s">
        <v>107</v>
      </c>
      <c r="C6" t="s">
        <v>187</v>
      </c>
      <c r="E6" s="16" t="s">
        <v>166</v>
      </c>
    </row>
    <row r="7" spans="1:14" x14ac:dyDescent="0.25">
      <c r="A7" t="s">
        <v>85</v>
      </c>
      <c r="B7" t="s">
        <v>120</v>
      </c>
      <c r="C7" t="s">
        <v>188</v>
      </c>
      <c r="E7" s="16" t="s">
        <v>166</v>
      </c>
    </row>
    <row r="8" spans="1:14" x14ac:dyDescent="0.25">
      <c r="A8" t="s">
        <v>122</v>
      </c>
      <c r="B8" t="s">
        <v>121</v>
      </c>
      <c r="C8" t="s">
        <v>201</v>
      </c>
      <c r="D8">
        <v>2094113</v>
      </c>
      <c r="E8" s="16" t="s">
        <v>166</v>
      </c>
    </row>
    <row r="9" spans="1:14" x14ac:dyDescent="0.25">
      <c r="A9" t="s">
        <v>127</v>
      </c>
      <c r="B9" t="s">
        <v>128</v>
      </c>
      <c r="C9" t="s">
        <v>202</v>
      </c>
      <c r="E9" s="16" t="s">
        <v>166</v>
      </c>
    </row>
    <row r="10" spans="1:14" x14ac:dyDescent="0.25">
      <c r="A10" t="s">
        <v>132</v>
      </c>
      <c r="B10" t="s">
        <v>133</v>
      </c>
      <c r="C10" t="s">
        <v>204</v>
      </c>
      <c r="D10">
        <v>2094150</v>
      </c>
      <c r="E10" s="16" t="s">
        <v>166</v>
      </c>
      <c r="N10" s="17"/>
    </row>
    <row r="11" spans="1:14" x14ac:dyDescent="0.25">
      <c r="A11" t="s">
        <v>137</v>
      </c>
      <c r="B11" t="s">
        <v>165</v>
      </c>
      <c r="C11" t="s">
        <v>205</v>
      </c>
      <c r="D11">
        <v>2094151</v>
      </c>
      <c r="N11" s="17"/>
    </row>
    <row r="12" spans="1:14" x14ac:dyDescent="0.25">
      <c r="A12" t="s">
        <v>167</v>
      </c>
      <c r="B12" t="s">
        <v>172</v>
      </c>
      <c r="C12" t="s">
        <v>225</v>
      </c>
      <c r="E12" s="16" t="s">
        <v>166</v>
      </c>
      <c r="J12" s="18"/>
    </row>
    <row r="13" spans="1:14" x14ac:dyDescent="0.25">
      <c r="A13" t="s">
        <v>168</v>
      </c>
      <c r="B13" t="s">
        <v>169</v>
      </c>
      <c r="C13" t="s">
        <v>227</v>
      </c>
      <c r="E13" s="16" t="s">
        <v>166</v>
      </c>
    </row>
    <row r="14" spans="1:14" x14ac:dyDescent="0.25">
      <c r="A14" t="s">
        <v>171</v>
      </c>
      <c r="B14" t="s">
        <v>174</v>
      </c>
      <c r="C14" t="s">
        <v>228</v>
      </c>
      <c r="E14" s="16" t="s">
        <v>166</v>
      </c>
    </row>
    <row r="17" spans="1:7" x14ac:dyDescent="0.25">
      <c r="A17" t="s">
        <v>229</v>
      </c>
      <c r="C17" t="s">
        <v>230</v>
      </c>
    </row>
    <row r="21" spans="1:7" x14ac:dyDescent="0.25">
      <c r="F21" s="17"/>
    </row>
    <row r="22" spans="1:7" x14ac:dyDescent="0.25">
      <c r="F22" s="17"/>
      <c r="G22" s="17"/>
    </row>
    <row r="23" spans="1:7" x14ac:dyDescent="0.25">
      <c r="G23" s="17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77EA-F30A-43F6-822A-FC12E18D563D}">
  <dimension ref="A1:F18"/>
  <sheetViews>
    <sheetView workbookViewId="0">
      <selection activeCell="D2" sqref="D2"/>
    </sheetView>
  </sheetViews>
  <sheetFormatPr defaultRowHeight="15" x14ac:dyDescent="0.25"/>
  <cols>
    <col min="3" max="3" width="36.7109375" style="14" bestFit="1" customWidth="1"/>
    <col min="4" max="4" width="14.140625" bestFit="1" customWidth="1"/>
    <col min="5" max="5" width="34.28515625" bestFit="1" customWidth="1"/>
  </cols>
  <sheetData>
    <row r="1" spans="1:6" s="9" customFormat="1" x14ac:dyDescent="0.25">
      <c r="A1" s="9" t="s">
        <v>98</v>
      </c>
      <c r="B1" s="9" t="s">
        <v>97</v>
      </c>
      <c r="C1" s="13" t="s">
        <v>123</v>
      </c>
      <c r="D1" s="9" t="s">
        <v>45</v>
      </c>
    </row>
    <row r="2" spans="1:6" x14ac:dyDescent="0.25">
      <c r="A2" t="s">
        <v>0</v>
      </c>
      <c r="B2" t="s">
        <v>96</v>
      </c>
      <c r="C2" s="14">
        <v>2028444</v>
      </c>
      <c r="D2" t="s">
        <v>99</v>
      </c>
      <c r="F2" t="s">
        <v>166</v>
      </c>
    </row>
    <row r="3" spans="1:6" x14ac:dyDescent="0.25">
      <c r="A3" t="s">
        <v>36</v>
      </c>
      <c r="B3" t="s">
        <v>101</v>
      </c>
      <c r="D3" t="s">
        <v>100</v>
      </c>
      <c r="F3" t="s">
        <v>166</v>
      </c>
    </row>
    <row r="4" spans="1:6" x14ac:dyDescent="0.25">
      <c r="A4" t="s">
        <v>52</v>
      </c>
      <c r="B4" t="s">
        <v>102</v>
      </c>
      <c r="C4" s="14">
        <v>2028461</v>
      </c>
      <c r="D4" t="s">
        <v>103</v>
      </c>
      <c r="F4" t="s">
        <v>166</v>
      </c>
    </row>
    <row r="5" spans="1:6" x14ac:dyDescent="0.25">
      <c r="A5" t="s">
        <v>75</v>
      </c>
      <c r="B5" t="s">
        <v>104</v>
      </c>
      <c r="C5" s="14">
        <v>2028471</v>
      </c>
      <c r="D5" t="s">
        <v>106</v>
      </c>
      <c r="F5" t="s">
        <v>166</v>
      </c>
    </row>
    <row r="6" spans="1:6" x14ac:dyDescent="0.25">
      <c r="A6" t="s">
        <v>81</v>
      </c>
      <c r="B6" t="s">
        <v>107</v>
      </c>
      <c r="C6" s="14">
        <v>2028473</v>
      </c>
      <c r="D6" t="s">
        <v>108</v>
      </c>
      <c r="F6" t="s">
        <v>166</v>
      </c>
    </row>
    <row r="7" spans="1:6" x14ac:dyDescent="0.25">
      <c r="C7" s="14">
        <v>2028474</v>
      </c>
      <c r="D7" t="s">
        <v>110</v>
      </c>
      <c r="E7" t="s">
        <v>109</v>
      </c>
      <c r="F7" t="s">
        <v>166</v>
      </c>
    </row>
    <row r="8" spans="1:6" x14ac:dyDescent="0.25">
      <c r="A8" t="s">
        <v>85</v>
      </c>
      <c r="B8" t="s">
        <v>120</v>
      </c>
      <c r="C8" s="14" t="s">
        <v>125</v>
      </c>
      <c r="D8" t="s">
        <v>110</v>
      </c>
      <c r="F8" t="s">
        <v>166</v>
      </c>
    </row>
    <row r="9" spans="1:6" x14ac:dyDescent="0.25">
      <c r="A9" t="s">
        <v>122</v>
      </c>
      <c r="B9" t="s">
        <v>121</v>
      </c>
      <c r="C9" s="14" t="s">
        <v>124</v>
      </c>
      <c r="D9" t="s">
        <v>126</v>
      </c>
      <c r="F9" t="s">
        <v>166</v>
      </c>
    </row>
    <row r="10" spans="1:6" x14ac:dyDescent="0.25">
      <c r="A10" t="s">
        <v>127</v>
      </c>
      <c r="B10" t="s">
        <v>128</v>
      </c>
      <c r="C10" s="14" t="s">
        <v>129</v>
      </c>
    </row>
    <row r="11" spans="1:6" x14ac:dyDescent="0.25">
      <c r="A11" t="s">
        <v>127</v>
      </c>
      <c r="C11" s="14" t="s">
        <v>130</v>
      </c>
    </row>
    <row r="12" spans="1:6" x14ac:dyDescent="0.25">
      <c r="A12" t="s">
        <v>127</v>
      </c>
      <c r="D12" t="s">
        <v>131</v>
      </c>
    </row>
    <row r="13" spans="1:6" x14ac:dyDescent="0.25">
      <c r="A13" t="s">
        <v>132</v>
      </c>
      <c r="B13" t="s">
        <v>133</v>
      </c>
      <c r="C13" s="14">
        <v>2028482</v>
      </c>
      <c r="D13" t="s">
        <v>134</v>
      </c>
      <c r="F13" t="s">
        <v>166</v>
      </c>
    </row>
    <row r="14" spans="1:6" x14ac:dyDescent="0.25">
      <c r="C14" s="14" t="s">
        <v>135</v>
      </c>
      <c r="D14" t="s">
        <v>136</v>
      </c>
      <c r="F14" t="s">
        <v>166</v>
      </c>
    </row>
    <row r="15" spans="1:6" x14ac:dyDescent="0.25">
      <c r="A15" t="s">
        <v>137</v>
      </c>
      <c r="B15" t="s">
        <v>165</v>
      </c>
      <c r="C15" t="s">
        <v>170</v>
      </c>
      <c r="D15" t="s">
        <v>170</v>
      </c>
      <c r="F15" t="s">
        <v>166</v>
      </c>
    </row>
    <row r="16" spans="1:6" x14ac:dyDescent="0.25">
      <c r="A16" t="s">
        <v>167</v>
      </c>
      <c r="B16" t="s">
        <v>172</v>
      </c>
      <c r="D16" t="s">
        <v>173</v>
      </c>
      <c r="F16" t="s">
        <v>166</v>
      </c>
    </row>
    <row r="17" spans="1:6" x14ac:dyDescent="0.25">
      <c r="A17" t="s">
        <v>168</v>
      </c>
      <c r="B17" t="s">
        <v>169</v>
      </c>
      <c r="D17" t="s">
        <v>175</v>
      </c>
      <c r="F17" t="s">
        <v>166</v>
      </c>
    </row>
    <row r="18" spans="1:6" x14ac:dyDescent="0.25">
      <c r="A18" t="s">
        <v>171</v>
      </c>
      <c r="B18" t="s">
        <v>174</v>
      </c>
      <c r="D18" t="s">
        <v>176</v>
      </c>
      <c r="F18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8A0-9322-4FDE-A1E7-8973B3DD7862}">
  <dimension ref="A1:F40"/>
  <sheetViews>
    <sheetView zoomScale="80" zoomScaleNormal="80" workbookViewId="0">
      <selection activeCell="B37" sqref="B37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93.140625" bestFit="1" customWidth="1"/>
    <col min="5" max="5" width="29" customWidth="1"/>
    <col min="6" max="6" width="28.85546875" bestFit="1" customWidth="1"/>
  </cols>
  <sheetData>
    <row r="1" spans="4:6" x14ac:dyDescent="0.25">
      <c r="D1" s="2">
        <v>44648</v>
      </c>
    </row>
    <row r="2" spans="4:6" hidden="1" x14ac:dyDescent="0.25">
      <c r="D2" t="s">
        <v>0</v>
      </c>
      <c r="E2" t="s">
        <v>7</v>
      </c>
      <c r="F2" t="s">
        <v>8</v>
      </c>
    </row>
    <row r="3" spans="4:6" hidden="1" x14ac:dyDescent="0.25">
      <c r="D3" t="s">
        <v>12</v>
      </c>
    </row>
    <row r="4" spans="4:6" hidden="1" x14ac:dyDescent="0.25">
      <c r="D4" t="s">
        <v>10</v>
      </c>
    </row>
    <row r="5" spans="4:6" ht="30" hidden="1" x14ac:dyDescent="0.25">
      <c r="D5" t="s">
        <v>1</v>
      </c>
      <c r="E5" s="1" t="s">
        <v>2</v>
      </c>
      <c r="F5" t="s">
        <v>3</v>
      </c>
    </row>
    <row r="6" spans="4:6" hidden="1" x14ac:dyDescent="0.25">
      <c r="D6" t="s">
        <v>4</v>
      </c>
    </row>
    <row r="7" spans="4:6" hidden="1" x14ac:dyDescent="0.25">
      <c r="D7" t="s">
        <v>11</v>
      </c>
    </row>
    <row r="8" spans="4:6" ht="30" hidden="1" x14ac:dyDescent="0.25">
      <c r="D8" t="s">
        <v>9</v>
      </c>
      <c r="E8" s="1" t="s">
        <v>6</v>
      </c>
      <c r="F8" t="s">
        <v>5</v>
      </c>
    </row>
    <row r="9" spans="4:6" hidden="1" x14ac:dyDescent="0.25">
      <c r="D9" t="s">
        <v>13</v>
      </c>
    </row>
    <row r="10" spans="4:6" hidden="1" x14ac:dyDescent="0.25">
      <c r="D10" t="s">
        <v>9</v>
      </c>
      <c r="E10" t="s">
        <v>15</v>
      </c>
      <c r="F10" t="s">
        <v>14</v>
      </c>
    </row>
    <row r="11" spans="4:6" hidden="1" x14ac:dyDescent="0.25"/>
    <row r="12" spans="4:6" hidden="1" x14ac:dyDescent="0.25">
      <c r="D12" t="s">
        <v>16</v>
      </c>
    </row>
    <row r="13" spans="4:6" hidden="1" x14ac:dyDescent="0.25"/>
    <row r="14" spans="4:6" hidden="1" x14ac:dyDescent="0.25"/>
    <row r="15" spans="4:6" hidden="1" x14ac:dyDescent="0.25">
      <c r="D15" t="s">
        <v>0</v>
      </c>
    </row>
    <row r="16" spans="4:6" hidden="1" x14ac:dyDescent="0.25">
      <c r="D16" t="s">
        <v>33</v>
      </c>
      <c r="F16" t="s">
        <v>30</v>
      </c>
    </row>
    <row r="17" spans="4:6" hidden="1" x14ac:dyDescent="0.25">
      <c r="D17" t="s">
        <v>28</v>
      </c>
      <c r="F17" t="s">
        <v>29</v>
      </c>
    </row>
    <row r="18" spans="4:6" hidden="1" x14ac:dyDescent="0.25">
      <c r="D18" t="s">
        <v>31</v>
      </c>
      <c r="F18" t="s">
        <v>32</v>
      </c>
    </row>
    <row r="19" spans="4:6" hidden="1" x14ac:dyDescent="0.25"/>
    <row r="20" spans="4:6" hidden="1" x14ac:dyDescent="0.25">
      <c r="D20" t="s">
        <v>0</v>
      </c>
    </row>
    <row r="21" spans="4:6" hidden="1" x14ac:dyDescent="0.25">
      <c r="D21" t="s">
        <v>35</v>
      </c>
      <c r="F21" t="s">
        <v>30</v>
      </c>
    </row>
    <row r="22" spans="4:6" hidden="1" x14ac:dyDescent="0.25">
      <c r="D22" t="s">
        <v>34</v>
      </c>
      <c r="F22" t="s">
        <v>29</v>
      </c>
    </row>
    <row r="23" spans="4:6" hidden="1" x14ac:dyDescent="0.25">
      <c r="D23" t="s">
        <v>31</v>
      </c>
      <c r="F23" t="s">
        <v>32</v>
      </c>
    </row>
    <row r="24" spans="4:6" hidden="1" x14ac:dyDescent="0.25"/>
    <row r="25" spans="4:6" hidden="1" x14ac:dyDescent="0.25"/>
    <row r="26" spans="4:6" hidden="1" x14ac:dyDescent="0.25"/>
    <row r="27" spans="4:6" hidden="1" x14ac:dyDescent="0.25">
      <c r="D27" t="s">
        <v>36</v>
      </c>
    </row>
    <row r="28" spans="4:6" hidden="1" x14ac:dyDescent="0.25">
      <c r="D28" t="s">
        <v>37</v>
      </c>
    </row>
    <row r="29" spans="4:6" hidden="1" x14ac:dyDescent="0.25">
      <c r="D29" t="s">
        <v>38</v>
      </c>
    </row>
    <row r="30" spans="4:6" ht="30" hidden="1" x14ac:dyDescent="0.25">
      <c r="D30" t="s">
        <v>39</v>
      </c>
      <c r="F30" s="1" t="s">
        <v>6</v>
      </c>
    </row>
    <row r="31" spans="4:6" ht="45" hidden="1" x14ac:dyDescent="0.25">
      <c r="D31" t="s">
        <v>40</v>
      </c>
      <c r="F31" s="1" t="s">
        <v>41</v>
      </c>
    </row>
    <row r="32" spans="4:6" hidden="1" x14ac:dyDescent="0.25"/>
    <row r="33" spans="1:4" hidden="1" x14ac:dyDescent="0.25">
      <c r="D33" t="s">
        <v>42</v>
      </c>
    </row>
    <row r="35" spans="1:4" x14ac:dyDescent="0.25">
      <c r="A35" t="s">
        <v>0</v>
      </c>
      <c r="B35" t="s">
        <v>51</v>
      </c>
      <c r="C35" s="8" t="s">
        <v>50</v>
      </c>
    </row>
    <row r="36" spans="1:4" x14ac:dyDescent="0.25">
      <c r="A36" t="s">
        <v>36</v>
      </c>
      <c r="B36" t="s">
        <v>78</v>
      </c>
      <c r="C36" s="8" t="s">
        <v>50</v>
      </c>
    </row>
    <row r="37" spans="1:4" x14ac:dyDescent="0.25">
      <c r="A37" t="s">
        <v>52</v>
      </c>
      <c r="B37" t="s">
        <v>53</v>
      </c>
      <c r="C37" s="8" t="s">
        <v>50</v>
      </c>
    </row>
    <row r="38" spans="1:4" x14ac:dyDescent="0.25">
      <c r="A38" t="s">
        <v>75</v>
      </c>
      <c r="B38" t="s">
        <v>77</v>
      </c>
      <c r="C38" s="8" t="s">
        <v>50</v>
      </c>
    </row>
    <row r="39" spans="1:4" x14ac:dyDescent="0.25">
      <c r="A39" t="s">
        <v>81</v>
      </c>
      <c r="B39" t="s">
        <v>84</v>
      </c>
      <c r="C39" s="8" t="s">
        <v>50</v>
      </c>
    </row>
    <row r="40" spans="1:4" x14ac:dyDescent="0.25">
      <c r="A40" t="s">
        <v>85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DCD-9252-4686-B00D-85BF5BB0B28E}">
  <dimension ref="A2:G8"/>
  <sheetViews>
    <sheetView topLeftCell="C1" workbookViewId="0">
      <selection activeCell="F8" sqref="F8"/>
    </sheetView>
  </sheetViews>
  <sheetFormatPr defaultRowHeight="15" x14ac:dyDescent="0.25"/>
  <cols>
    <col min="1" max="1" width="29" style="4" customWidth="1"/>
    <col min="2" max="2" width="52.5703125" style="4" bestFit="1" customWidth="1"/>
    <col min="3" max="4" width="9.140625" style="4"/>
    <col min="5" max="5" width="26.85546875" style="4" customWidth="1"/>
    <col min="6" max="6" width="52.5703125" style="4" bestFit="1" customWidth="1"/>
    <col min="7" max="16384" width="9.140625" style="4"/>
  </cols>
  <sheetData>
    <row r="2" spans="1:7" x14ac:dyDescent="0.25">
      <c r="A2" s="4" t="s">
        <v>17</v>
      </c>
      <c r="B2" s="5" t="s">
        <v>18</v>
      </c>
      <c r="C2" s="3"/>
      <c r="E2" s="4" t="s">
        <v>17</v>
      </c>
      <c r="F2" s="5" t="s">
        <v>18</v>
      </c>
      <c r="G2" s="3"/>
    </row>
    <row r="3" spans="1:7" x14ac:dyDescent="0.25">
      <c r="A3" s="4" t="s">
        <v>19</v>
      </c>
      <c r="B3" s="6">
        <v>10022180</v>
      </c>
      <c r="E3" s="4" t="s">
        <v>19</v>
      </c>
      <c r="F3" s="6">
        <v>10022180</v>
      </c>
    </row>
    <row r="4" spans="1:7" x14ac:dyDescent="0.25">
      <c r="A4" s="4" t="s">
        <v>20</v>
      </c>
      <c r="B4" s="6" t="s">
        <v>21</v>
      </c>
      <c r="E4" s="4" t="s">
        <v>20</v>
      </c>
      <c r="F4" s="6" t="s">
        <v>21</v>
      </c>
    </row>
    <row r="5" spans="1:7" ht="57.75" x14ac:dyDescent="0.25">
      <c r="A5" s="4" t="s">
        <v>23</v>
      </c>
      <c r="B5" s="5" t="s">
        <v>105</v>
      </c>
      <c r="E5" s="4" t="s">
        <v>23</v>
      </c>
      <c r="F5" s="5" t="s">
        <v>105</v>
      </c>
    </row>
    <row r="6" spans="1:7" x14ac:dyDescent="0.25">
      <c r="A6" s="4" t="s">
        <v>22</v>
      </c>
      <c r="B6" s="4" t="s">
        <v>24</v>
      </c>
      <c r="E6" s="4" t="s">
        <v>22</v>
      </c>
      <c r="F6" s="4" t="s">
        <v>24</v>
      </c>
    </row>
    <row r="7" spans="1:7" x14ac:dyDescent="0.25">
      <c r="A7" s="4" t="s">
        <v>26</v>
      </c>
      <c r="B7" s="7" t="s">
        <v>25</v>
      </c>
      <c r="E7" s="4" t="s">
        <v>26</v>
      </c>
      <c r="F7" s="6" t="s">
        <v>25</v>
      </c>
    </row>
    <row r="8" spans="1:7" x14ac:dyDescent="0.25">
      <c r="A8" s="4" t="s">
        <v>27</v>
      </c>
      <c r="B8" s="6">
        <v>100283698</v>
      </c>
      <c r="E8" s="4" t="s">
        <v>27</v>
      </c>
      <c r="F8" s="6">
        <v>100283698</v>
      </c>
    </row>
  </sheetData>
  <hyperlinks>
    <hyperlink ref="B7" r:id="rId1" xr:uid="{4EF2811D-74C5-498D-91F2-70EBD6CCDF3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B952-5371-4843-AFF3-BCFFFBAF784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768-2BAA-4D59-B583-D34C22ACA8FE}">
  <dimension ref="A1:C55"/>
  <sheetViews>
    <sheetView workbookViewId="0">
      <selection activeCell="A16" sqref="A16"/>
    </sheetView>
  </sheetViews>
  <sheetFormatPr defaultRowHeight="15" x14ac:dyDescent="0.25"/>
  <cols>
    <col min="1" max="1" width="63.7109375" bestFit="1" customWidth="1"/>
    <col min="2" max="2" width="18" bestFit="1" customWidth="1"/>
    <col min="3" max="3" width="14.28515625" bestFit="1" customWidth="1"/>
  </cols>
  <sheetData>
    <row r="1" spans="1:1" s="9" customFormat="1" x14ac:dyDescent="0.25">
      <c r="A1" s="9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389</v>
      </c>
    </row>
    <row r="8" spans="1:1" x14ac:dyDescent="0.25">
      <c r="A8" t="s">
        <v>195</v>
      </c>
    </row>
    <row r="9" spans="1:1" x14ac:dyDescent="0.25">
      <c r="A9" t="s">
        <v>144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7" spans="1:1" x14ac:dyDescent="0.25">
      <c r="A17" t="s">
        <v>267</v>
      </c>
    </row>
    <row r="46" spans="1:3" x14ac:dyDescent="0.25">
      <c r="A46" s="9"/>
      <c r="B46" s="9" t="s">
        <v>182</v>
      </c>
      <c r="C46" s="9" t="s">
        <v>184</v>
      </c>
    </row>
    <row r="47" spans="1:3" x14ac:dyDescent="0.25">
      <c r="B47" s="24">
        <v>2028520</v>
      </c>
      <c r="C47" s="24" t="s">
        <v>183</v>
      </c>
    </row>
    <row r="50" spans="2:3" x14ac:dyDescent="0.25">
      <c r="B50" s="22">
        <v>44663</v>
      </c>
      <c r="C50" s="23"/>
    </row>
    <row r="51" spans="2:3" x14ac:dyDescent="0.25">
      <c r="B51" s="23">
        <v>2028615</v>
      </c>
      <c r="C51" s="23" t="s">
        <v>231</v>
      </c>
    </row>
    <row r="52" spans="2:3" x14ac:dyDescent="0.25">
      <c r="B52" s="23">
        <v>2028617</v>
      </c>
      <c r="C52" s="23" t="s">
        <v>232</v>
      </c>
    </row>
    <row r="54" spans="2:3" x14ac:dyDescent="0.25">
      <c r="B54" s="17">
        <v>44672</v>
      </c>
    </row>
    <row r="55" spans="2:3" x14ac:dyDescent="0.25">
      <c r="B55">
        <v>2028680</v>
      </c>
      <c r="C55" t="s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3CD-108B-4791-98BA-EF2A271B3A1E}">
  <dimension ref="A1:C5"/>
  <sheetViews>
    <sheetView workbookViewId="0">
      <selection activeCell="C10" sqref="C10"/>
    </sheetView>
  </sheetViews>
  <sheetFormatPr defaultRowHeight="15" x14ac:dyDescent="0.25"/>
  <cols>
    <col min="1" max="1" width="13.7109375" bestFit="1" customWidth="1"/>
    <col min="2" max="2" width="22.85546875" bestFit="1" customWidth="1"/>
    <col min="3" max="3" width="30.5703125" bestFit="1" customWidth="1"/>
  </cols>
  <sheetData>
    <row r="1" spans="1:3" x14ac:dyDescent="0.25">
      <c r="A1" t="s">
        <v>60</v>
      </c>
      <c r="B1" t="s">
        <v>58</v>
      </c>
      <c r="C1" t="s">
        <v>59</v>
      </c>
    </row>
    <row r="2" spans="1:3" x14ac:dyDescent="0.25">
      <c r="A2" t="s">
        <v>54</v>
      </c>
      <c r="B2" t="s">
        <v>67</v>
      </c>
      <c r="C2" t="s">
        <v>66</v>
      </c>
    </row>
    <row r="3" spans="1:3" x14ac:dyDescent="0.25">
      <c r="A3" t="s">
        <v>55</v>
      </c>
      <c r="B3" t="s">
        <v>67</v>
      </c>
      <c r="C3" t="s">
        <v>66</v>
      </c>
    </row>
    <row r="4" spans="1:3" x14ac:dyDescent="0.25">
      <c r="A4" t="s">
        <v>56</v>
      </c>
      <c r="B4" t="s">
        <v>67</v>
      </c>
      <c r="C4" t="s">
        <v>66</v>
      </c>
    </row>
    <row r="5" spans="1:3" x14ac:dyDescent="0.25">
      <c r="A5" t="s">
        <v>57</v>
      </c>
      <c r="B5" t="s">
        <v>67</v>
      </c>
      <c r="C5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BBC-96E2-4341-9E6D-73E5284FB864}">
  <dimension ref="B1:F4"/>
  <sheetViews>
    <sheetView zoomScale="70" zoomScaleNormal="70" workbookViewId="0">
      <selection activeCell="D4" sqref="D4"/>
    </sheetView>
  </sheetViews>
  <sheetFormatPr defaultRowHeight="15" x14ac:dyDescent="0.25"/>
  <cols>
    <col min="1" max="1" width="9.140625" style="11"/>
    <col min="2" max="2" width="13.42578125" style="11" bestFit="1" customWidth="1"/>
    <col min="3" max="3" width="13.85546875" style="11" bestFit="1" customWidth="1"/>
    <col min="4" max="4" width="20.7109375" style="11" customWidth="1"/>
    <col min="5" max="5" width="43.5703125" style="11" bestFit="1" customWidth="1"/>
    <col min="6" max="6" width="47" style="11" customWidth="1"/>
    <col min="7" max="16384" width="9.140625" style="11"/>
  </cols>
  <sheetData>
    <row r="1" spans="2:6" s="10" customFormat="1" x14ac:dyDescent="0.25">
      <c r="B1" s="10" t="s">
        <v>65</v>
      </c>
      <c r="C1" s="10" t="s">
        <v>68</v>
      </c>
      <c r="D1" s="10" t="s">
        <v>69</v>
      </c>
      <c r="E1" s="10" t="s">
        <v>83</v>
      </c>
      <c r="F1" s="10" t="s">
        <v>79</v>
      </c>
    </row>
    <row r="2" spans="2:6" ht="150" x14ac:dyDescent="0.25">
      <c r="B2" s="12" t="s">
        <v>74</v>
      </c>
      <c r="C2" s="12" t="s">
        <v>70</v>
      </c>
      <c r="D2" s="12" t="s">
        <v>76</v>
      </c>
      <c r="E2" s="12" t="s">
        <v>82</v>
      </c>
    </row>
    <row r="3" spans="2:6" ht="195" x14ac:dyDescent="0.25">
      <c r="D3" s="10" t="s">
        <v>71</v>
      </c>
      <c r="E3" s="12" t="s">
        <v>72</v>
      </c>
    </row>
    <row r="4" spans="2:6" ht="180" x14ac:dyDescent="0.25">
      <c r="D4" s="10" t="s">
        <v>40</v>
      </c>
      <c r="E4" s="12" t="s">
        <v>73</v>
      </c>
      <c r="F4" s="12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6B2-FD1D-4E2C-9F90-00BF257ACF6E}">
  <dimension ref="A1:B3"/>
  <sheetViews>
    <sheetView topLeftCell="A270" workbookViewId="0">
      <selection activeCell="B238" sqref="B238"/>
    </sheetView>
  </sheetViews>
  <sheetFormatPr defaultRowHeight="15" x14ac:dyDescent="0.25"/>
  <cols>
    <col min="1" max="1" width="90.42578125" customWidth="1"/>
  </cols>
  <sheetData>
    <row r="1" spans="1:2" x14ac:dyDescent="0.25">
      <c r="A1" t="s">
        <v>185</v>
      </c>
    </row>
    <row r="3" spans="1:2" s="9" customFormat="1" x14ac:dyDescent="0.25">
      <c r="A3" s="9" t="s">
        <v>186</v>
      </c>
      <c r="B3" s="9" t="s">
        <v>59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548-C6BB-47D5-9616-989108957582}">
  <dimension ref="A2:A14"/>
  <sheetViews>
    <sheetView workbookViewId="0">
      <selection activeCell="A15" sqref="A15"/>
    </sheetView>
  </sheetViews>
  <sheetFormatPr defaultRowHeight="15" x14ac:dyDescent="0.25"/>
  <sheetData>
    <row r="2" spans="1:1" x14ac:dyDescent="0.25">
      <c r="A2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8" spans="1:1" x14ac:dyDescent="0.25">
      <c r="A8" t="s">
        <v>117</v>
      </c>
    </row>
    <row r="9" spans="1:1" x14ac:dyDescent="0.25">
      <c r="A9" t="s">
        <v>115</v>
      </c>
    </row>
    <row r="10" spans="1:1" x14ac:dyDescent="0.25">
      <c r="A10" t="s">
        <v>116</v>
      </c>
    </row>
    <row r="11" spans="1:1" x14ac:dyDescent="0.25">
      <c r="A11" t="s">
        <v>118</v>
      </c>
    </row>
    <row r="14" spans="1:1" x14ac:dyDescent="0.25">
      <c r="A14" t="s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E708-3440-454A-8255-1C99E9B09399}">
  <dimension ref="A2:L34"/>
  <sheetViews>
    <sheetView topLeftCell="A10" workbookViewId="0">
      <selection activeCell="B25" sqref="B25"/>
    </sheetView>
  </sheetViews>
  <sheetFormatPr defaultRowHeight="15" x14ac:dyDescent="0.25"/>
  <cols>
    <col min="1" max="1" width="54.7109375" customWidth="1"/>
    <col min="2" max="2" width="65.85546875" bestFit="1" customWidth="1"/>
  </cols>
  <sheetData>
    <row r="2" spans="1:12" x14ac:dyDescent="0.25">
      <c r="A2" t="s">
        <v>138</v>
      </c>
      <c r="B2" t="s">
        <v>301</v>
      </c>
      <c r="C2" t="s">
        <v>146</v>
      </c>
      <c r="F2" t="s">
        <v>147</v>
      </c>
      <c r="L2" t="s">
        <v>149</v>
      </c>
    </row>
    <row r="3" spans="1:12" x14ac:dyDescent="0.25">
      <c r="A3" t="s">
        <v>139</v>
      </c>
      <c r="C3" t="s">
        <v>151</v>
      </c>
      <c r="F3" t="s">
        <v>148</v>
      </c>
      <c r="L3" t="s">
        <v>150</v>
      </c>
    </row>
    <row r="5" spans="1:12" x14ac:dyDescent="0.25">
      <c r="A5" t="s">
        <v>140</v>
      </c>
    </row>
    <row r="6" spans="1:12" x14ac:dyDescent="0.25">
      <c r="A6" t="s">
        <v>141</v>
      </c>
    </row>
    <row r="8" spans="1:12" x14ac:dyDescent="0.25">
      <c r="A8" t="s">
        <v>142</v>
      </c>
    </row>
    <row r="9" spans="1:12" x14ac:dyDescent="0.25">
      <c r="A9" t="s">
        <v>143</v>
      </c>
    </row>
    <row r="10" spans="1:12" x14ac:dyDescent="0.25">
      <c r="A10" t="s">
        <v>144</v>
      </c>
    </row>
    <row r="11" spans="1:12" x14ac:dyDescent="0.25">
      <c r="A11" t="s">
        <v>145</v>
      </c>
    </row>
    <row r="13" spans="1:12" x14ac:dyDescent="0.25">
      <c r="A13" t="s">
        <v>152</v>
      </c>
    </row>
    <row r="15" spans="1:12" x14ac:dyDescent="0.25">
      <c r="A15" t="s">
        <v>153</v>
      </c>
    </row>
    <row r="16" spans="1:12" x14ac:dyDescent="0.25">
      <c r="A16" t="s">
        <v>154</v>
      </c>
    </row>
    <row r="17" spans="1:2" x14ac:dyDescent="0.25">
      <c r="A17" t="s">
        <v>155</v>
      </c>
    </row>
    <row r="27" spans="1:2" x14ac:dyDescent="0.25">
      <c r="A27" t="s">
        <v>156</v>
      </c>
      <c r="B27" t="s">
        <v>157</v>
      </c>
    </row>
    <row r="28" spans="1:2" x14ac:dyDescent="0.25">
      <c r="A28" t="s">
        <v>158</v>
      </c>
    </row>
    <row r="29" spans="1:2" x14ac:dyDescent="0.25">
      <c r="A29" t="s">
        <v>159</v>
      </c>
    </row>
    <row r="30" spans="1:2" x14ac:dyDescent="0.25">
      <c r="A30" t="s">
        <v>160</v>
      </c>
    </row>
    <row r="31" spans="1:2" x14ac:dyDescent="0.25">
      <c r="A31" t="s">
        <v>161</v>
      </c>
      <c r="B31" t="s">
        <v>269</v>
      </c>
    </row>
    <row r="32" spans="1:2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7982-FF6B-41E4-882E-42E71DFE04B1}">
  <dimension ref="A1"/>
  <sheetViews>
    <sheetView zoomScale="80" zoomScaleNormal="80" workbookViewId="0">
      <selection activeCell="O68" sqref="O68"/>
    </sheetView>
  </sheetViews>
  <sheetFormatPr defaultRowHeight="15" x14ac:dyDescent="0.25"/>
  <cols>
    <col min="1" max="16384" width="9.140625" style="33"/>
  </cols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1328-CE7F-453D-9D85-5465129D2C86}">
  <dimension ref="A1"/>
  <sheetViews>
    <sheetView topLeftCell="A79" workbookViewId="0">
      <selection activeCell="H79" sqref="H7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E324-0330-42B6-BC7C-A8D86583B82D}">
  <dimension ref="B1:F2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5.140625" bestFit="1" customWidth="1"/>
    <col min="5" max="5" width="14.7109375" bestFit="1" customWidth="1"/>
  </cols>
  <sheetData>
    <row r="1" spans="2:6" x14ac:dyDescent="0.25">
      <c r="B1" t="s">
        <v>45</v>
      </c>
      <c r="C1" t="s">
        <v>44</v>
      </c>
      <c r="D1" t="s">
        <v>46</v>
      </c>
      <c r="E1" t="s">
        <v>49</v>
      </c>
    </row>
    <row r="2" spans="2:6" x14ac:dyDescent="0.25">
      <c r="B2" t="s">
        <v>42</v>
      </c>
      <c r="C2" t="s">
        <v>43</v>
      </c>
      <c r="E2" t="s">
        <v>47</v>
      </c>
      <c r="F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C0E63-5ED2-4961-81BF-BDADF460E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STATE CODES</vt:lpstr>
      <vt:lpstr>UAT Regression Sep-29</vt:lpstr>
      <vt:lpstr>7856-NJ Surcharge</vt:lpstr>
      <vt:lpstr>UAT Regression Sep 16</vt:lpstr>
      <vt:lpstr>UAT Regression Sep 9</vt:lpstr>
      <vt:lpstr>UAT Regression Aug-26</vt:lpstr>
      <vt:lpstr>Abreviatons</vt:lpstr>
      <vt:lpstr>UAT Regression Aug-12</vt:lpstr>
      <vt:lpstr>UAT Regression Aug-05</vt:lpstr>
      <vt:lpstr>UAT Regression July 22</vt:lpstr>
      <vt:lpstr>UAT Regression July 15</vt:lpstr>
      <vt:lpstr>UAT Regression June 24</vt:lpstr>
      <vt:lpstr>UAT Regression June 17</vt:lpstr>
      <vt:lpstr>UAT Regression June 3</vt:lpstr>
      <vt:lpstr>UAT Regression Base Merge</vt:lpstr>
      <vt:lpstr>QA Regression May 17</vt:lpstr>
      <vt:lpstr>QA-WebServerMigration</vt:lpstr>
      <vt:lpstr>QA Regression May 4 BaseMerge</vt:lpstr>
      <vt:lpstr>UAT Reg Apr 29</vt:lpstr>
      <vt:lpstr>QA Regression April 19</vt:lpstr>
      <vt:lpstr>UAT Reg Apr 12</vt:lpstr>
      <vt:lpstr>UAT Reg Apr 8</vt:lpstr>
      <vt:lpstr>QA Regression April 6</vt:lpstr>
      <vt:lpstr>UAT Reg Apr 1</vt:lpstr>
      <vt:lpstr>march-28-2022</vt:lpstr>
      <vt:lpstr>Broker Information</vt:lpstr>
      <vt:lpstr>BD Workflow</vt:lpstr>
      <vt:lpstr>Smoke Test</vt:lpstr>
      <vt:lpstr>Personal Notes</vt:lpstr>
      <vt:lpstr>What to check</vt:lpstr>
      <vt:lpstr>Quote taxes vs no taxes</vt:lpstr>
      <vt:lpstr>MTA-REVISED</vt:lpstr>
      <vt:lpstr>Renewals-Manual</vt:lpstr>
      <vt:lpstr>Renewals-Automatic</vt:lpstr>
      <vt:lpstr>Cancellation</vt:lpstr>
      <vt:lpstr>Succesfull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2022-03-28T13:55:57Z</dcterms:created>
  <dcterms:modified xsi:type="dcterms:W3CDTF">2022-11-22T18:57:34Z</dcterms:modified>
</cp:coreProperties>
</file>