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fl.local\dfsroot\US_Users\duque\My Documents\WorkRelated\Important Documents\"/>
    </mc:Choice>
  </mc:AlternateContent>
  <xr:revisionPtr revIDLastSave="0" documentId="13_ncr:1_{8EE7416A-8E62-40E1-B7C5-B72B5A9765DD}" xr6:coauthVersionLast="47" xr6:coauthVersionMax="47" xr10:uidLastSave="{00000000-0000-0000-0000-000000000000}"/>
  <bookViews>
    <workbookView xWindow="120" yWindow="90" windowWidth="27720" windowHeight="12855" tabRatio="799" activeTab="1" xr2:uid="{E9632C04-254D-4557-9C77-E4A6BCE062A9}"/>
  </bookViews>
  <sheets>
    <sheet name="QA Regression May 17" sheetId="28" r:id="rId1"/>
    <sheet name="UAT Regression June 3" sheetId="2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7" i="28" l="1"/>
  <c r="D45" i="28"/>
  <c r="D44" i="28"/>
  <c r="C39" i="28"/>
  <c r="D36" i="28" s="1"/>
  <c r="E36" i="28" s="1"/>
  <c r="C39" i="28" a="1"/>
  <c r="C33" i="28"/>
  <c r="C32" i="28"/>
  <c r="D35" i="28" l="1"/>
  <c r="D46" i="28" l="1"/>
  <c r="D47" i="28" s="1"/>
  <c r="E35" i="28"/>
  <c r="D45" i="27"/>
  <c r="C40" i="27" a="1"/>
  <c r="C40" i="27" s="1"/>
  <c r="C33" i="27"/>
  <c r="C32" i="27"/>
  <c r="D37" i="27" l="1"/>
  <c r="E37" i="27" s="1"/>
  <c r="D36" i="27"/>
  <c r="D46" i="27"/>
  <c r="D47" i="27" l="1"/>
  <c r="D48" i="27" s="1"/>
  <c r="E36" i="2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<sst xmlns="http://schemas.openxmlformats.org/spreadsheetml/2006/main" count="208" uniqueCount="113">
  <si>
    <t>TC1</t>
  </si>
  <si>
    <t>TC2</t>
  </si>
  <si>
    <t>Policy Number</t>
  </si>
  <si>
    <t>TC3</t>
  </si>
  <si>
    <t>NJ</t>
  </si>
  <si>
    <t>WV</t>
  </si>
  <si>
    <t>KT</t>
  </si>
  <si>
    <t>NY</t>
  </si>
  <si>
    <t>ATEN NEW JERSEY INC</t>
  </si>
  <si>
    <t>WEST VIRGINIA INSURED</t>
  </si>
  <si>
    <t>INSURED</t>
  </si>
  <si>
    <t>STATE</t>
  </si>
  <si>
    <t>TC4</t>
  </si>
  <si>
    <t>TC5</t>
  </si>
  <si>
    <t>TC6</t>
  </si>
  <si>
    <t>NEW JERSEY SCHOLARS PROGRAM</t>
  </si>
  <si>
    <t>WEST VIRGINIA NONPROFIT ASSOCIATION</t>
  </si>
  <si>
    <t>KENTUCKY EMILIANO</t>
  </si>
  <si>
    <t>ILLINOIS CERTIFIED TESTING INC ILLINOIS CERTIFIED LLC</t>
  </si>
  <si>
    <t>IL</t>
  </si>
  <si>
    <t>CALIFORNIA CAREFORCE</t>
  </si>
  <si>
    <t>CA</t>
  </si>
  <si>
    <t>BD-2405</t>
  </si>
  <si>
    <t>Jira</t>
  </si>
  <si>
    <t>Excel</t>
  </si>
  <si>
    <t>BD-2406</t>
  </si>
  <si>
    <t>BD-2409</t>
  </si>
  <si>
    <t>BD-2411</t>
  </si>
  <si>
    <t>BD-2412</t>
  </si>
  <si>
    <t>BD-2415</t>
  </si>
  <si>
    <t>BD-2416</t>
  </si>
  <si>
    <t>TC7</t>
  </si>
  <si>
    <t>TC8</t>
  </si>
  <si>
    <t>BD-2417</t>
  </si>
  <si>
    <t>TC9</t>
  </si>
  <si>
    <t>BD-2418</t>
  </si>
  <si>
    <t>TC10</t>
  </si>
  <si>
    <t>BD-2419</t>
  </si>
  <si>
    <t>TC11</t>
  </si>
  <si>
    <t>TC12</t>
  </si>
  <si>
    <t>BD-2421</t>
  </si>
  <si>
    <t>TC13</t>
  </si>
  <si>
    <t>BD-2420</t>
  </si>
  <si>
    <t>BD-2422</t>
  </si>
  <si>
    <t> CALIFORNIA SPECTRUM</t>
  </si>
  <si>
    <t>WEST VIRGINIA POWER BASEBALL</t>
  </si>
  <si>
    <t>SOFAR NEW YORK INC</t>
  </si>
  <si>
    <t>TEXAS MOTOR SPEEDWAY</t>
  </si>
  <si>
    <t>TX</t>
  </si>
  <si>
    <t>KENTUCKY INSURED</t>
  </si>
  <si>
    <t>TC16</t>
  </si>
  <si>
    <t>Laneventure Furniture</t>
  </si>
  <si>
    <t> GREATER NEW YORK MUTUAL INS CO</t>
  </si>
  <si>
    <t>NEW JERSEY EMILIANO</t>
  </si>
  <si>
    <t>TAXABLE STATES</t>
  </si>
  <si>
    <t>There are 4 taxable states only for Admitted Business:</t>
  </si>
  <si>
    <t>NJ : 0.6%- Invoice always prints a defaulted verbiage</t>
  </si>
  <si>
    <t>WV : 0.55%</t>
  </si>
  <si>
    <t>KY : Default 1.8 % + Municipality tax added in common page</t>
  </si>
  <si>
    <t>KENTUCKY RADIOLOGY SERVICES</t>
  </si>
  <si>
    <t>TC14</t>
  </si>
  <si>
    <t>TC15</t>
  </si>
  <si>
    <t>BD-4938</t>
  </si>
  <si>
    <t>BD-4936</t>
  </si>
  <si>
    <t>BD-4937</t>
  </si>
  <si>
    <t>Gross Bound Premium</t>
  </si>
  <si>
    <t xml:space="preserve">Comission </t>
  </si>
  <si>
    <t>Amount Due</t>
  </si>
  <si>
    <t>Policy Effective Date:</t>
  </si>
  <si>
    <t>Policy Expiration Date:</t>
  </si>
  <si>
    <t>Due Date:</t>
  </si>
  <si>
    <t>KY</t>
  </si>
  <si>
    <t>FL</t>
  </si>
  <si>
    <r>
      <t>Verify</t>
    </r>
    <r>
      <rPr>
        <b/>
        <sz val="11"/>
        <color theme="1"/>
        <rFont val="Calibri"/>
        <family val="2"/>
        <scheme val="minor"/>
      </rPr>
      <t xml:space="preserve"> NB admitted</t>
    </r>
    <r>
      <rPr>
        <sz val="11"/>
        <color theme="1"/>
        <rFont val="Calibri"/>
        <family val="2"/>
        <scheme val="minor"/>
      </rPr>
      <t xml:space="preserve"> policy non tax state (IL) flow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</si>
  <si>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NB surplus</t>
    </r>
    <r>
      <rPr>
        <sz val="11"/>
        <color theme="1"/>
        <rFont val="Calibri"/>
        <family val="2"/>
        <scheme val="minor"/>
      </rPr>
      <t xml:space="preserve"> tax state (WV) flow</t>
    </r>
  </si>
  <si>
    <r>
      <rPr>
        <b/>
        <sz val="11"/>
        <color theme="1"/>
        <rFont val="Calibri"/>
        <family val="2"/>
        <scheme val="minor"/>
      </rPr>
      <t>NB admitted</t>
    </r>
    <r>
      <rPr>
        <sz val="11"/>
        <color theme="1"/>
        <rFont val="Calibri"/>
        <family val="2"/>
        <scheme val="minor"/>
      </rPr>
      <t xml:space="preserve"> policy tax state (NJ) flow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</si>
  <si>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NB admitted</t>
    </r>
    <r>
      <rPr>
        <sz val="11"/>
        <color theme="1"/>
        <rFont val="Calibri"/>
        <family val="2"/>
        <scheme val="minor"/>
      </rPr>
      <t xml:space="preserve"> policy with tax state (NJ) with BMT or MT and GL coverage flow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</si>
  <si>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NB surplus</t>
    </r>
    <r>
      <rPr>
        <sz val="11"/>
        <color theme="1"/>
        <rFont val="Calibri"/>
        <family val="2"/>
        <scheme val="minor"/>
      </rPr>
      <t xml:space="preserve"> policy NJ with BMT or MT and GL coverage</t>
    </r>
  </si>
  <si>
    <r>
      <t>Perform</t>
    </r>
    <r>
      <rPr>
        <b/>
        <sz val="11"/>
        <color theme="1"/>
        <rFont val="Calibri"/>
        <family val="2"/>
        <scheme val="minor"/>
      </rPr>
      <t xml:space="preserve"> MTA and add Additional Premium</t>
    </r>
    <r>
      <rPr>
        <sz val="11"/>
        <color theme="1"/>
        <rFont val="Calibri"/>
        <family val="2"/>
        <scheme val="minor"/>
      </rPr>
      <t xml:space="preserve"> where effective date is NOT the policy effective date</t>
    </r>
  </si>
  <si>
    <r>
      <t>Perform a</t>
    </r>
    <r>
      <rPr>
        <b/>
        <sz val="11"/>
        <color theme="1"/>
        <rFont val="Calibri"/>
        <family val="2"/>
        <scheme val="minor"/>
      </rPr>
      <t xml:space="preserve"> Revised Binder and add Additional Premium</t>
    </r>
  </si>
  <si>
    <r>
      <t>Perform</t>
    </r>
    <r>
      <rPr>
        <b/>
        <sz val="11"/>
        <color theme="1"/>
        <rFont val="Calibri"/>
        <family val="2"/>
        <scheme val="minor"/>
      </rPr>
      <t xml:space="preserve"> MTA and Return Premium</t>
    </r>
    <r>
      <rPr>
        <sz val="11"/>
        <color theme="1"/>
        <rFont val="Calibri"/>
        <family val="2"/>
        <scheme val="minor"/>
      </rPr>
      <t xml:space="preserve"> flow</t>
    </r>
  </si>
  <si>
    <r>
      <t xml:space="preserve">Perform a </t>
    </r>
    <r>
      <rPr>
        <b/>
        <sz val="11"/>
        <color theme="1"/>
        <rFont val="Calibri"/>
        <family val="2"/>
        <scheme val="minor"/>
      </rPr>
      <t xml:space="preserve">Revised Policy </t>
    </r>
    <r>
      <rPr>
        <sz val="11"/>
        <color theme="1"/>
        <rFont val="Calibri"/>
        <family val="2"/>
        <scheme val="minor"/>
      </rPr>
      <t>and change commission</t>
    </r>
  </si>
  <si>
    <r>
      <t xml:space="preserve">Perform a </t>
    </r>
    <r>
      <rPr>
        <b/>
        <sz val="11"/>
        <color theme="1"/>
        <rFont val="Calibri"/>
        <family val="2"/>
        <scheme val="minor"/>
      </rPr>
      <t>Revised Binder</t>
    </r>
    <r>
      <rPr>
        <sz val="11"/>
        <color theme="1"/>
        <rFont val="Calibri"/>
        <family val="2"/>
        <scheme val="minor"/>
      </rPr>
      <t xml:space="preserve"> and change Licensed Broker</t>
    </r>
  </si>
  <si>
    <t>Verify NB admitted policy WV with GL,HNOA(tax state) flow</t>
  </si>
  <si>
    <t>Verify NB admitted policy with tax state (KY) flow</t>
  </si>
  <si>
    <t>Perform an MTA without financial or LES affected data</t>
  </si>
  <si>
    <t>Perform different financial changes in same policy (BMT+GL)+ 2GL premium endorsements</t>
  </si>
  <si>
    <t>Perform different financial changes in same policy (BMT+GL)+Address Change + Premium Change</t>
  </si>
  <si>
    <t>Perform different financial changes in same policy (BMT+GL)- Add HNOA via MTA</t>
  </si>
  <si>
    <t>BMT Premium</t>
  </si>
  <si>
    <t>GL Premium</t>
  </si>
  <si>
    <t>QUOTE #</t>
  </si>
  <si>
    <t>Quote</t>
  </si>
  <si>
    <t>Brokerage Commision(%)</t>
  </si>
  <si>
    <t>Tax/Fees/Surcharges</t>
  </si>
  <si>
    <t>Taxes</t>
  </si>
  <si>
    <t>Total Policy
Premium</t>
  </si>
  <si>
    <t>OTHER</t>
  </si>
  <si>
    <t>State:</t>
  </si>
  <si>
    <t>Tax(%):</t>
  </si>
  <si>
    <t>No taxes</t>
  </si>
  <si>
    <t>FL: 0.7% Invoice always prints a defaulted verbiage</t>
  </si>
  <si>
    <t>Results: Please do not modifiy</t>
  </si>
  <si>
    <t>Transaction date + 30</t>
  </si>
  <si>
    <t>Notas:</t>
  </si>
  <si>
    <t>VG00041774AA does not appear in LES</t>
  </si>
  <si>
    <t>VG00041776AA</t>
  </si>
  <si>
    <t>WG00041775AA</t>
  </si>
  <si>
    <t>Volviendo a revisar LES</t>
  </si>
  <si>
    <t>Financial
Statement</t>
  </si>
  <si>
    <t>Notes</t>
  </si>
  <si>
    <t xml:space="preserve">ILLINOIA POLICY INSTITUTE </t>
  </si>
  <si>
    <t>Due Date: Transaction date + 30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</si>
</sst>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409]d\-mmm\-yyyy;@"/>
    <numFmt numFmtId="165" formatCode="_([$$-409]* #,##0.00_);_([$$-409]* \(#,##0.00\);_([$$-409]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  <font>
      <b/>
      <sz val="12"/>
      <color rgb="FF172B4D"/>
      <name val="Segoe UI"/>
      <family val="2"/>
    </font>
    <font>
      <sz val="12"/>
      <color rgb="FF172B4D"/>
      <name val="Segoe UI"/>
      <family val="2"/>
    </font>
    <font>
      <sz val="11"/>
      <color rgb="FF172B4D"/>
      <name val="Segoe UI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Border="1"/>
    <xf numFmtId="14" fontId="0" fillId="0" borderId="0" xfId="0" applyNumberFormat="1"/>
    <xf numFmtId="0" fontId="2" fillId="0" borderId="0" xfId="0" applyFont="1" applyBorder="1"/>
    <xf numFmtId="0" fontId="0" fillId="0" borderId="0" xfId="0" applyFont="1" applyFill="1" applyBorder="1"/>
    <xf numFmtId="0" fontId="1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0" fillId="3" borderId="0" xfId="0" applyFill="1"/>
    <xf numFmtId="0" fontId="3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0" fillId="0" borderId="0" xfId="0" applyBorder="1"/>
    <xf numFmtId="164" fontId="0" fillId="2" borderId="1" xfId="0" applyNumberFormat="1" applyFill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44" fontId="0" fillId="0" borderId="0" xfId="0" applyNumberFormat="1" applyBorder="1"/>
    <xf numFmtId="44" fontId="0" fillId="5" borderId="0" xfId="0" applyNumberFormat="1" applyFill="1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9" fontId="0" fillId="2" borderId="1" xfId="2" applyFont="1" applyFill="1" applyBorder="1" applyAlignment="1">
      <alignment horizontal="center"/>
    </xf>
    <xf numFmtId="10" fontId="0" fillId="6" borderId="1" xfId="2" applyNumberFormat="1" applyFont="1" applyFill="1" applyBorder="1"/>
    <xf numFmtId="165" fontId="0" fillId="2" borderId="1" xfId="1" applyNumberFormat="1" applyFont="1" applyFill="1" applyBorder="1" applyAlignment="1"/>
    <xf numFmtId="0" fontId="0" fillId="0" borderId="2" xfId="0" applyBorder="1"/>
    <xf numFmtId="44" fontId="0" fillId="5" borderId="4" xfId="0" applyNumberFormat="1" applyFill="1" applyBorder="1" applyAlignment="1">
      <alignment horizontal="right"/>
    </xf>
    <xf numFmtId="0" fontId="0" fillId="0" borderId="5" xfId="0" applyBorder="1"/>
    <xf numFmtId="44" fontId="0" fillId="5" borderId="6" xfId="0" applyNumberFormat="1" applyFill="1" applyBorder="1"/>
    <xf numFmtId="0" fontId="0" fillId="0" borderId="5" xfId="0" applyFill="1" applyBorder="1"/>
    <xf numFmtId="0" fontId="0" fillId="0" borderId="7" xfId="0" applyBorder="1"/>
    <xf numFmtId="44" fontId="0" fillId="5" borderId="9" xfId="0" applyNumberFormat="1" applyFill="1" applyBorder="1"/>
    <xf numFmtId="0" fontId="0" fillId="0" borderId="0" xfId="0" applyNumberFormat="1"/>
    <xf numFmtId="0" fontId="0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164" fontId="0" fillId="5" borderId="1" xfId="0" applyNumberFormat="1" applyFill="1" applyBorder="1"/>
    <xf numFmtId="0" fontId="0" fillId="0" borderId="0" xfId="0" applyBorder="1" applyAlignme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8" xfId="0" applyFont="1" applyBorder="1"/>
    <xf numFmtId="164" fontId="0" fillId="5" borderId="0" xfId="0" applyNumberFormat="1" applyFill="1"/>
    <xf numFmtId="0" fontId="1" fillId="0" borderId="0" xfId="0" applyFont="1" applyAlignment="1">
      <alignment horizontal="center" wrapText="1"/>
    </xf>
    <xf numFmtId="44" fontId="0" fillId="0" borderId="0" xfId="0" applyNumberFormat="1"/>
    <xf numFmtId="44" fontId="0" fillId="5" borderId="0" xfId="0" applyNumberForma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4AAA3-459F-4F77-9A1F-DF4956B467A6}">
  <dimension ref="A1:N47"/>
  <sheetViews>
    <sheetView workbookViewId="0">
      <selection activeCell="N24" sqref="N24"/>
    </sheetView>
  </sheetViews>
  <sheetFormatPr defaultRowHeight="15" x14ac:dyDescent="0.25"/>
  <cols>
    <col min="1" max="1" width="12" customWidth="1"/>
    <col min="2" max="2" width="11.85546875" customWidth="1"/>
    <col min="3" max="3" width="15.85546875" bestFit="1" customWidth="1"/>
    <col min="4" max="4" width="10.5703125" bestFit="1" customWidth="1"/>
    <col min="5" max="5" width="11.42578125" customWidth="1"/>
    <col min="6" max="6" width="2.140625" customWidth="1"/>
    <col min="7" max="7" width="39.42578125" customWidth="1"/>
    <col min="9" max="9" width="10.5703125" customWidth="1"/>
    <col min="10" max="10" width="24" bestFit="1" customWidth="1"/>
    <col min="14" max="14" width="9.7109375" bestFit="1" customWidth="1"/>
  </cols>
  <sheetData>
    <row r="1" spans="1:14" x14ac:dyDescent="0.25">
      <c r="A1" s="2" t="s">
        <v>24</v>
      </c>
      <c r="B1" s="2" t="s">
        <v>23</v>
      </c>
      <c r="C1" s="2" t="s">
        <v>2</v>
      </c>
      <c r="D1" s="2"/>
      <c r="E1" s="2" t="s">
        <v>92</v>
      </c>
      <c r="F1" s="2"/>
      <c r="I1" s="2"/>
      <c r="J1" s="2"/>
      <c r="K1" s="2"/>
    </row>
    <row r="2" spans="1:14" x14ac:dyDescent="0.25">
      <c r="A2" t="s">
        <v>0</v>
      </c>
      <c r="B2" t="s">
        <v>22</v>
      </c>
      <c r="H2" t="s">
        <v>73</v>
      </c>
    </row>
    <row r="3" spans="1:14" x14ac:dyDescent="0.25">
      <c r="A3" t="s">
        <v>1</v>
      </c>
      <c r="B3" t="s">
        <v>25</v>
      </c>
      <c r="H3" t="s">
        <v>74</v>
      </c>
      <c r="J3" s="47"/>
    </row>
    <row r="4" spans="1:14" x14ac:dyDescent="0.25">
      <c r="A4" t="s">
        <v>3</v>
      </c>
      <c r="B4" t="s">
        <v>26</v>
      </c>
      <c r="H4" t="s">
        <v>75</v>
      </c>
    </row>
    <row r="5" spans="1:14" x14ac:dyDescent="0.25">
      <c r="A5" t="s">
        <v>12</v>
      </c>
      <c r="B5" t="s">
        <v>27</v>
      </c>
      <c r="H5" t="s">
        <v>76</v>
      </c>
      <c r="J5" s="48"/>
    </row>
    <row r="6" spans="1:14" x14ac:dyDescent="0.25">
      <c r="A6" t="s">
        <v>13</v>
      </c>
      <c r="B6" t="s">
        <v>28</v>
      </c>
      <c r="H6" t="s">
        <v>77</v>
      </c>
      <c r="J6" s="47"/>
    </row>
    <row r="7" spans="1:14" x14ac:dyDescent="0.25">
      <c r="A7" t="s">
        <v>14</v>
      </c>
      <c r="B7" t="s">
        <v>29</v>
      </c>
      <c r="C7" s="1"/>
      <c r="E7" s="1"/>
      <c r="H7" t="s">
        <v>78</v>
      </c>
      <c r="J7" s="47"/>
    </row>
    <row r="8" spans="1:14" x14ac:dyDescent="0.25">
      <c r="A8" t="s">
        <v>31</v>
      </c>
      <c r="B8" t="s">
        <v>30</v>
      </c>
      <c r="H8" t="s">
        <v>79</v>
      </c>
      <c r="J8" s="47"/>
    </row>
    <row r="9" spans="1:14" x14ac:dyDescent="0.25">
      <c r="A9" t="s">
        <v>32</v>
      </c>
      <c r="B9" t="s">
        <v>33</v>
      </c>
      <c r="H9" t="s">
        <v>80</v>
      </c>
      <c r="J9" s="47"/>
    </row>
    <row r="10" spans="1:14" x14ac:dyDescent="0.25">
      <c r="A10" t="s">
        <v>34</v>
      </c>
      <c r="B10" t="s">
        <v>35</v>
      </c>
      <c r="H10" t="s">
        <v>81</v>
      </c>
      <c r="N10" s="5"/>
    </row>
    <row r="11" spans="1:14" x14ac:dyDescent="0.25">
      <c r="A11" t="s">
        <v>36</v>
      </c>
      <c r="B11" t="s">
        <v>37</v>
      </c>
      <c r="H11" t="s">
        <v>82</v>
      </c>
      <c r="N11" s="5"/>
    </row>
    <row r="12" spans="1:14" x14ac:dyDescent="0.25">
      <c r="A12" t="s">
        <v>38</v>
      </c>
      <c r="B12" t="s">
        <v>42</v>
      </c>
      <c r="H12" t="s">
        <v>83</v>
      </c>
    </row>
    <row r="13" spans="1:14" x14ac:dyDescent="0.25">
      <c r="A13" t="s">
        <v>39</v>
      </c>
      <c r="B13" t="s">
        <v>40</v>
      </c>
      <c r="H13" t="s">
        <v>84</v>
      </c>
    </row>
    <row r="14" spans="1:14" x14ac:dyDescent="0.25">
      <c r="A14" t="s">
        <v>41</v>
      </c>
      <c r="B14" t="s">
        <v>43</v>
      </c>
      <c r="H14" t="s">
        <v>85</v>
      </c>
    </row>
    <row r="15" spans="1:14" x14ac:dyDescent="0.25">
      <c r="A15" t="s">
        <v>60</v>
      </c>
      <c r="B15" t="s">
        <v>63</v>
      </c>
      <c r="H15" t="s">
        <v>86</v>
      </c>
    </row>
    <row r="16" spans="1:14" x14ac:dyDescent="0.25">
      <c r="A16" t="s">
        <v>61</v>
      </c>
      <c r="B16" t="s">
        <v>64</v>
      </c>
      <c r="H16" t="s">
        <v>87</v>
      </c>
    </row>
    <row r="17" spans="1:8" x14ac:dyDescent="0.25">
      <c r="A17" t="s">
        <v>50</v>
      </c>
      <c r="B17" t="s">
        <v>62</v>
      </c>
      <c r="H17" t="s">
        <v>88</v>
      </c>
    </row>
    <row r="19" spans="1:8" ht="15.75" thickBot="1" x14ac:dyDescent="0.3"/>
    <row r="20" spans="1:8" x14ac:dyDescent="0.25">
      <c r="A20" s="25" t="s">
        <v>91</v>
      </c>
      <c r="B20" s="26" t="s">
        <v>11</v>
      </c>
      <c r="C20" s="26" t="s">
        <v>10</v>
      </c>
      <c r="D20" s="18"/>
      <c r="E20" s="19"/>
      <c r="G20" t="s">
        <v>104</v>
      </c>
    </row>
    <row r="21" spans="1:8" x14ac:dyDescent="0.25">
      <c r="A21" s="37">
        <v>2094068</v>
      </c>
      <c r="B21" t="s">
        <v>4</v>
      </c>
      <c r="C21" t="s">
        <v>8</v>
      </c>
      <c r="E21" s="20"/>
      <c r="G21" t="s">
        <v>105</v>
      </c>
    </row>
    <row r="22" spans="1:8" x14ac:dyDescent="0.25">
      <c r="A22" s="37">
        <v>2094148</v>
      </c>
      <c r="B22" t="s">
        <v>21</v>
      </c>
      <c r="C22" s="47" t="s">
        <v>44</v>
      </c>
      <c r="E22" s="20"/>
      <c r="G22" s="5" t="s">
        <v>107</v>
      </c>
    </row>
    <row r="23" spans="1:8" x14ac:dyDescent="0.25">
      <c r="A23" s="37">
        <v>2094111</v>
      </c>
      <c r="B23" t="s">
        <v>5</v>
      </c>
      <c r="C23" t="s">
        <v>9</v>
      </c>
      <c r="E23" s="20"/>
      <c r="G23" s="5" t="s">
        <v>106</v>
      </c>
    </row>
    <row r="24" spans="1:8" ht="15" customHeight="1" x14ac:dyDescent="0.25">
      <c r="A24" s="37">
        <v>2094727</v>
      </c>
      <c r="B24" t="s">
        <v>19</v>
      </c>
      <c r="C24" s="48" t="s">
        <v>51</v>
      </c>
      <c r="E24" s="20"/>
      <c r="G24" t="s">
        <v>108</v>
      </c>
    </row>
    <row r="25" spans="1:8" x14ac:dyDescent="0.25">
      <c r="A25" s="37">
        <v>2094328</v>
      </c>
      <c r="B25" t="s">
        <v>48</v>
      </c>
      <c r="C25" s="47" t="s">
        <v>47</v>
      </c>
      <c r="E25" s="20"/>
      <c r="G25">
        <v>2096470</v>
      </c>
    </row>
    <row r="26" spans="1:8" x14ac:dyDescent="0.25">
      <c r="A26" s="37">
        <v>2088760</v>
      </c>
      <c r="B26" t="s">
        <v>71</v>
      </c>
      <c r="C26" s="47" t="s">
        <v>49</v>
      </c>
      <c r="E26" s="20"/>
      <c r="G26" s="5"/>
    </row>
    <row r="27" spans="1:8" x14ac:dyDescent="0.25">
      <c r="A27" s="37">
        <v>2094971</v>
      </c>
      <c r="B27" t="s">
        <v>7</v>
      </c>
      <c r="C27" s="47" t="s">
        <v>52</v>
      </c>
      <c r="E27" s="20"/>
      <c r="G27" s="5"/>
    </row>
    <row r="28" spans="1:8" ht="15.75" thickBot="1" x14ac:dyDescent="0.3">
      <c r="A28" s="40">
        <v>2095030</v>
      </c>
      <c r="B28" s="23" t="s">
        <v>4</v>
      </c>
      <c r="C28" s="49" t="s">
        <v>53</v>
      </c>
      <c r="D28" s="23"/>
      <c r="E28" s="24"/>
    </row>
    <row r="29" spans="1:8" x14ac:dyDescent="0.25">
      <c r="C29" s="47"/>
    </row>
    <row r="31" spans="1:8" ht="17.25" x14ac:dyDescent="0.25">
      <c r="A31" t="s">
        <v>68</v>
      </c>
      <c r="C31" s="17">
        <v>44700</v>
      </c>
      <c r="G31" s="12" t="s">
        <v>54</v>
      </c>
      <c r="H31" s="5"/>
    </row>
    <row r="32" spans="1:8" x14ac:dyDescent="0.25">
      <c r="A32" t="s">
        <v>69</v>
      </c>
      <c r="C32" s="50">
        <f>+C31+365</f>
        <v>45065</v>
      </c>
      <c r="H32" s="5"/>
    </row>
    <row r="33" spans="1:9" ht="17.25" x14ac:dyDescent="0.25">
      <c r="A33" t="s">
        <v>70</v>
      </c>
      <c r="C33" s="50">
        <f>+C31+30</f>
        <v>44730</v>
      </c>
      <c r="D33" t="s">
        <v>103</v>
      </c>
      <c r="G33" s="13" t="s">
        <v>55</v>
      </c>
    </row>
    <row r="34" spans="1:9" ht="30" x14ac:dyDescent="0.25">
      <c r="D34" s="3" t="s">
        <v>95</v>
      </c>
      <c r="E34" s="51" t="s">
        <v>96</v>
      </c>
      <c r="G34" s="14"/>
    </row>
    <row r="35" spans="1:9" ht="16.5" x14ac:dyDescent="0.25">
      <c r="A35" t="s">
        <v>89</v>
      </c>
      <c r="C35" s="34">
        <v>1000</v>
      </c>
      <c r="D35" s="52">
        <f>C35*C39</f>
        <v>6</v>
      </c>
      <c r="E35" s="53">
        <f>C35+D35</f>
        <v>1006</v>
      </c>
      <c r="G35" t="s">
        <v>4</v>
      </c>
      <c r="H35" s="15" t="s">
        <v>56</v>
      </c>
    </row>
    <row r="36" spans="1:9" ht="16.5" x14ac:dyDescent="0.25">
      <c r="A36" t="s">
        <v>90</v>
      </c>
      <c r="C36" s="31">
        <v>0</v>
      </c>
      <c r="D36" s="52">
        <f>C36*C39</f>
        <v>0</v>
      </c>
      <c r="E36" s="53">
        <f>C36+D36</f>
        <v>0</v>
      </c>
      <c r="G36" t="s">
        <v>5</v>
      </c>
      <c r="H36" s="15" t="s">
        <v>57</v>
      </c>
    </row>
    <row r="37" spans="1:9" ht="16.5" x14ac:dyDescent="0.25">
      <c r="A37" t="s">
        <v>93</v>
      </c>
      <c r="C37" s="32">
        <v>0.2</v>
      </c>
      <c r="G37" t="s">
        <v>71</v>
      </c>
      <c r="H37" s="15" t="s">
        <v>58</v>
      </c>
    </row>
    <row r="38" spans="1:9" ht="16.5" x14ac:dyDescent="0.25">
      <c r="A38" t="s">
        <v>98</v>
      </c>
      <c r="C38" s="30" t="s">
        <v>4</v>
      </c>
      <c r="G38" t="s">
        <v>72</v>
      </c>
      <c r="H38" s="15" t="s">
        <v>101</v>
      </c>
    </row>
    <row r="39" spans="1:9" ht="16.5" x14ac:dyDescent="0.25">
      <c r="A39" t="s">
        <v>99</v>
      </c>
      <c r="C39" s="33" cm="1">
        <f t="array" ref="C39">_xlfn.IFS(C38="NJ",0.006,C38="wv",0.0055,C38="KY",0.038,C38="FL",0.007,C38="OTHER",0)</f>
        <v>6.0000000000000001E-3</v>
      </c>
      <c r="G39" t="s">
        <v>97</v>
      </c>
      <c r="H39" s="15" t="s">
        <v>100</v>
      </c>
    </row>
    <row r="43" spans="1:9" ht="15.75" thickBot="1" x14ac:dyDescent="0.3">
      <c r="B43" s="11" t="s">
        <v>102</v>
      </c>
      <c r="C43" s="11"/>
      <c r="D43" s="11"/>
    </row>
    <row r="44" spans="1:9" x14ac:dyDescent="0.25">
      <c r="B44" s="35" t="s">
        <v>65</v>
      </c>
      <c r="C44" s="18"/>
      <c r="D44" s="36">
        <f>C35+C36</f>
        <v>1000</v>
      </c>
    </row>
    <row r="45" spans="1:9" x14ac:dyDescent="0.25">
      <c r="B45" s="37" t="s">
        <v>66</v>
      </c>
      <c r="D45" s="38">
        <f>D44*C37</f>
        <v>200</v>
      </c>
    </row>
    <row r="46" spans="1:9" x14ac:dyDescent="0.25">
      <c r="B46" s="37" t="s">
        <v>94</v>
      </c>
      <c r="D46" s="38">
        <f>D35+D36</f>
        <v>6</v>
      </c>
      <c r="I46" s="5">
        <v>44762</v>
      </c>
    </row>
    <row r="47" spans="1:9" ht="15.75" thickBot="1" x14ac:dyDescent="0.3">
      <c r="B47" s="40" t="s">
        <v>67</v>
      </c>
      <c r="C47" s="23"/>
      <c r="D47" s="41">
        <f>(D44-D45)+D46</f>
        <v>806</v>
      </c>
      <c r="I47" s="5">
        <f>+I46+30</f>
        <v>44792</v>
      </c>
    </row>
  </sheetData>
  <dataValidations count="1">
    <dataValidation type="list" allowBlank="1" showInputMessage="1" showErrorMessage="1" sqref="C38" xr:uid="{8400C1D6-9142-4CE1-A228-2D0E7F199FD4}">
      <formula1>$G$35:$G$39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FBCD-FFF7-49B0-933E-0BAFB8DDF37A}">
  <dimension ref="A1:N55"/>
  <sheetViews>
    <sheetView tabSelected="1" workbookViewId="0">
      <selection activeCell="P6" sqref="P6"/>
    </sheetView>
  </sheetViews>
  <sheetFormatPr defaultRowHeight="15" x14ac:dyDescent="0.25"/>
  <cols>
    <col min="1" max="1" width="12" customWidth="1"/>
    <col min="2" max="2" width="11.85546875" customWidth="1"/>
    <col min="3" max="3" width="15.85546875" bestFit="1" customWidth="1"/>
    <col min="4" max="4" width="10.5703125" bestFit="1" customWidth="1"/>
    <col min="5" max="5" width="11.42578125" customWidth="1"/>
    <col min="6" max="6" width="5" customWidth="1"/>
    <col min="7" max="7" width="11.42578125" customWidth="1"/>
    <col min="8" max="8" width="89" customWidth="1"/>
    <col min="9" max="9" width="10.5703125" customWidth="1"/>
    <col min="10" max="10" width="24" bestFit="1" customWidth="1"/>
    <col min="14" max="14" width="9.7109375" bestFit="1" customWidth="1"/>
  </cols>
  <sheetData>
    <row r="1" spans="1:14" ht="30" x14ac:dyDescent="0.25">
      <c r="A1" s="2" t="s">
        <v>24</v>
      </c>
      <c r="B1" s="2" t="s">
        <v>23</v>
      </c>
      <c r="C1" s="2" t="s">
        <v>2</v>
      </c>
      <c r="D1" s="44" t="s">
        <v>109</v>
      </c>
      <c r="E1" s="2" t="s">
        <v>92</v>
      </c>
      <c r="F1" s="2"/>
      <c r="G1" s="8" t="s">
        <v>110</v>
      </c>
      <c r="I1" s="8"/>
      <c r="J1" s="8"/>
      <c r="K1" s="8"/>
    </row>
    <row r="2" spans="1:14" x14ac:dyDescent="0.25">
      <c r="A2" t="s">
        <v>0</v>
      </c>
      <c r="B2" t="s">
        <v>22</v>
      </c>
      <c r="H2" s="16" t="s">
        <v>73</v>
      </c>
      <c r="J2" s="4"/>
      <c r="K2" s="4"/>
    </row>
    <row r="3" spans="1:14" x14ac:dyDescent="0.25">
      <c r="A3" t="s">
        <v>1</v>
      </c>
      <c r="B3" t="s">
        <v>25</v>
      </c>
      <c r="H3" s="16" t="s">
        <v>74</v>
      </c>
      <c r="J3" s="6"/>
      <c r="K3" s="4"/>
    </row>
    <row r="4" spans="1:14" x14ac:dyDescent="0.25">
      <c r="A4" t="s">
        <v>3</v>
      </c>
      <c r="B4" t="s">
        <v>26</v>
      </c>
      <c r="C4" s="1"/>
      <c r="E4" s="1"/>
      <c r="H4" s="16" t="s">
        <v>75</v>
      </c>
      <c r="J4" s="4"/>
      <c r="K4" s="4"/>
    </row>
    <row r="5" spans="1:14" x14ac:dyDescent="0.25">
      <c r="A5" t="s">
        <v>12</v>
      </c>
      <c r="B5" t="s">
        <v>27</v>
      </c>
      <c r="E5" s="7"/>
      <c r="H5" s="16" t="s">
        <v>76</v>
      </c>
      <c r="J5" s="10"/>
      <c r="K5" s="7"/>
    </row>
    <row r="6" spans="1:14" x14ac:dyDescent="0.25">
      <c r="A6" t="s">
        <v>13</v>
      </c>
      <c r="B6" t="s">
        <v>28</v>
      </c>
      <c r="E6" s="7"/>
      <c r="H6" s="16" t="s">
        <v>77</v>
      </c>
      <c r="J6" s="6"/>
      <c r="K6" s="7"/>
    </row>
    <row r="7" spans="1:14" x14ac:dyDescent="0.25">
      <c r="A7" t="s">
        <v>14</v>
      </c>
      <c r="B7" t="s">
        <v>29</v>
      </c>
      <c r="E7" s="43"/>
      <c r="H7" s="16" t="s">
        <v>78</v>
      </c>
      <c r="J7" s="6"/>
      <c r="K7" s="7"/>
    </row>
    <row r="8" spans="1:14" x14ac:dyDescent="0.25">
      <c r="A8" t="s">
        <v>31</v>
      </c>
      <c r="B8" t="s">
        <v>30</v>
      </c>
      <c r="E8" s="7"/>
      <c r="H8" s="16" t="s">
        <v>79</v>
      </c>
      <c r="J8" s="6"/>
    </row>
    <row r="9" spans="1:14" x14ac:dyDescent="0.25">
      <c r="A9" t="s">
        <v>32</v>
      </c>
      <c r="B9" t="s">
        <v>33</v>
      </c>
      <c r="E9" s="7"/>
      <c r="H9" s="16" t="s">
        <v>80</v>
      </c>
      <c r="J9" s="9"/>
    </row>
    <row r="10" spans="1:14" x14ac:dyDescent="0.25">
      <c r="A10" t="s">
        <v>34</v>
      </c>
      <c r="B10" t="s">
        <v>35</v>
      </c>
      <c r="E10" s="7"/>
      <c r="H10" s="16" t="s">
        <v>81</v>
      </c>
      <c r="N10" s="5"/>
    </row>
    <row r="11" spans="1:14" x14ac:dyDescent="0.25">
      <c r="A11" t="s">
        <v>36</v>
      </c>
      <c r="B11" t="s">
        <v>37</v>
      </c>
      <c r="E11" s="7"/>
      <c r="H11" s="16" t="s">
        <v>82</v>
      </c>
      <c r="N11" s="5"/>
    </row>
    <row r="12" spans="1:14" x14ac:dyDescent="0.25">
      <c r="A12" t="s">
        <v>38</v>
      </c>
      <c r="B12" t="s">
        <v>42</v>
      </c>
      <c r="E12" s="7"/>
      <c r="H12" s="16" t="s">
        <v>83</v>
      </c>
    </row>
    <row r="13" spans="1:14" x14ac:dyDescent="0.25">
      <c r="A13" t="s">
        <v>39</v>
      </c>
      <c r="B13" t="s">
        <v>40</v>
      </c>
      <c r="E13" s="7"/>
      <c r="H13" s="16" t="s">
        <v>84</v>
      </c>
    </row>
    <row r="14" spans="1:14" x14ac:dyDescent="0.25">
      <c r="A14" t="s">
        <v>41</v>
      </c>
      <c r="B14" t="s">
        <v>43</v>
      </c>
      <c r="H14" s="16" t="s">
        <v>85</v>
      </c>
    </row>
    <row r="15" spans="1:14" x14ac:dyDescent="0.25">
      <c r="A15" t="s">
        <v>60</v>
      </c>
      <c r="B15" t="s">
        <v>63</v>
      </c>
      <c r="H15" s="16" t="s">
        <v>86</v>
      </c>
    </row>
    <row r="16" spans="1:14" x14ac:dyDescent="0.25">
      <c r="A16" t="s">
        <v>61</v>
      </c>
      <c r="B16" t="s">
        <v>64</v>
      </c>
      <c r="H16" s="16" t="s">
        <v>87</v>
      </c>
    </row>
    <row r="17" spans="1:8" x14ac:dyDescent="0.25">
      <c r="A17" t="s">
        <v>50</v>
      </c>
      <c r="B17" t="s">
        <v>62</v>
      </c>
      <c r="H17" s="16" t="s">
        <v>88</v>
      </c>
    </row>
    <row r="18" spans="1:8" x14ac:dyDescent="0.25">
      <c r="G18" s="16"/>
    </row>
    <row r="19" spans="1:8" x14ac:dyDescent="0.25">
      <c r="G19" s="16"/>
    </row>
    <row r="20" spans="1:8" x14ac:dyDescent="0.25">
      <c r="A20" s="8" t="s">
        <v>91</v>
      </c>
      <c r="B20" s="8" t="s">
        <v>11</v>
      </c>
      <c r="C20" s="8" t="s">
        <v>10</v>
      </c>
      <c r="D20" s="16"/>
      <c r="E20" s="16"/>
      <c r="G20" s="27"/>
    </row>
    <row r="21" spans="1:8" x14ac:dyDescent="0.25">
      <c r="A21" s="4">
        <v>2028436</v>
      </c>
      <c r="B21" s="4" t="s">
        <v>4</v>
      </c>
      <c r="C21" s="6" t="s">
        <v>15</v>
      </c>
      <c r="E21" s="16"/>
      <c r="G21" s="27"/>
    </row>
    <row r="22" spans="1:8" x14ac:dyDescent="0.25">
      <c r="A22" s="4">
        <v>2028437</v>
      </c>
      <c r="B22" s="4" t="s">
        <v>5</v>
      </c>
      <c r="C22" s="6" t="s">
        <v>16</v>
      </c>
      <c r="E22" s="16"/>
      <c r="G22" s="5"/>
    </row>
    <row r="23" spans="1:8" x14ac:dyDescent="0.25">
      <c r="A23" s="4">
        <v>2028438</v>
      </c>
      <c r="B23" s="4" t="s">
        <v>6</v>
      </c>
      <c r="C23" s="6" t="s">
        <v>17</v>
      </c>
      <c r="E23" s="16"/>
      <c r="G23" s="5"/>
    </row>
    <row r="24" spans="1:8" ht="15" customHeight="1" x14ac:dyDescent="0.25">
      <c r="A24" s="4">
        <v>2028439</v>
      </c>
      <c r="B24" s="4" t="s">
        <v>19</v>
      </c>
      <c r="C24" s="6" t="s">
        <v>18</v>
      </c>
      <c r="E24" s="16"/>
      <c r="G24" s="27"/>
    </row>
    <row r="25" spans="1:8" x14ac:dyDescent="0.25">
      <c r="A25" s="4">
        <v>2028440</v>
      </c>
      <c r="B25" s="4" t="s">
        <v>21</v>
      </c>
      <c r="C25" s="6" t="s">
        <v>20</v>
      </c>
      <c r="E25" s="16"/>
      <c r="G25" s="42"/>
    </row>
    <row r="26" spans="1:8" x14ac:dyDescent="0.25">
      <c r="A26" s="7">
        <v>2028553</v>
      </c>
      <c r="B26" s="7" t="s">
        <v>5</v>
      </c>
      <c r="C26" s="6" t="s">
        <v>45</v>
      </c>
      <c r="E26" s="16"/>
      <c r="G26" s="5"/>
    </row>
    <row r="27" spans="1:8" x14ac:dyDescent="0.25">
      <c r="A27" s="7">
        <v>2028602</v>
      </c>
      <c r="B27" s="7" t="s">
        <v>7</v>
      </c>
      <c r="C27" s="6" t="s">
        <v>46</v>
      </c>
      <c r="E27" s="16"/>
      <c r="G27" s="5"/>
    </row>
    <row r="28" spans="1:8" x14ac:dyDescent="0.25">
      <c r="A28" s="7">
        <v>2028737</v>
      </c>
      <c r="B28" s="7" t="s">
        <v>6</v>
      </c>
      <c r="C28" s="9" t="s">
        <v>59</v>
      </c>
      <c r="E28" s="16"/>
    </row>
    <row r="29" spans="1:8" x14ac:dyDescent="0.25">
      <c r="A29" s="7">
        <v>2028858</v>
      </c>
      <c r="B29" s="7" t="s">
        <v>19</v>
      </c>
      <c r="C29" s="9" t="s">
        <v>111</v>
      </c>
    </row>
    <row r="31" spans="1:8" x14ac:dyDescent="0.25">
      <c r="A31" s="16" t="s">
        <v>68</v>
      </c>
      <c r="B31" s="16"/>
      <c r="C31" s="17">
        <v>44714</v>
      </c>
      <c r="D31" s="16"/>
      <c r="E31" s="16"/>
      <c r="H31" s="5"/>
    </row>
    <row r="32" spans="1:8" x14ac:dyDescent="0.25">
      <c r="A32" s="16" t="s">
        <v>69</v>
      </c>
      <c r="B32" s="16"/>
      <c r="C32" s="45">
        <f>+C31+365</f>
        <v>45079</v>
      </c>
      <c r="D32" s="16"/>
      <c r="E32" s="16"/>
      <c r="H32" s="5"/>
    </row>
    <row r="33" spans="1:9" x14ac:dyDescent="0.25">
      <c r="A33" s="46" t="s">
        <v>112</v>
      </c>
      <c r="B33" s="16"/>
      <c r="C33" s="45">
        <f>+C31+30</f>
        <v>44744</v>
      </c>
      <c r="D33" s="16"/>
      <c r="E33" s="16"/>
    </row>
    <row r="34" spans="1:9" ht="17.25" x14ac:dyDescent="0.25">
      <c r="A34" s="16"/>
      <c r="B34" s="16"/>
      <c r="C34" s="16"/>
      <c r="D34" s="16"/>
      <c r="E34" s="16"/>
      <c r="G34" s="13"/>
      <c r="H34" s="12" t="s">
        <v>54</v>
      </c>
    </row>
    <row r="35" spans="1:9" ht="30" x14ac:dyDescent="0.25">
      <c r="A35" s="16"/>
      <c r="B35" s="16"/>
      <c r="C35" s="16"/>
      <c r="D35" s="28" t="s">
        <v>95</v>
      </c>
      <c r="E35" s="29" t="s">
        <v>96</v>
      </c>
      <c r="G35" s="14"/>
      <c r="H35" s="13" t="s">
        <v>55</v>
      </c>
    </row>
    <row r="36" spans="1:9" ht="16.5" x14ac:dyDescent="0.25">
      <c r="A36" s="16" t="s">
        <v>89</v>
      </c>
      <c r="B36" s="16"/>
      <c r="C36" s="34">
        <v>1200</v>
      </c>
      <c r="D36" s="21">
        <f>C36*C40</f>
        <v>0</v>
      </c>
      <c r="E36" s="22">
        <f>C36+D36</f>
        <v>1200</v>
      </c>
      <c r="G36" t="s">
        <v>4</v>
      </c>
      <c r="H36" s="15" t="s">
        <v>56</v>
      </c>
    </row>
    <row r="37" spans="1:9" ht="16.5" x14ac:dyDescent="0.25">
      <c r="A37" s="16" t="s">
        <v>90</v>
      </c>
      <c r="B37" s="16"/>
      <c r="C37" s="31">
        <v>250</v>
      </c>
      <c r="D37" s="21">
        <f>C37*C40</f>
        <v>0</v>
      </c>
      <c r="E37" s="22">
        <f>C37+D37</f>
        <v>250</v>
      </c>
      <c r="G37" t="s">
        <v>5</v>
      </c>
      <c r="H37" s="15" t="s">
        <v>57</v>
      </c>
    </row>
    <row r="38" spans="1:9" ht="16.5" x14ac:dyDescent="0.25">
      <c r="A38" s="27" t="s">
        <v>93</v>
      </c>
      <c r="C38" s="32">
        <v>0.2</v>
      </c>
      <c r="D38" s="16"/>
      <c r="E38" s="16"/>
      <c r="G38" t="s">
        <v>71</v>
      </c>
      <c r="H38" s="15" t="s">
        <v>58</v>
      </c>
    </row>
    <row r="39" spans="1:9" ht="16.5" x14ac:dyDescent="0.25">
      <c r="A39" s="27" t="s">
        <v>98</v>
      </c>
      <c r="C39" s="30" t="s">
        <v>97</v>
      </c>
      <c r="D39" s="16"/>
      <c r="E39" s="16"/>
      <c r="G39" t="s">
        <v>72</v>
      </c>
      <c r="H39" s="15" t="s">
        <v>101</v>
      </c>
    </row>
    <row r="40" spans="1:9" ht="16.5" x14ac:dyDescent="0.25">
      <c r="A40" s="16" t="s">
        <v>99</v>
      </c>
      <c r="C40" s="33" cm="1">
        <f t="array" ref="C40">_xlfn.IFS(C39="NJ",0.006,C39="wv",0.0055,C39="KY",0.038,C39="FL",0.007,C39="OTHER",0)</f>
        <v>0</v>
      </c>
      <c r="D40" s="16"/>
      <c r="E40" s="16"/>
      <c r="G40" t="s">
        <v>97</v>
      </c>
      <c r="H40" s="15" t="s">
        <v>100</v>
      </c>
    </row>
    <row r="41" spans="1:9" x14ac:dyDescent="0.25">
      <c r="D41" s="16"/>
      <c r="E41" s="16"/>
    </row>
    <row r="44" spans="1:9" ht="15.75" thickBot="1" x14ac:dyDescent="0.3">
      <c r="B44" s="11" t="s">
        <v>102</v>
      </c>
      <c r="C44" s="11"/>
      <c r="D44" s="11"/>
    </row>
    <row r="45" spans="1:9" x14ac:dyDescent="0.25">
      <c r="B45" s="35" t="s">
        <v>65</v>
      </c>
      <c r="C45" s="18"/>
      <c r="D45" s="36">
        <f>C36+C37</f>
        <v>1450</v>
      </c>
    </row>
    <row r="46" spans="1:9" x14ac:dyDescent="0.25">
      <c r="B46" s="37" t="s">
        <v>66</v>
      </c>
      <c r="C46" s="16"/>
      <c r="D46" s="38">
        <f>D45*C38</f>
        <v>290</v>
      </c>
    </row>
    <row r="47" spans="1:9" x14ac:dyDescent="0.25">
      <c r="B47" s="39" t="s">
        <v>94</v>
      </c>
      <c r="C47" s="16"/>
      <c r="D47" s="38">
        <f>D36+D37</f>
        <v>0</v>
      </c>
      <c r="I47" s="5"/>
    </row>
    <row r="48" spans="1:9" ht="15.75" thickBot="1" x14ac:dyDescent="0.3">
      <c r="B48" s="40" t="s">
        <v>67</v>
      </c>
      <c r="C48" s="23"/>
      <c r="D48" s="41">
        <f>(D45-D46)+D47</f>
        <v>1160</v>
      </c>
      <c r="I48" s="5"/>
    </row>
    <row r="54" spans="3:3" x14ac:dyDescent="0.25">
      <c r="C54" s="5"/>
    </row>
    <row r="55" spans="3:3" x14ac:dyDescent="0.25">
      <c r="C55" s="5"/>
    </row>
  </sheetData>
  <dataValidations count="1">
    <dataValidation type="list" allowBlank="1" showInputMessage="1" showErrorMessage="1" sqref="C39" xr:uid="{086B8A83-F85C-44D1-B63E-D074E43EF306}">
      <formula1>$G$36:$G$40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AC0E63-5ED2-4961-81BF-BDADF460EE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 Regression May 17</vt:lpstr>
      <vt:lpstr>UAT Regression June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Duque</dc:creator>
  <cp:lastModifiedBy>Emiliano Duque</cp:lastModifiedBy>
  <dcterms:created xsi:type="dcterms:W3CDTF">2022-03-28T13:55:57Z</dcterms:created>
  <dcterms:modified xsi:type="dcterms:W3CDTF">2022-06-06T16:05:58Z</dcterms:modified>
</cp:coreProperties>
</file>