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Emilio Ryan\Documents\MILIO\PMO\Plantillas\Carpeta Presupuestos\xx Cliente\Ixxx-xxxx - Descripción\InnTech\Control de Calidad\Avance de Obra\"/>
    </mc:Choice>
  </mc:AlternateContent>
  <bookViews>
    <workbookView xWindow="0" yWindow="0" windowWidth="20490" windowHeight="6615" tabRatio="582"/>
  </bookViews>
  <sheets>
    <sheet name="GA-I021-0201-A" sheetId="68" r:id="rId1"/>
  </sheets>
  <externalReferences>
    <externalReference r:id="rId2"/>
  </externalReferences>
  <definedNames>
    <definedName name="_xlnm.Print_Area" localSheetId="0">'GA-I021-0201-A'!$A$1:$AK$126</definedName>
    <definedName name="Cliente" localSheetId="0">'GA-I021-0201-A'!$C$1</definedName>
    <definedName name="Código_Proyecto" localSheetId="0">'GA-I021-0201-A'!$C$4</definedName>
    <definedName name="Descripción_Proyecto" localSheetId="0">'GA-I021-0201-A'!$C$5</definedName>
    <definedName name="Descripción_Proyecto">#REF!</definedName>
    <definedName name="Duración_del_Proyecto" localSheetId="0">'GA-I021-0201-A'!$G$11</definedName>
    <definedName name="Duración_del_Proyecto">#REF!</definedName>
    <definedName name="Fin_del_Proyecto" localSheetId="0">'GA-I021-0201-A'!$G$10</definedName>
    <definedName name="Fin_del_Proyecto">#REF!</definedName>
    <definedName name="Gantt_Proyecto" localSheetId="0">'GA-I021-0201-A'!$C$14</definedName>
    <definedName name="Gantt_Proyecto">#REF!</definedName>
    <definedName name="Gerente_Técnico" localSheetId="0">'GA-I021-0201-A'!$C$8</definedName>
    <definedName name="hoy" localSheetId="0">TODAY()</definedName>
    <definedName name="Inicio_del_Proyecto" localSheetId="0">'GA-I021-0201-A'!$G$9</definedName>
    <definedName name="OC_Cliente">'[1]1'!$C$6</definedName>
    <definedName name="Planta" localSheetId="0">'GA-I021-0201-A'!$C$2</definedName>
    <definedName name="Project_Manager" localSheetId="0">'GA-I021-0201-A'!$C$9</definedName>
    <definedName name="Referente_Cliente" localSheetId="0">'GA-I021-0201-A'!$C$11</definedName>
    <definedName name="Sector" localSheetId="0">'GA-I021-0201-A'!$C$3</definedName>
    <definedName name="Semana_para_mostrar" localSheetId="0">'GA-I021-0201-A'!$H$14</definedName>
    <definedName name="Técnico" localSheetId="0">'GA-I021-0201-A'!$C$10</definedName>
    <definedName name="_xlnm.Print_Titles" localSheetId="0">'GA-I021-0201-A'!$14:$16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68" l="1"/>
  <c r="G10" i="68"/>
  <c r="G12" i="68"/>
  <c r="F182" i="68"/>
  <c r="F171" i="68"/>
  <c r="F160" i="68"/>
  <c r="F149" i="68"/>
  <c r="F138" i="68"/>
  <c r="F127" i="68"/>
  <c r="F116" i="68"/>
  <c r="F105" i="68"/>
  <c r="F94" i="68"/>
  <c r="F83" i="68"/>
  <c r="F72" i="68"/>
  <c r="F61" i="68"/>
  <c r="F50" i="68"/>
  <c r="H40" i="68"/>
  <c r="G51" i="68" s="1"/>
  <c r="F39" i="68"/>
  <c r="F28" i="68"/>
  <c r="G22" i="68"/>
  <c r="G18" i="68"/>
  <c r="H18" i="68" s="1"/>
  <c r="G19" i="68" s="1"/>
  <c r="F17" i="68"/>
  <c r="H14" i="68"/>
  <c r="J15" i="68" s="1"/>
  <c r="G8" i="68"/>
  <c r="G29" i="68" l="1"/>
  <c r="H29" i="68" s="1"/>
  <c r="G52" i="68"/>
  <c r="H51" i="68"/>
  <c r="J16" i="68"/>
  <c r="K15" i="68"/>
  <c r="J14" i="68"/>
  <c r="G20" i="68"/>
  <c r="H20" i="68" s="1"/>
  <c r="H19" i="68"/>
  <c r="G53" i="68" l="1"/>
  <c r="H53" i="68" s="1"/>
  <c r="G117" i="68" s="1"/>
  <c r="H117" i="68" s="1"/>
  <c r="G118" i="68" s="1"/>
  <c r="H118" i="68" s="1"/>
  <c r="H52" i="68"/>
  <c r="K16" i="68"/>
  <c r="L15" i="68"/>
  <c r="H22" i="68" l="1"/>
  <c r="E22" i="68" s="1"/>
  <c r="L16" i="68"/>
  <c r="M15" i="68"/>
  <c r="M16" i="68" l="1"/>
  <c r="N15" i="68"/>
  <c r="N16" i="68" l="1"/>
  <c r="O15" i="68"/>
  <c r="O16" i="68" l="1"/>
  <c r="P15" i="68"/>
  <c r="P16" i="68" l="1"/>
  <c r="Q15" i="68"/>
  <c r="Q16" i="68" l="1"/>
  <c r="Q14" i="68"/>
  <c r="R15" i="68"/>
  <c r="R16" i="68" l="1"/>
  <c r="S15" i="68"/>
  <c r="T15" i="68" l="1"/>
  <c r="S16" i="68"/>
  <c r="T16" i="68" l="1"/>
  <c r="U15" i="68"/>
  <c r="U16" i="68" l="1"/>
  <c r="V15" i="68"/>
  <c r="V16" i="68" l="1"/>
  <c r="W15" i="68"/>
  <c r="X15" i="68" l="1"/>
  <c r="W16" i="68"/>
  <c r="X14" i="68" l="1"/>
  <c r="X16" i="68"/>
  <c r="Y15" i="68"/>
  <c r="Y16" i="68" l="1"/>
  <c r="Z15" i="68"/>
  <c r="Z16" i="68" l="1"/>
  <c r="AA15" i="68"/>
  <c r="AA16" i="68" l="1"/>
  <c r="AB15" i="68"/>
  <c r="AB16" i="68" l="1"/>
  <c r="AC15" i="68"/>
  <c r="AC16" i="68" l="1"/>
  <c r="AD15" i="68"/>
  <c r="AD16" i="68" l="1"/>
  <c r="AE15" i="68"/>
  <c r="AE14" i="68" l="1"/>
  <c r="AE16" i="68"/>
  <c r="AF15" i="68"/>
  <c r="AF16" i="68" l="1"/>
  <c r="AG15" i="68"/>
  <c r="AG16" i="68" l="1"/>
  <c r="AH15" i="68"/>
  <c r="AH16" i="68" l="1"/>
  <c r="AI15" i="68"/>
  <c r="AJ15" i="68" l="1"/>
  <c r="AI16" i="68"/>
  <c r="AJ16" i="68" l="1"/>
  <c r="AK15" i="68"/>
  <c r="AK16" i="68" l="1"/>
  <c r="AL15" i="68"/>
  <c r="AL16" i="68" l="1"/>
  <c r="AM15" i="68"/>
  <c r="AL14" i="68"/>
  <c r="AN15" i="68" l="1"/>
  <c r="AM16" i="68"/>
  <c r="AN16" i="68" l="1"/>
  <c r="AO15" i="68"/>
  <c r="AP15" i="68" l="1"/>
  <c r="AO16" i="68"/>
  <c r="AP16" i="68" l="1"/>
  <c r="AQ15" i="68"/>
  <c r="AQ16" i="68" l="1"/>
  <c r="AR15" i="68"/>
  <c r="AR16" i="68" l="1"/>
  <c r="AS15" i="68"/>
  <c r="AS16" i="68" l="1"/>
  <c r="AT15" i="68"/>
  <c r="AS14" i="68"/>
  <c r="AT16" i="68" l="1"/>
  <c r="AU15" i="68"/>
  <c r="AV15" i="68" l="1"/>
  <c r="AU16" i="68"/>
  <c r="AV16" i="68" l="1"/>
  <c r="AW15" i="68"/>
  <c r="AW16" i="68" l="1"/>
  <c r="AX15" i="68"/>
  <c r="AX16" i="68" l="1"/>
  <c r="AY15" i="68"/>
  <c r="AY16" i="68" l="1"/>
  <c r="AZ15" i="68"/>
  <c r="AZ14" i="68" l="1"/>
  <c r="AZ16" i="68"/>
  <c r="BA15" i="68"/>
  <c r="BA16" i="68" l="1"/>
  <c r="BB15" i="68"/>
  <c r="BB16" i="68" l="1"/>
  <c r="BC15" i="68"/>
  <c r="BC16" i="68" l="1"/>
  <c r="BD15" i="68"/>
  <c r="BE15" i="68" l="1"/>
  <c r="BD16" i="68"/>
  <c r="BF15" i="68" l="1"/>
  <c r="BE16" i="68"/>
  <c r="BF16" i="68" l="1"/>
  <c r="BG15" i="68"/>
  <c r="BG16" i="68" l="1"/>
  <c r="BH15" i="68"/>
  <c r="BG14" i="68"/>
  <c r="BH16" i="68" l="1"/>
  <c r="BI15" i="68"/>
  <c r="BI16" i="68" l="1"/>
  <c r="BJ15" i="68"/>
  <c r="BJ16" i="68" l="1"/>
  <c r="BK15" i="68"/>
  <c r="BL15" i="68" l="1"/>
  <c r="BK16" i="68"/>
  <c r="BL16" i="68" l="1"/>
  <c r="BM15" i="68"/>
  <c r="BM16" i="68" l="1"/>
  <c r="BN15" i="68"/>
  <c r="BN16" i="68" l="1"/>
  <c r="BO15" i="68"/>
  <c r="BN14" i="68"/>
  <c r="BP15" i="68" l="1"/>
  <c r="BO16" i="68"/>
  <c r="BP16" i="68" l="1"/>
  <c r="BQ15" i="68"/>
  <c r="BQ16" i="68" l="1"/>
  <c r="BR15" i="68"/>
  <c r="BR16" i="68" l="1"/>
  <c r="BS15" i="68"/>
  <c r="BS16" i="68" l="1"/>
  <c r="BT15" i="68"/>
  <c r="BT16" i="68" l="1"/>
  <c r="BU15" i="68"/>
  <c r="BU14" i="68" l="1"/>
  <c r="BU16" i="68"/>
  <c r="BV15" i="68"/>
  <c r="BV16" i="68" l="1"/>
  <c r="BW15" i="68"/>
  <c r="BW16" i="68" l="1"/>
  <c r="BX15" i="68"/>
  <c r="BX16" i="68" l="1"/>
  <c r="BY15" i="68"/>
  <c r="BY16" i="68" l="1"/>
  <c r="BZ15" i="68"/>
  <c r="BZ16" i="68" l="1"/>
  <c r="CA15" i="68"/>
  <c r="CB15" i="68" l="1"/>
  <c r="CA16" i="68"/>
  <c r="CC15" i="68" l="1"/>
  <c r="CB14" i="68"/>
  <c r="CB16" i="68"/>
  <c r="CD15" i="68" l="1"/>
  <c r="CC16" i="68"/>
  <c r="CD16" i="68" l="1"/>
  <c r="CE15" i="68"/>
  <c r="CE16" i="68" l="1"/>
  <c r="CF15" i="68"/>
  <c r="CF16" i="68" l="1"/>
  <c r="CG15" i="68"/>
  <c r="CG16" i="68" l="1"/>
  <c r="CH15" i="68"/>
  <c r="CH16" i="68" l="1"/>
  <c r="CI15" i="68"/>
  <c r="CI14" i="68" l="1"/>
  <c r="CI16" i="68"/>
  <c r="CJ15" i="68"/>
  <c r="CK15" i="68" l="1"/>
  <c r="CJ16" i="68"/>
  <c r="CK16" i="68" l="1"/>
  <c r="CL15" i="68"/>
  <c r="CL16" i="68" l="1"/>
  <c r="CM15" i="68"/>
  <c r="CN15" i="68" l="1"/>
  <c r="CM16" i="68"/>
  <c r="CN16" i="68" l="1"/>
  <c r="CO15" i="68"/>
  <c r="CO16" i="68" l="1"/>
  <c r="CP15" i="68"/>
  <c r="CP16" i="68" l="1"/>
  <c r="CQ15" i="68"/>
  <c r="CP14" i="68"/>
  <c r="CQ16" i="68" l="1"/>
  <c r="CR15" i="68"/>
  <c r="CR16" i="68" l="1"/>
  <c r="CS15" i="68"/>
  <c r="CT15" i="68" l="1"/>
  <c r="CS16" i="68"/>
  <c r="CT16" i="68" l="1"/>
  <c r="CU15" i="68"/>
  <c r="CU16" i="68" l="1"/>
  <c r="CV15" i="68"/>
  <c r="CV16" i="68" l="1"/>
  <c r="CW15" i="68"/>
  <c r="CW16" i="68" l="1"/>
  <c r="CX15" i="68"/>
  <c r="CW14" i="68"/>
  <c r="CY15" i="68" l="1"/>
  <c r="CX16" i="68"/>
  <c r="CZ15" i="68" l="1"/>
  <c r="CY16" i="68"/>
  <c r="CZ16" i="68" l="1"/>
  <c r="DA15" i="68"/>
  <c r="DA16" i="68" l="1"/>
  <c r="DB15" i="68"/>
  <c r="DB16" i="68" l="1"/>
  <c r="DC15" i="68"/>
  <c r="DC16" i="68" l="1"/>
  <c r="DD15" i="68"/>
  <c r="DD14" i="68" l="1"/>
  <c r="DD16" i="68"/>
  <c r="DE15" i="68"/>
  <c r="DE16" i="68" l="1"/>
  <c r="DF15" i="68"/>
  <c r="DF16" i="68" l="1"/>
  <c r="DG15" i="68"/>
  <c r="DG16" i="68" l="1"/>
  <c r="DH15" i="68"/>
  <c r="DH16" i="68" l="1"/>
  <c r="DI15" i="68"/>
  <c r="DJ15" i="68" l="1"/>
  <c r="DJ16" i="68" s="1"/>
  <c r="DI16" i="68"/>
</calcChain>
</file>

<file path=xl/sharedStrings.xml><?xml version="1.0" encoding="utf-8"?>
<sst xmlns="http://schemas.openxmlformats.org/spreadsheetml/2006/main" count="162" uniqueCount="81">
  <si>
    <t>OC</t>
  </si>
  <si>
    <t>Fecha actual:</t>
  </si>
  <si>
    <t>Inicio del proyecto:</t>
  </si>
  <si>
    <t>Semana para mostrar:</t>
  </si>
  <si>
    <t>Tarea 1</t>
  </si>
  <si>
    <t>Tarea 2</t>
  </si>
  <si>
    <t>Tarea 3</t>
  </si>
  <si>
    <t>Tarea 4</t>
  </si>
  <si>
    <t>Tarea 5</t>
  </si>
  <si>
    <t>Tarea 6</t>
  </si>
  <si>
    <t>Tarea 7</t>
  </si>
  <si>
    <t>Tarea 8</t>
  </si>
  <si>
    <t>Título de la fase 7</t>
  </si>
  <si>
    <t>Título de la fase 8</t>
  </si>
  <si>
    <t>Título de la fase 9</t>
  </si>
  <si>
    <t>Título de la fase 10</t>
  </si>
  <si>
    <t>Título de la fase 11</t>
  </si>
  <si>
    <t>Título de la fase 12</t>
  </si>
  <si>
    <t>Inserte nuevas filas ENCIMA de ésta</t>
  </si>
  <si>
    <t>Tarea 9</t>
  </si>
  <si>
    <t>Tarea 10</t>
  </si>
  <si>
    <t>Cotización</t>
  </si>
  <si>
    <t>Diseño</t>
  </si>
  <si>
    <t>Entregas al Cliente</t>
  </si>
  <si>
    <t>Análisis</t>
  </si>
  <si>
    <t>Gestión del Proyecto</t>
  </si>
  <si>
    <t>PEM y Pruebas</t>
  </si>
  <si>
    <t>Avance</t>
  </si>
  <si>
    <t>Inicio</t>
  </si>
  <si>
    <t>Fin</t>
  </si>
  <si>
    <t>Tareas</t>
  </si>
  <si>
    <t>Desarrollo
Sprint 1</t>
  </si>
  <si>
    <t>Desarrollo
Sprint 2</t>
  </si>
  <si>
    <t>Desarrollo
Sprint 3</t>
  </si>
  <si>
    <t>Desarrollo
Sprint 4</t>
  </si>
  <si>
    <t>Desarrollo
Sprint 5</t>
  </si>
  <si>
    <t>Planificación y Cronograma</t>
  </si>
  <si>
    <t>Seguimiento y Control</t>
  </si>
  <si>
    <t>Duración</t>
  </si>
  <si>
    <t>Responsable</t>
  </si>
  <si>
    <t>Fin del Proyecto</t>
  </si>
  <si>
    <t>Duración (días)</t>
  </si>
  <si>
    <t>PM</t>
  </si>
  <si>
    <t>GT</t>
  </si>
  <si>
    <t>Prog</t>
  </si>
  <si>
    <t>GT / PM</t>
  </si>
  <si>
    <t>PM / Prog</t>
  </si>
  <si>
    <t>GT / PM / Prog</t>
  </si>
  <si>
    <t>Informe Avance/Final de Obra</t>
  </si>
  <si>
    <t>Cliente:</t>
  </si>
  <si>
    <t>CCU Salta</t>
  </si>
  <si>
    <t>Planta:</t>
  </si>
  <si>
    <t>Salta</t>
  </si>
  <si>
    <t>Sector:</t>
  </si>
  <si>
    <t>TI</t>
  </si>
  <si>
    <t>Proyecto:</t>
  </si>
  <si>
    <t>I021-0201</t>
  </si>
  <si>
    <t>INNTECH S.A.</t>
  </si>
  <si>
    <t>Descripción:</t>
  </si>
  <si>
    <t>Relevamiento de Red OT</t>
  </si>
  <si>
    <t>OC:</t>
  </si>
  <si>
    <t>C11SF-0000277711</t>
  </si>
  <si>
    <t>Gerente Técnico:</t>
  </si>
  <si>
    <t>Elio Agustín Facchin</t>
  </si>
  <si>
    <t>Project Manager:</t>
  </si>
  <si>
    <t>Emilio Tomás Ryan</t>
  </si>
  <si>
    <t>Técnico:</t>
  </si>
  <si>
    <t>Agustín Villalba</t>
  </si>
  <si>
    <t>Referente Cliente:</t>
  </si>
  <si>
    <t>Álvaro González</t>
  </si>
  <si>
    <t>Avance Total:</t>
  </si>
  <si>
    <t xml:space="preserve">Documento: </t>
  </si>
  <si>
    <t>GA-I021-0201-A</t>
  </si>
  <si>
    <t>Feriados</t>
  </si>
  <si>
    <t>Propuesta Técnica Económica</t>
  </si>
  <si>
    <t>Análisis del Pedido</t>
  </si>
  <si>
    <t>Metodología de Relevamiento</t>
  </si>
  <si>
    <t>Relevamiento OT</t>
  </si>
  <si>
    <t>Relevamiento IT</t>
  </si>
  <si>
    <t>Relevamiento Redes Públicas</t>
  </si>
  <si>
    <t>Diagrama Infraestructura relevada OT-IT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</si>
</sst>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43" formatCode="_-* #,##0.00_-;\-* #,##0.00_-;_-* &quot;-&quot;??_-;_-@_-"/>
    <numFmt numFmtId="164" formatCode="ddd\,\ m/d/yyyy"/>
    <numFmt numFmtId="165" formatCode="ddd\,\ d/m/yyyy"/>
    <numFmt numFmtId="166" formatCode="[$-C0A]d\ &quot;de&quot;\ mmm\ &quot;de&quot;\ yyyy;@"/>
    <numFmt numFmtId="167" formatCode="dd/mm/yy"/>
    <numFmt numFmtId="168" formatCode="d\-m\-yy;@"/>
    <numFmt numFmtId="169" formatCode="_-* #,##0\ &quot;€&quot;_-;\-* #,##0\ &quot;€&quot;_-;_-* &quot;-&quot;\ &quot;€&quot;_-;_-@_-"/>
    <numFmt numFmtId="170" formatCode="_-* #,##0.00\ &quot;€&quot;_-;\-* #,##0.00\ &quot;€&quot;_-;_-* &quot;-&quot;??\ &quot;€&quot;_-;_-@_-"/>
    <numFmt numFmtId="171" formatCode="dd"/>
  </numFmts>
  <fonts count="3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color theme="3"/>
      <name val="Calibri"/>
      <family val="2"/>
    </font>
    <font>
      <b/>
      <sz val="11"/>
      <color theme="3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3"/>
      <name val="Calibri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b/>
      <sz val="20"/>
      <color theme="4" tint="-0.249977111117893"/>
      <name val="Calibri Light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Arial"/>
      <family val="2"/>
    </font>
    <font>
      <u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2"/>
      <name val="Calibri Light"/>
      <family val="2"/>
      <scheme val="major"/>
    </font>
    <font>
      <sz val="14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theme="9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6795556505021"/>
      </top>
      <bottom/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63">
    <xf numFmtId="0" fontId="0" fillId="0" borderId="0"/>
    <xf numFmtId="0" fontId="1" fillId="0" borderId="0"/>
    <xf numFmtId="0" fontId="3" fillId="0" borderId="0" applyNumberFormat="0" applyFill="0" applyBorder="0" applyProtection="0">
      <alignment horizontal="left" vertical="center" indent="2"/>
    </xf>
    <xf numFmtId="0" fontId="4" fillId="0" borderId="1" applyNumberFormat="0" applyFill="0" applyBorder="0" applyProtection="0">
      <alignment horizontal="left" vertical="center" indent="3"/>
    </xf>
    <xf numFmtId="0" fontId="2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7" fillId="0" borderId="2" applyNumberFormat="0" applyFill="0" applyBorder="0" applyProtection="0">
      <alignment horizontal="left" vertical="center" indent="3"/>
    </xf>
    <xf numFmtId="0" fontId="3" fillId="0" borderId="0" applyNumberFormat="0" applyFill="0" applyBorder="0" applyProtection="0">
      <alignment horizontal="left" vertical="center" indent="2"/>
    </xf>
    <xf numFmtId="0" fontId="10" fillId="0" borderId="0"/>
    <xf numFmtId="0" fontId="11" fillId="0" borderId="0" applyNumberFormat="0" applyFill="0" applyBorder="0" applyAlignment="0" applyProtection="0"/>
    <xf numFmtId="0" fontId="14" fillId="0" borderId="0" applyNumberFormat="0" applyFill="0" applyAlignment="0" applyProtection="0"/>
    <xf numFmtId="0" fontId="14" fillId="0" borderId="0" applyNumberFormat="0" applyFill="0" applyProtection="0">
      <alignment vertical="top"/>
    </xf>
    <xf numFmtId="0" fontId="6" fillId="0" borderId="0" applyNumberFormat="0" applyFill="0" applyProtection="0">
      <alignment horizontal="right" indent="1"/>
    </xf>
    <xf numFmtId="164" fontId="6" fillId="0" borderId="4">
      <alignment horizontal="center" vertical="center"/>
    </xf>
    <xf numFmtId="0" fontId="6" fillId="0" borderId="12" applyFill="0">
      <alignment horizontal="center" vertical="center"/>
    </xf>
    <xf numFmtId="0" fontId="6" fillId="0" borderId="12" applyFill="0">
      <alignment horizontal="left" vertical="center" indent="2"/>
    </xf>
    <xf numFmtId="168" fontId="6" fillId="0" borderId="12" applyFill="0">
      <alignment horizontal="center"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4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8" fillId="14" borderId="0" applyNumberFormat="0" applyBorder="0" applyAlignment="0" applyProtection="0"/>
    <xf numFmtId="0" fontId="29" fillId="15" borderId="13" applyNumberFormat="0" applyAlignment="0" applyProtection="0"/>
    <xf numFmtId="0" fontId="30" fillId="16" borderId="14" applyNumberFormat="0" applyAlignment="0" applyProtection="0"/>
    <xf numFmtId="0" fontId="31" fillId="16" borderId="13" applyNumberFormat="0" applyAlignment="0" applyProtection="0"/>
    <xf numFmtId="0" fontId="32" fillId="0" borderId="15" applyNumberFormat="0" applyFill="0" applyAlignment="0" applyProtection="0"/>
    <xf numFmtId="0" fontId="23" fillId="17" borderId="16" applyNumberFormat="0" applyAlignment="0" applyProtection="0"/>
    <xf numFmtId="0" fontId="33" fillId="0" borderId="0" applyNumberFormat="0" applyFill="0" applyBorder="0" applyAlignment="0" applyProtection="0"/>
    <xf numFmtId="0" fontId="6" fillId="18" borderId="17" applyNumberFormat="0" applyFont="0" applyAlignment="0" applyProtection="0"/>
    <xf numFmtId="0" fontId="34" fillId="0" borderId="0" applyNumberFormat="0" applyFill="0" applyBorder="0" applyAlignment="0" applyProtection="0"/>
    <xf numFmtId="0" fontId="9" fillId="0" borderId="18" applyNumberFormat="0" applyFill="0" applyAlignment="0" applyProtection="0"/>
    <xf numFmtId="0" fontId="10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10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10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10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10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10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43" fontId="6" fillId="0" borderId="4" applyFont="0" applyFill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6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14" fillId="0" borderId="0" xfId="12" applyAlignment="1">
      <alignment vertical="center"/>
    </xf>
    <xf numFmtId="0" fontId="14" fillId="0" borderId="0" xfId="13" applyAlignment="1">
      <alignment vertical="center"/>
    </xf>
    <xf numFmtId="0" fontId="9" fillId="2" borderId="12" xfId="0" applyFont="1" applyFill="1" applyBorder="1" applyAlignment="1">
      <alignment horizontal="left" vertical="center" wrapText="1"/>
    </xf>
    <xf numFmtId="0" fontId="9" fillId="2" borderId="12" xfId="16" applyFont="1" applyFill="1" applyAlignment="1">
      <alignment horizontal="center" vertical="center" wrapText="1"/>
    </xf>
    <xf numFmtId="9" fontId="18" fillId="2" borderId="12" xfId="7" applyFont="1" applyFill="1" applyBorder="1" applyAlignment="1">
      <alignment horizontal="center" vertical="center"/>
    </xf>
    <xf numFmtId="167" fontId="0" fillId="2" borderId="12" xfId="0" applyNumberFormat="1" applyFill="1" applyBorder="1" applyAlignment="1">
      <alignment horizontal="center" vertical="center"/>
    </xf>
    <xf numFmtId="167" fontId="18" fillId="2" borderId="12" xfId="0" applyNumberFormat="1" applyFont="1" applyFill="1" applyBorder="1" applyAlignment="1">
      <alignment horizontal="center" vertical="center"/>
    </xf>
    <xf numFmtId="9" fontId="18" fillId="3" borderId="12" xfId="7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left" vertical="center" wrapText="1"/>
    </xf>
    <xf numFmtId="0" fontId="9" fillId="4" borderId="12" xfId="16" applyFont="1" applyFill="1" applyAlignment="1">
      <alignment horizontal="center" vertical="center" wrapText="1"/>
    </xf>
    <xf numFmtId="9" fontId="18" fillId="4" borderId="12" xfId="7" applyFont="1" applyFill="1" applyBorder="1" applyAlignment="1">
      <alignment horizontal="center" vertical="center"/>
    </xf>
    <xf numFmtId="167" fontId="0" fillId="4" borderId="12" xfId="0" applyNumberFormat="1" applyFill="1" applyBorder="1" applyAlignment="1">
      <alignment horizontal="center" vertical="center"/>
    </xf>
    <xf numFmtId="167" fontId="18" fillId="4" borderId="12" xfId="0" applyNumberFormat="1" applyFont="1" applyFill="1" applyBorder="1" applyAlignment="1">
      <alignment horizontal="center" vertical="center"/>
    </xf>
    <xf numFmtId="9" fontId="18" fillId="5" borderId="12" xfId="7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left" vertical="center" wrapText="1"/>
    </xf>
    <xf numFmtId="0" fontId="9" fillId="6" borderId="12" xfId="16" applyFont="1" applyFill="1" applyAlignment="1">
      <alignment horizontal="center" vertical="center" wrapText="1"/>
    </xf>
    <xf numFmtId="9" fontId="18" fillId="6" borderId="12" xfId="7" applyFont="1" applyFill="1" applyBorder="1" applyAlignment="1">
      <alignment horizontal="center" vertical="center"/>
    </xf>
    <xf numFmtId="167" fontId="0" fillId="6" borderId="12" xfId="0" applyNumberFormat="1" applyFill="1" applyBorder="1" applyAlignment="1">
      <alignment horizontal="center" vertical="center"/>
    </xf>
    <xf numFmtId="167" fontId="18" fillId="6" borderId="12" xfId="0" applyNumberFormat="1" applyFont="1" applyFill="1" applyBorder="1" applyAlignment="1">
      <alignment horizontal="center" vertical="center"/>
    </xf>
    <xf numFmtId="9" fontId="18" fillId="7" borderId="12" xfId="7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left" vertical="center" wrapText="1"/>
    </xf>
    <xf numFmtId="0" fontId="9" fillId="8" borderId="12" xfId="16" applyFont="1" applyFill="1" applyAlignment="1">
      <alignment horizontal="center" vertical="center" wrapText="1"/>
    </xf>
    <xf numFmtId="9" fontId="18" fillId="8" borderId="12" xfId="7" applyFont="1" applyFill="1" applyBorder="1" applyAlignment="1">
      <alignment horizontal="center" vertical="center"/>
    </xf>
    <xf numFmtId="167" fontId="0" fillId="8" borderId="12" xfId="0" applyNumberFormat="1" applyFill="1" applyBorder="1" applyAlignment="1">
      <alignment horizontal="center" vertical="center"/>
    </xf>
    <xf numFmtId="167" fontId="18" fillId="8" borderId="12" xfId="0" applyNumberFormat="1" applyFont="1" applyFill="1" applyBorder="1" applyAlignment="1">
      <alignment horizontal="center" vertical="center"/>
    </xf>
    <xf numFmtId="9" fontId="18" fillId="9" borderId="12" xfId="7" applyFont="1" applyFill="1" applyBorder="1" applyAlignment="1">
      <alignment horizontal="center" vertical="center"/>
    </xf>
    <xf numFmtId="9" fontId="18" fillId="0" borderId="12" xfId="7" applyFont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9" fontId="18" fillId="10" borderId="12" xfId="7" applyFont="1" applyFill="1" applyBorder="1" applyAlignment="1">
      <alignment horizontal="center" vertical="center"/>
    </xf>
    <xf numFmtId="168" fontId="0" fillId="10" borderId="12" xfId="0" applyNumberFormat="1" applyFill="1" applyBorder="1" applyAlignment="1">
      <alignment horizontal="center" vertical="center"/>
    </xf>
    <xf numFmtId="0" fontId="11" fillId="0" borderId="0" xfId="11" applyAlignment="1">
      <alignment horizontal="center" vertical="center"/>
    </xf>
    <xf numFmtId="0" fontId="22" fillId="0" borderId="0" xfId="6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6" fillId="3" borderId="12" xfId="17" applyFill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0" fillId="5" borderId="12" xfId="17" applyFont="1" applyFill="1" applyAlignment="1">
      <alignment horizontal="center" vertical="center"/>
    </xf>
    <xf numFmtId="0" fontId="6" fillId="5" borderId="12" xfId="17" applyFill="1" applyAlignment="1">
      <alignment horizontal="center" vertical="center"/>
    </xf>
    <xf numFmtId="0" fontId="9" fillId="6" borderId="12" xfId="0" applyFont="1" applyFill="1" applyBorder="1" applyAlignment="1">
      <alignment horizontal="center" vertical="center" wrapText="1"/>
    </xf>
    <xf numFmtId="0" fontId="6" fillId="7" borderId="12" xfId="17" applyFill="1" applyAlignment="1">
      <alignment horizontal="center" vertical="center"/>
    </xf>
    <xf numFmtId="0" fontId="9" fillId="8" borderId="12" xfId="0" applyFont="1" applyFill="1" applyBorder="1" applyAlignment="1">
      <alignment horizontal="center" vertical="center" wrapText="1"/>
    </xf>
    <xf numFmtId="0" fontId="6" fillId="9" borderId="12" xfId="17" applyFill="1" applyAlignment="1">
      <alignment horizontal="center" vertical="center"/>
    </xf>
    <xf numFmtId="0" fontId="0" fillId="0" borderId="11" xfId="0" applyBorder="1" applyAlignment="1">
      <alignment vertical="center"/>
    </xf>
    <xf numFmtId="0" fontId="23" fillId="43" borderId="6" xfId="0" applyFont="1" applyFill="1" applyBorder="1" applyAlignment="1">
      <alignment horizontal="center" vertical="center" wrapText="1"/>
    </xf>
    <xf numFmtId="0" fontId="23" fillId="43" borderId="6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 shrinkToFit="1"/>
    </xf>
    <xf numFmtId="0" fontId="35" fillId="0" borderId="0" xfId="11" applyFont="1" applyAlignment="1">
      <alignment horizontal="left" vertical="center"/>
    </xf>
    <xf numFmtId="0" fontId="36" fillId="0" borderId="0" xfId="13" applyFont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10" applyAlignment="1">
      <alignment vertical="center" wrapText="1"/>
    </xf>
    <xf numFmtId="0" fontId="12" fillId="0" borderId="0" xfId="0" applyFont="1" applyAlignment="1">
      <alignment horizontal="left" vertical="center"/>
    </xf>
    <xf numFmtId="0" fontId="10" fillId="0" borderId="0" xfId="10" applyAlignment="1">
      <alignment vertical="center"/>
    </xf>
    <xf numFmtId="0" fontId="0" fillId="0" borderId="3" xfId="14" applyFont="1" applyBorder="1" applyAlignment="1">
      <alignment horizontal="right" vertical="center"/>
    </xf>
    <xf numFmtId="0" fontId="6" fillId="0" borderId="0" xfId="14" applyAlignment="1">
      <alignment vertical="center"/>
    </xf>
    <xf numFmtId="0" fontId="18" fillId="0" borderId="0" xfId="10" applyFont="1" applyAlignment="1">
      <alignment vertical="center"/>
    </xf>
    <xf numFmtId="0" fontId="18" fillId="0" borderId="0" xfId="0" applyFont="1" applyAlignment="1">
      <alignment vertical="center"/>
    </xf>
    <xf numFmtId="0" fontId="6" fillId="3" borderId="12" xfId="17" applyFill="1" applyAlignment="1">
      <alignment horizontal="left" vertical="center"/>
    </xf>
    <xf numFmtId="0" fontId="6" fillId="5" borderId="12" xfId="17" applyFill="1" applyAlignment="1">
      <alignment horizontal="left" vertical="center"/>
    </xf>
    <xf numFmtId="0" fontId="0" fillId="5" borderId="12" xfId="17" applyFont="1" applyFill="1" applyAlignment="1">
      <alignment horizontal="left" vertical="center"/>
    </xf>
    <xf numFmtId="0" fontId="6" fillId="7" borderId="12" xfId="17" applyFill="1" applyAlignment="1">
      <alignment horizontal="left" vertical="center"/>
    </xf>
    <xf numFmtId="0" fontId="6" fillId="9" borderId="12" xfId="17" applyFill="1" applyAlignment="1">
      <alignment horizontal="left" vertical="center"/>
    </xf>
    <xf numFmtId="0" fontId="0" fillId="7" borderId="12" xfId="17" applyFont="1" applyFill="1" applyAlignment="1">
      <alignment horizontal="left" vertical="center"/>
    </xf>
    <xf numFmtId="0" fontId="0" fillId="9" borderId="12" xfId="17" applyFont="1" applyFill="1" applyAlignment="1">
      <alignment horizontal="left" vertical="center"/>
    </xf>
    <xf numFmtId="0" fontId="6" fillId="0" borderId="12" xfId="17" applyAlignment="1">
      <alignment horizontal="left" vertical="center"/>
    </xf>
    <xf numFmtId="0" fontId="19" fillId="10" borderId="12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1" fillId="0" borderId="0" xfId="19" applyFont="1" applyAlignment="1" applyProtection="1">
      <alignment vertical="center"/>
    </xf>
    <xf numFmtId="0" fontId="10" fillId="0" borderId="0" xfId="10" applyAlignment="1">
      <alignment horizontal="center" vertical="center" wrapText="1"/>
    </xf>
    <xf numFmtId="171" fontId="16" fillId="44" borderId="9" xfId="0" applyNumberFormat="1" applyFont="1" applyFill="1" applyBorder="1" applyAlignment="1">
      <alignment horizontal="center" vertical="center"/>
    </xf>
    <xf numFmtId="171" fontId="16" fillId="44" borderId="0" xfId="0" applyNumberFormat="1" applyFont="1" applyFill="1" applyAlignment="1">
      <alignment horizontal="center" vertical="center"/>
    </xf>
    <xf numFmtId="171" fontId="16" fillId="44" borderId="3" xfId="0" applyNumberFormat="1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6" fillId="3" borderId="12" xfId="17" applyNumberFormat="1" applyFill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6" fillId="3" borderId="12" xfId="16" applyFill="1">
      <alignment horizontal="center" vertical="center"/>
    </xf>
    <xf numFmtId="167" fontId="0" fillId="3" borderId="12" xfId="18" applyNumberFormat="1" applyFont="1" applyFill="1">
      <alignment horizontal="center" vertical="center"/>
    </xf>
    <xf numFmtId="167" fontId="6" fillId="3" borderId="12" xfId="18" applyNumberFormat="1" applyFill="1">
      <alignment horizontal="center" vertical="center"/>
    </xf>
    <xf numFmtId="0" fontId="6" fillId="5" borderId="12" xfId="16" applyFill="1">
      <alignment horizontal="center" vertical="center"/>
    </xf>
    <xf numFmtId="167" fontId="6" fillId="5" borderId="12" xfId="18" applyNumberFormat="1" applyFill="1">
      <alignment horizontal="center" vertical="center"/>
    </xf>
    <xf numFmtId="0" fontId="0" fillId="7" borderId="12" xfId="16" applyFont="1" applyFill="1">
      <alignment horizontal="center" vertical="center"/>
    </xf>
    <xf numFmtId="167" fontId="6" fillId="7" borderId="12" xfId="18" applyNumberFormat="1" applyFill="1">
      <alignment horizontal="center" vertical="center"/>
    </xf>
    <xf numFmtId="0" fontId="6" fillId="7" borderId="12" xfId="16" applyFill="1">
      <alignment horizontal="center" vertical="center"/>
    </xf>
    <xf numFmtId="0" fontId="6" fillId="9" borderId="12" xfId="16" applyFill="1">
      <alignment horizontal="center" vertical="center"/>
    </xf>
    <xf numFmtId="167" fontId="6" fillId="9" borderId="12" xfId="18" applyNumberFormat="1" applyFill="1">
      <alignment horizontal="center" vertical="center"/>
    </xf>
    <xf numFmtId="0" fontId="6" fillId="0" borderId="12" xfId="16">
      <alignment horizontal="center" vertical="center"/>
    </xf>
    <xf numFmtId="168" fontId="6" fillId="0" borderId="12" xfId="18">
      <alignment horizontal="center" vertical="center"/>
    </xf>
    <xf numFmtId="165" fontId="6" fillId="0" borderId="4" xfId="15" applyNumberFormat="1">
      <alignment horizontal="center" vertical="center"/>
    </xf>
    <xf numFmtId="165" fontId="0" fillId="0" borderId="4" xfId="15" applyNumberFormat="1" applyFont="1">
      <alignment horizontal="center" vertical="center"/>
    </xf>
    <xf numFmtId="1" fontId="0" fillId="0" borderId="4" xfId="15" applyNumberFormat="1" applyFont="1">
      <alignment horizontal="center" vertical="center"/>
    </xf>
    <xf numFmtId="1" fontId="6" fillId="0" borderId="4" xfId="15" applyNumberFormat="1">
      <alignment horizontal="center" vertical="center"/>
    </xf>
    <xf numFmtId="166" fontId="15" fillId="44" borderId="5" xfId="0" applyNumberFormat="1" applyFont="1" applyFill="1" applyBorder="1" applyAlignment="1">
      <alignment horizontal="left" vertical="center" wrapText="1"/>
    </xf>
    <xf numFmtId="166" fontId="15" fillId="44" borderId="6" xfId="0" applyNumberFormat="1" applyFont="1" applyFill="1" applyBorder="1" applyAlignment="1">
      <alignment horizontal="left" vertical="center" wrapText="1"/>
    </xf>
    <xf numFmtId="166" fontId="15" fillId="44" borderId="7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14" fontId="18" fillId="0" borderId="0" xfId="0" applyNumberFormat="1" applyFont="1" applyAlignment="1">
      <alignment horizontal="center" vertical="center"/>
    </xf>
    <xf numFmtId="49" fontId="37" fillId="45" borderId="19" xfId="0" applyNumberFormat="1" applyFont="1" applyFill="1" applyBorder="1" applyAlignment="1">
      <alignment horizontal="center" vertical="center" wrapText="1"/>
    </xf>
    <xf numFmtId="49" fontId="37" fillId="45" borderId="20" xfId="0" applyNumberFormat="1" applyFont="1" applyFill="1" applyBorder="1" applyAlignment="1">
      <alignment horizontal="center" vertical="center" wrapText="1"/>
    </xf>
    <xf numFmtId="0" fontId="9" fillId="0" borderId="3" xfId="14" applyFont="1" applyBorder="1" applyAlignment="1">
      <alignment horizontal="right" vertical="center"/>
    </xf>
    <xf numFmtId="9" fontId="15" fillId="0" borderId="4" xfId="7" applyFont="1" applyBorder="1" applyAlignment="1">
      <alignment horizontal="center" vertical="center"/>
    </xf>
    <xf numFmtId="14" fontId="36" fillId="0" borderId="0" xfId="13" applyNumberFormat="1" applyFont="1" applyAlignment="1">
      <alignment horizontal="center" vertical="center"/>
    </xf>
    <xf numFmtId="0" fontId="23" fillId="11" borderId="21" xfId="0" applyNumberFormat="1" applyFont="1" applyFill="1" applyBorder="1" applyAlignment="1">
      <alignment horizontal="center" vertical="center"/>
    </xf>
    <xf numFmtId="14" fontId="18" fillId="0" borderId="21" xfId="0" applyNumberFormat="1" applyFont="1" applyBorder="1" applyAlignment="1">
      <alignment horizontal="center" vertical="center"/>
    </xf>
    <xf numFmtId="0" fontId="0" fillId="3" borderId="12" xfId="16" applyFont="1" applyFill="1">
      <alignment horizontal="center" vertical="center"/>
    </xf>
    <xf numFmtId="14" fontId="18" fillId="0" borderId="22" xfId="0" applyNumberFormat="1" applyFont="1" applyBorder="1" applyAlignment="1">
      <alignment horizontal="center" vertical="center"/>
    </xf>
  </cellXfs>
  <cellStyles count="63"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Bueno" xfId="23" builtinId="26" customBuiltin="1"/>
    <cellStyle name="Cálculo" xfId="28" builtinId="22" customBuiltin="1"/>
    <cellStyle name="Celda de comprobación" xfId="30" builtinId="23" customBuiltin="1"/>
    <cellStyle name="Celda vinculada" xfId="29" builtinId="24" customBuiltin="1"/>
    <cellStyle name="Encabezado 1 2" xfId="12"/>
    <cellStyle name="Encabezado 4" xfId="22" builtinId="19" customBuiltin="1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6" builtinId="20" customBuiltin="1"/>
    <cellStyle name="Fecha" xfId="18"/>
    <cellStyle name="Hipervínculo" xfId="6" builtinId="8"/>
    <cellStyle name="Hipervínculo 2" xfId="19"/>
    <cellStyle name="Hipervínculo visitado" xfId="20" builtinId="9" customBuiltin="1"/>
    <cellStyle name="Incorrecto" xfId="24" builtinId="27" customBuiltin="1"/>
    <cellStyle name="Inicio del proyecto" xfId="15"/>
    <cellStyle name="Millares [0]" xfId="21" builtinId="6" customBuiltin="1"/>
    <cellStyle name="Millares 2" xfId="59"/>
    <cellStyle name="Moneda [0] 2" xfId="62"/>
    <cellStyle name="Moneda 2" xfId="61"/>
    <cellStyle name="Moneda 3" xfId="60"/>
    <cellStyle name="Neutral" xfId="25" builtinId="28" customBuiltin="1"/>
    <cellStyle name="Nombre" xfId="16"/>
    <cellStyle name="Normal" xfId="0" builtinId="0" customBuiltin="1"/>
    <cellStyle name="Normal 2" xfId="5"/>
    <cellStyle name="Normal 3" xfId="1"/>
    <cellStyle name="Notas" xfId="32" builtinId="10" customBuiltin="1"/>
    <cellStyle name="Porcentaje" xfId="7" builtinId="5" customBuiltin="1"/>
    <cellStyle name="Salida" xfId="27" builtinId="21" customBuiltin="1"/>
    <cellStyle name="Tarea" xfId="17"/>
    <cellStyle name="Texto de advertencia" xfId="31" builtinId="11" customBuiltin="1"/>
    <cellStyle name="Texto explicativo" xfId="33" builtinId="53" customBuiltin="1"/>
    <cellStyle name="Título" xfId="2" builtinId="15" customBuiltin="1"/>
    <cellStyle name="Título 2" xfId="3" builtinId="17" customBuiltin="1"/>
    <cellStyle name="Título 2 2" xfId="13"/>
    <cellStyle name="Título 3" xfId="8" builtinId="18" customBuiltin="1"/>
    <cellStyle name="Título 3 2" xfId="14"/>
    <cellStyle name="Título 4" xfId="4"/>
    <cellStyle name="Título 5" xfId="9"/>
    <cellStyle name="Título 6" xfId="11"/>
    <cellStyle name="Total" xfId="34" builtinId="25" customBuiltin="1"/>
    <cellStyle name="zTextoOculto" xfId="10"/>
  </cellStyles>
  <dxfs count="25">
    <dxf>
      <numFmt numFmtId="167" formatCode="dd/mm/yy"/>
      <fill>
        <patternFill patternType="solid">
          <fgColor indexed="64"/>
          <bgColor theme="7" tint="0.79998168889431442"/>
        </patternFill>
      </fill>
      <alignment vertical="center" textRotation="0" indent="0" justifyLastLine="0" readingOrder="0"/>
    </dxf>
    <dxf>
      <numFmt numFmtId="167" formatCode="dd/mm/yy"/>
      <fill>
        <patternFill patternType="solid">
          <fgColor indexed="64"/>
          <bgColor theme="7" tint="0.79998168889431442"/>
        </patternFill>
      </fill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theme="0" tint="-0.14996795556505021"/>
        </top>
        <bottom style="medium">
          <color theme="0" tint="-0.14996795556505021"/>
        </bottom>
      </border>
    </dxf>
    <dxf>
      <font>
        <color auto="1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theme="0" tint="-0.14996795556505021"/>
        </top>
        <bottom style="medium">
          <color theme="0" tint="-0.14996795556505021"/>
        </bottom>
      </border>
    </dxf>
    <dxf>
      <fill>
        <patternFill patternType="solid">
          <fgColor indexed="64"/>
          <bgColor theme="7" tint="0.79998168889431442"/>
        </patternFill>
      </fill>
      <alignment vertical="center" textRotation="0" indent="0" justifyLastLine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vertical="center" textRotation="0" indent="0" justifyLastLine="0" readingOrder="0"/>
    </dxf>
    <dxf>
      <border outline="0">
        <top style="medium">
          <color rgb="FFD9D9D9"/>
        </top>
      </border>
    </dxf>
    <dxf>
      <border outline="0">
        <bottom style="medium">
          <color rgb="FFD9D9D9"/>
        </bottom>
      </border>
    </dxf>
    <dxf>
      <border outline="0">
        <top style="medium">
          <color rgb="FFD9D9D9"/>
        </top>
        <bottom style="medium">
          <color rgb="FFD9D9D9"/>
        </bottom>
      </border>
    </dxf>
    <dxf>
      <alignment vertic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9" tint="-0.249977111117893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ListaTareasPendientes" pivot="0" count="9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secondRowStripe" dxfId="18"/>
      <tableStyleElement type="firstColumnStripe" dxfId="17"/>
      <tableStyleElement type="secondColumn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G$14" horiz="1" inc="7" max="336" page="10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2.png@01D7E5D2.E4CBE6E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13</xdr:row>
          <xdr:rowOff>19050</xdr:rowOff>
        </xdr:from>
        <xdr:to>
          <xdr:col>6</xdr:col>
          <xdr:colOff>1038225</xdr:colOff>
          <xdr:row>13</xdr:row>
          <xdr:rowOff>371475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43A1FD5F-4766-4641-A1BD-92C615A7B0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609600</xdr:colOff>
      <xdr:row>0</xdr:row>
      <xdr:rowOff>152400</xdr:rowOff>
    </xdr:from>
    <xdr:to>
      <xdr:col>7</xdr:col>
      <xdr:colOff>461851</xdr:colOff>
      <xdr:row>2</xdr:row>
      <xdr:rowOff>290400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AAB92FF-D1D0-419C-91B6-10E16D0B74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825" y="152400"/>
          <a:ext cx="900001" cy="900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io%20Ryan/Documents/MILIO/PMO/Plantillas/Carpeta%20Proyectos/Planificaci&#243;n%20y%20Control%20de%20Proyec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easPM"/>
      <sheetName val="Facturado"/>
      <sheetName val="Proyectos"/>
      <sheetName val="1"/>
      <sheetName val="Plantilla"/>
      <sheetName val="Codificación"/>
      <sheetName val="Clientes"/>
    </sheetNames>
    <sheetDataSet>
      <sheetData sheetId="0"/>
      <sheetData sheetId="1"/>
      <sheetData sheetId="2"/>
      <sheetData sheetId="3">
        <row r="6">
          <cell r="C6" t="str">
            <v>C11SF-0000277711</v>
          </cell>
        </row>
      </sheetData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3" name="Tareas1" displayName="Tareas1" ref="B16:H192" totalsRowShown="0" headerRowDxfId="11" dataDxfId="10" headerRowBorderDxfId="8" tableBorderDxfId="9" totalsRowBorderDxfId="7">
  <autoFilter ref="B16:H192"/>
  <tableColumns count="7">
    <tableColumn id="1" name="Tareas" dataDxfId="6" dataCellStyle="Tarea"/>
    <tableColumn id="7" name="Responsable" dataDxfId="5" dataCellStyle="Tarea"/>
    <tableColumn id="2" name="OC" dataDxfId="4" dataCellStyle="Nombre"/>
    <tableColumn id="6" name="Duración" dataDxfId="3" dataCellStyle="Tarea"/>
    <tableColumn id="3" name="Avance" dataDxfId="2" dataCellStyle="Porcentaje"/>
    <tableColumn id="4" name="Inicio" dataDxfId="1" dataCellStyle="Fecha"/>
    <tableColumn id="5" name="Fin" dataDxfId="0" dataCellStyle="Fecha">
      <calculatedColumnFormula>+Tareas1[[#This Row],[Inicio]]+Tareas1[[#This Row],[Duración]]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L197"/>
  <sheetViews>
    <sheetView showGridLines="0" tabSelected="1" showRuler="0" zoomScale="50" zoomScaleNormal="50" zoomScalePageLayoutView="70" workbookViewId="0">
      <selection activeCell="G12" sqref="G12:H12"/>
    </sheetView>
  </sheetViews>
  <sheetFormatPr baseColWidth="10" defaultColWidth="9.140625" defaultRowHeight="30" customHeight="1" x14ac:dyDescent="0.25"/>
  <cols>
    <col min="1" max="1" width="2.7109375" style="54" customWidth="1"/>
    <col min="2" max="2" width="45.7109375" style="1" customWidth="1"/>
    <col min="3" max="4" width="30.7109375" style="1" customWidth="1"/>
    <col min="5" max="5" width="15.7109375" style="1" customWidth="1"/>
    <col min="6" max="7" width="15.7109375" style="35" customWidth="1"/>
    <col min="8" max="8" width="15.7109375" style="1" customWidth="1"/>
    <col min="9" max="9" width="2.7109375" style="81" customWidth="1"/>
    <col min="10" max="65" width="5.7109375" style="1" customWidth="1"/>
    <col min="66" max="115" width="9.140625" style="1"/>
    <col min="116" max="116" width="15.7109375" style="103" customWidth="1"/>
    <col min="117" max="16384" width="9.140625" style="1"/>
  </cols>
  <sheetData>
    <row r="1" spans="1:116" ht="30" customHeight="1" x14ac:dyDescent="0.25">
      <c r="A1" s="34">
        <v>1</v>
      </c>
      <c r="B1" s="49" t="s">
        <v>49</v>
      </c>
      <c r="C1" s="49" t="s">
        <v>50</v>
      </c>
      <c r="G1" s="2"/>
      <c r="H1" s="2"/>
      <c r="I1" s="81" t="s">
        <v>43</v>
      </c>
      <c r="J1" s="51"/>
    </row>
    <row r="2" spans="1:116" ht="30" customHeight="1" x14ac:dyDescent="0.25">
      <c r="A2" s="34"/>
      <c r="B2" s="49" t="s">
        <v>51</v>
      </c>
      <c r="C2" s="49" t="s">
        <v>52</v>
      </c>
      <c r="D2" s="33"/>
      <c r="E2" s="33"/>
      <c r="G2" s="2"/>
      <c r="H2" s="2"/>
      <c r="I2" s="81" t="s">
        <v>42</v>
      </c>
      <c r="J2" s="51"/>
    </row>
    <row r="3" spans="1:116" ht="30" customHeight="1" x14ac:dyDescent="0.25">
      <c r="A3" s="34"/>
      <c r="B3" s="49" t="s">
        <v>53</v>
      </c>
      <c r="C3" s="49" t="s">
        <v>54</v>
      </c>
      <c r="D3" s="33"/>
      <c r="E3" s="33"/>
      <c r="G3" s="2"/>
      <c r="H3" s="2"/>
      <c r="I3" s="81" t="s">
        <v>44</v>
      </c>
      <c r="J3" s="51"/>
    </row>
    <row r="4" spans="1:116" ht="30" customHeight="1" thickBot="1" x14ac:dyDescent="0.3">
      <c r="A4" s="52"/>
      <c r="B4" s="49" t="s">
        <v>55</v>
      </c>
      <c r="C4" s="49" t="s">
        <v>56</v>
      </c>
      <c r="D4" s="49"/>
      <c r="E4" s="53"/>
      <c r="F4" s="2"/>
      <c r="G4" s="104" t="s">
        <v>57</v>
      </c>
      <c r="H4" s="105"/>
      <c r="I4" s="81" t="s">
        <v>45</v>
      </c>
      <c r="J4" s="51"/>
    </row>
    <row r="5" spans="1:116" ht="30" customHeight="1" thickTop="1" x14ac:dyDescent="0.25">
      <c r="A5" s="52"/>
      <c r="B5" s="49" t="s">
        <v>58</v>
      </c>
      <c r="C5" s="49" t="s">
        <v>59</v>
      </c>
      <c r="D5" s="3"/>
      <c r="E5" s="53"/>
      <c r="F5" s="2"/>
      <c r="G5" s="2"/>
      <c r="H5" s="2"/>
      <c r="I5" s="81" t="s">
        <v>47</v>
      </c>
      <c r="J5" s="51"/>
    </row>
    <row r="6" spans="1:116" ht="30" customHeight="1" x14ac:dyDescent="0.25">
      <c r="A6" s="52"/>
      <c r="B6" s="49" t="s">
        <v>60</v>
      </c>
      <c r="C6" s="49" t="s">
        <v>61</v>
      </c>
      <c r="D6" s="3"/>
      <c r="E6" s="53"/>
      <c r="F6" s="2"/>
      <c r="G6" s="2"/>
      <c r="H6" s="2"/>
      <c r="I6" s="81" t="s">
        <v>46</v>
      </c>
      <c r="J6" s="51"/>
    </row>
    <row r="7" spans="1:116" ht="30" customHeight="1" x14ac:dyDescent="0.25">
      <c r="A7" s="52"/>
      <c r="C7" s="4"/>
      <c r="E7" s="53"/>
      <c r="F7" s="2"/>
      <c r="H7" s="2"/>
      <c r="J7" s="51"/>
    </row>
    <row r="8" spans="1:116" ht="30" customHeight="1" x14ac:dyDescent="0.25">
      <c r="A8" s="52"/>
      <c r="B8" s="50" t="s">
        <v>62</v>
      </c>
      <c r="C8" s="50" t="s">
        <v>63</v>
      </c>
      <c r="D8" s="4"/>
      <c r="E8" s="53"/>
      <c r="F8" s="55" t="s">
        <v>1</v>
      </c>
      <c r="G8" s="95">
        <f ca="1">TODAY()</f>
        <v>44648</v>
      </c>
      <c r="H8" s="95"/>
      <c r="J8" s="51"/>
    </row>
    <row r="9" spans="1:116" ht="30" customHeight="1" x14ac:dyDescent="0.25">
      <c r="B9" s="50" t="s">
        <v>64</v>
      </c>
      <c r="C9" s="50" t="s">
        <v>65</v>
      </c>
      <c r="D9" s="4"/>
      <c r="F9" s="55" t="s">
        <v>2</v>
      </c>
      <c r="G9" s="96">
        <v>44554</v>
      </c>
      <c r="H9" s="95"/>
    </row>
    <row r="10" spans="1:116" ht="30" customHeight="1" x14ac:dyDescent="0.25">
      <c r="B10" s="50" t="s">
        <v>66</v>
      </c>
      <c r="C10" s="50" t="s">
        <v>67</v>
      </c>
      <c r="D10" s="4"/>
      <c r="E10" s="56"/>
      <c r="F10" s="55" t="s">
        <v>40</v>
      </c>
      <c r="G10" s="96">
        <f>H118</f>
        <v>44574</v>
      </c>
      <c r="H10" s="95"/>
    </row>
    <row r="11" spans="1:116" ht="30" customHeight="1" x14ac:dyDescent="0.25">
      <c r="B11" s="50" t="s">
        <v>68</v>
      </c>
      <c r="C11" s="50" t="s">
        <v>69</v>
      </c>
      <c r="D11" s="4"/>
      <c r="E11" s="56"/>
      <c r="F11" s="55" t="s">
        <v>41</v>
      </c>
      <c r="G11" s="97">
        <f>IF(Fin_del_Proyecto&lt;Inicio_del_Proyecto, "Revisar", (Fin_del_Proyecto-Inicio_del_Proyecto+1))</f>
        <v>21</v>
      </c>
      <c r="H11" s="98"/>
    </row>
    <row r="12" spans="1:116" ht="30" customHeight="1" x14ac:dyDescent="0.25">
      <c r="B12" s="50"/>
      <c r="C12" s="4"/>
      <c r="D12" s="4"/>
      <c r="E12" s="56"/>
      <c r="F12" s="106" t="s">
        <v>70</v>
      </c>
      <c r="G12" s="107">
        <f>IF(SUMIF(Tareas1[OC],OC_Cliente,Tareas1[Avance])&lt;=0,0,AVERAGEIF(Tareas1[OC],OC_Cliente,Tareas1[Avance]))</f>
        <v>1</v>
      </c>
      <c r="H12" s="107"/>
    </row>
    <row r="13" spans="1:116" ht="30" customHeight="1" x14ac:dyDescent="0.25">
      <c r="B13" s="5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DL13" s="108"/>
    </row>
    <row r="14" spans="1:116" ht="30" customHeight="1" x14ac:dyDescent="0.25">
      <c r="A14" s="52"/>
      <c r="B14" s="49" t="s">
        <v>71</v>
      </c>
      <c r="C14" s="49" t="s">
        <v>72</v>
      </c>
      <c r="E14" s="56"/>
      <c r="F14" s="55" t="s">
        <v>3</v>
      </c>
      <c r="G14" s="75">
        <v>0</v>
      </c>
      <c r="H14" s="74">
        <f>+Inicio_del_Proyecto+G14</f>
        <v>44554</v>
      </c>
      <c r="J14" s="99">
        <f>J15</f>
        <v>44554</v>
      </c>
      <c r="K14" s="100"/>
      <c r="L14" s="100"/>
      <c r="M14" s="100"/>
      <c r="N14" s="100"/>
      <c r="O14" s="100"/>
      <c r="P14" s="101"/>
      <c r="Q14" s="99">
        <f>Q15</f>
        <v>44561</v>
      </c>
      <c r="R14" s="100"/>
      <c r="S14" s="100"/>
      <c r="T14" s="100"/>
      <c r="U14" s="100"/>
      <c r="V14" s="100"/>
      <c r="W14" s="101"/>
      <c r="X14" s="99">
        <f>X15</f>
        <v>44568</v>
      </c>
      <c r="Y14" s="100"/>
      <c r="Z14" s="100"/>
      <c r="AA14" s="100"/>
      <c r="AB14" s="100"/>
      <c r="AC14" s="100"/>
      <c r="AD14" s="101"/>
      <c r="AE14" s="99">
        <f>AE15</f>
        <v>44575</v>
      </c>
      <c r="AF14" s="100"/>
      <c r="AG14" s="100"/>
      <c r="AH14" s="100"/>
      <c r="AI14" s="100"/>
      <c r="AJ14" s="100"/>
      <c r="AK14" s="101"/>
      <c r="AL14" s="99">
        <f>AL15</f>
        <v>44582</v>
      </c>
      <c r="AM14" s="100"/>
      <c r="AN14" s="100"/>
      <c r="AO14" s="100"/>
      <c r="AP14" s="100"/>
      <c r="AQ14" s="100"/>
      <c r="AR14" s="101"/>
      <c r="AS14" s="99">
        <f>AS15</f>
        <v>44589</v>
      </c>
      <c r="AT14" s="100"/>
      <c r="AU14" s="100"/>
      <c r="AV14" s="100"/>
      <c r="AW14" s="100"/>
      <c r="AX14" s="100"/>
      <c r="AY14" s="101"/>
      <c r="AZ14" s="99">
        <f>AZ15</f>
        <v>44596</v>
      </c>
      <c r="BA14" s="100"/>
      <c r="BB14" s="100"/>
      <c r="BC14" s="100"/>
      <c r="BD14" s="100"/>
      <c r="BE14" s="100"/>
      <c r="BF14" s="101"/>
      <c r="BG14" s="99">
        <f>BG15</f>
        <v>44603</v>
      </c>
      <c r="BH14" s="100"/>
      <c r="BI14" s="100"/>
      <c r="BJ14" s="100"/>
      <c r="BK14" s="100"/>
      <c r="BL14" s="100"/>
      <c r="BM14" s="101"/>
      <c r="BN14" s="99">
        <f>BN15</f>
        <v>44610</v>
      </c>
      <c r="BO14" s="100"/>
      <c r="BP14" s="100"/>
      <c r="BQ14" s="100"/>
      <c r="BR14" s="100"/>
      <c r="BS14" s="100"/>
      <c r="BT14" s="101"/>
      <c r="BU14" s="99">
        <f>BU15</f>
        <v>44617</v>
      </c>
      <c r="BV14" s="100"/>
      <c r="BW14" s="100"/>
      <c r="BX14" s="100"/>
      <c r="BY14" s="100"/>
      <c r="BZ14" s="100"/>
      <c r="CA14" s="101"/>
      <c r="CB14" s="99">
        <f>CB15</f>
        <v>44624</v>
      </c>
      <c r="CC14" s="100"/>
      <c r="CD14" s="100"/>
      <c r="CE14" s="100"/>
      <c r="CF14" s="100"/>
      <c r="CG14" s="100"/>
      <c r="CH14" s="101"/>
      <c r="CI14" s="99">
        <f>CI15</f>
        <v>44631</v>
      </c>
      <c r="CJ14" s="100"/>
      <c r="CK14" s="100"/>
      <c r="CL14" s="100"/>
      <c r="CM14" s="100"/>
      <c r="CN14" s="100"/>
      <c r="CO14" s="101"/>
      <c r="CP14" s="99">
        <f>CP15</f>
        <v>44638</v>
      </c>
      <c r="CQ14" s="100"/>
      <c r="CR14" s="100"/>
      <c r="CS14" s="100"/>
      <c r="CT14" s="100"/>
      <c r="CU14" s="100"/>
      <c r="CV14" s="101"/>
      <c r="CW14" s="99">
        <f>CW15</f>
        <v>44645</v>
      </c>
      <c r="CX14" s="100"/>
      <c r="CY14" s="100"/>
      <c r="CZ14" s="100"/>
      <c r="DA14" s="100"/>
      <c r="DB14" s="100"/>
      <c r="DC14" s="101"/>
      <c r="DD14" s="99">
        <f>DD15</f>
        <v>44652</v>
      </c>
      <c r="DE14" s="100"/>
      <c r="DF14" s="100"/>
      <c r="DG14" s="100"/>
      <c r="DH14" s="100"/>
      <c r="DI14" s="100"/>
      <c r="DJ14" s="101"/>
    </row>
    <row r="15" spans="1:116" ht="15" customHeight="1" thickBot="1" x14ac:dyDescent="0.3">
      <c r="A15" s="52"/>
      <c r="B15" s="102"/>
      <c r="C15" s="102"/>
      <c r="D15" s="102"/>
      <c r="E15" s="102"/>
      <c r="F15" s="102"/>
      <c r="G15" s="102"/>
      <c r="H15" s="102"/>
      <c r="I15" s="102"/>
      <c r="J15" s="71">
        <f>+Semana_para_mostrar</f>
        <v>44554</v>
      </c>
      <c r="K15" s="72">
        <f t="shared" ref="K15:BV15" si="0">J15+1</f>
        <v>44555</v>
      </c>
      <c r="L15" s="72">
        <f t="shared" si="0"/>
        <v>44556</v>
      </c>
      <c r="M15" s="72">
        <f t="shared" si="0"/>
        <v>44557</v>
      </c>
      <c r="N15" s="72">
        <f t="shared" si="0"/>
        <v>44558</v>
      </c>
      <c r="O15" s="72">
        <f t="shared" si="0"/>
        <v>44559</v>
      </c>
      <c r="P15" s="73">
        <f t="shared" si="0"/>
        <v>44560</v>
      </c>
      <c r="Q15" s="71">
        <f t="shared" si="0"/>
        <v>44561</v>
      </c>
      <c r="R15" s="72">
        <f t="shared" si="0"/>
        <v>44562</v>
      </c>
      <c r="S15" s="72">
        <f t="shared" si="0"/>
        <v>44563</v>
      </c>
      <c r="T15" s="72">
        <f t="shared" si="0"/>
        <v>44564</v>
      </c>
      <c r="U15" s="72">
        <f t="shared" si="0"/>
        <v>44565</v>
      </c>
      <c r="V15" s="72">
        <f t="shared" si="0"/>
        <v>44566</v>
      </c>
      <c r="W15" s="73">
        <f t="shared" si="0"/>
        <v>44567</v>
      </c>
      <c r="X15" s="71">
        <f t="shared" si="0"/>
        <v>44568</v>
      </c>
      <c r="Y15" s="72">
        <f t="shared" si="0"/>
        <v>44569</v>
      </c>
      <c r="Z15" s="72">
        <f t="shared" si="0"/>
        <v>44570</v>
      </c>
      <c r="AA15" s="72">
        <f t="shared" si="0"/>
        <v>44571</v>
      </c>
      <c r="AB15" s="72">
        <f t="shared" si="0"/>
        <v>44572</v>
      </c>
      <c r="AC15" s="72">
        <f t="shared" si="0"/>
        <v>44573</v>
      </c>
      <c r="AD15" s="73">
        <f t="shared" si="0"/>
        <v>44574</v>
      </c>
      <c r="AE15" s="71">
        <f t="shared" si="0"/>
        <v>44575</v>
      </c>
      <c r="AF15" s="72">
        <f t="shared" si="0"/>
        <v>44576</v>
      </c>
      <c r="AG15" s="72">
        <f t="shared" si="0"/>
        <v>44577</v>
      </c>
      <c r="AH15" s="72">
        <f t="shared" si="0"/>
        <v>44578</v>
      </c>
      <c r="AI15" s="72">
        <f t="shared" si="0"/>
        <v>44579</v>
      </c>
      <c r="AJ15" s="72">
        <f t="shared" si="0"/>
        <v>44580</v>
      </c>
      <c r="AK15" s="73">
        <f t="shared" si="0"/>
        <v>44581</v>
      </c>
      <c r="AL15" s="71">
        <f t="shared" si="0"/>
        <v>44582</v>
      </c>
      <c r="AM15" s="72">
        <f t="shared" si="0"/>
        <v>44583</v>
      </c>
      <c r="AN15" s="72">
        <f t="shared" si="0"/>
        <v>44584</v>
      </c>
      <c r="AO15" s="72">
        <f t="shared" si="0"/>
        <v>44585</v>
      </c>
      <c r="AP15" s="72">
        <f t="shared" si="0"/>
        <v>44586</v>
      </c>
      <c r="AQ15" s="72">
        <f t="shared" si="0"/>
        <v>44587</v>
      </c>
      <c r="AR15" s="73">
        <f t="shared" si="0"/>
        <v>44588</v>
      </c>
      <c r="AS15" s="71">
        <f t="shared" si="0"/>
        <v>44589</v>
      </c>
      <c r="AT15" s="72">
        <f t="shared" si="0"/>
        <v>44590</v>
      </c>
      <c r="AU15" s="72">
        <f t="shared" si="0"/>
        <v>44591</v>
      </c>
      <c r="AV15" s="72">
        <f t="shared" si="0"/>
        <v>44592</v>
      </c>
      <c r="AW15" s="72">
        <f t="shared" si="0"/>
        <v>44593</v>
      </c>
      <c r="AX15" s="72">
        <f t="shared" si="0"/>
        <v>44594</v>
      </c>
      <c r="AY15" s="73">
        <f t="shared" si="0"/>
        <v>44595</v>
      </c>
      <c r="AZ15" s="71">
        <f t="shared" si="0"/>
        <v>44596</v>
      </c>
      <c r="BA15" s="72">
        <f t="shared" si="0"/>
        <v>44597</v>
      </c>
      <c r="BB15" s="72">
        <f t="shared" si="0"/>
        <v>44598</v>
      </c>
      <c r="BC15" s="72">
        <f t="shared" si="0"/>
        <v>44599</v>
      </c>
      <c r="BD15" s="72">
        <f t="shared" si="0"/>
        <v>44600</v>
      </c>
      <c r="BE15" s="72">
        <f t="shared" si="0"/>
        <v>44601</v>
      </c>
      <c r="BF15" s="73">
        <f t="shared" si="0"/>
        <v>44602</v>
      </c>
      <c r="BG15" s="71">
        <f t="shared" si="0"/>
        <v>44603</v>
      </c>
      <c r="BH15" s="72">
        <f t="shared" si="0"/>
        <v>44604</v>
      </c>
      <c r="BI15" s="72">
        <f t="shared" si="0"/>
        <v>44605</v>
      </c>
      <c r="BJ15" s="72">
        <f t="shared" si="0"/>
        <v>44606</v>
      </c>
      <c r="BK15" s="72">
        <f t="shared" si="0"/>
        <v>44607</v>
      </c>
      <c r="BL15" s="72">
        <f t="shared" si="0"/>
        <v>44608</v>
      </c>
      <c r="BM15" s="73">
        <f t="shared" si="0"/>
        <v>44609</v>
      </c>
      <c r="BN15" s="71">
        <f t="shared" si="0"/>
        <v>44610</v>
      </c>
      <c r="BO15" s="72">
        <f t="shared" si="0"/>
        <v>44611</v>
      </c>
      <c r="BP15" s="72">
        <f t="shared" si="0"/>
        <v>44612</v>
      </c>
      <c r="BQ15" s="72">
        <f t="shared" si="0"/>
        <v>44613</v>
      </c>
      <c r="BR15" s="72">
        <f t="shared" si="0"/>
        <v>44614</v>
      </c>
      <c r="BS15" s="72">
        <f t="shared" si="0"/>
        <v>44615</v>
      </c>
      <c r="BT15" s="73">
        <f t="shared" si="0"/>
        <v>44616</v>
      </c>
      <c r="BU15" s="71">
        <f t="shared" si="0"/>
        <v>44617</v>
      </c>
      <c r="BV15" s="72">
        <f t="shared" si="0"/>
        <v>44618</v>
      </c>
      <c r="BW15" s="72">
        <f t="shared" ref="BW15:DJ15" si="1">BV15+1</f>
        <v>44619</v>
      </c>
      <c r="BX15" s="72">
        <f t="shared" si="1"/>
        <v>44620</v>
      </c>
      <c r="BY15" s="72">
        <f t="shared" si="1"/>
        <v>44621</v>
      </c>
      <c r="BZ15" s="72">
        <f t="shared" si="1"/>
        <v>44622</v>
      </c>
      <c r="CA15" s="73">
        <f t="shared" si="1"/>
        <v>44623</v>
      </c>
      <c r="CB15" s="71">
        <f t="shared" si="1"/>
        <v>44624</v>
      </c>
      <c r="CC15" s="72">
        <f t="shared" si="1"/>
        <v>44625</v>
      </c>
      <c r="CD15" s="72">
        <f t="shared" si="1"/>
        <v>44626</v>
      </c>
      <c r="CE15" s="72">
        <f t="shared" si="1"/>
        <v>44627</v>
      </c>
      <c r="CF15" s="72">
        <f t="shared" si="1"/>
        <v>44628</v>
      </c>
      <c r="CG15" s="72">
        <f t="shared" si="1"/>
        <v>44629</v>
      </c>
      <c r="CH15" s="73">
        <f t="shared" si="1"/>
        <v>44630</v>
      </c>
      <c r="CI15" s="71">
        <f t="shared" si="1"/>
        <v>44631</v>
      </c>
      <c r="CJ15" s="72">
        <f t="shared" si="1"/>
        <v>44632</v>
      </c>
      <c r="CK15" s="72">
        <f t="shared" si="1"/>
        <v>44633</v>
      </c>
      <c r="CL15" s="72">
        <f t="shared" si="1"/>
        <v>44634</v>
      </c>
      <c r="CM15" s="72">
        <f t="shared" si="1"/>
        <v>44635</v>
      </c>
      <c r="CN15" s="72">
        <f t="shared" si="1"/>
        <v>44636</v>
      </c>
      <c r="CO15" s="73">
        <f t="shared" si="1"/>
        <v>44637</v>
      </c>
      <c r="CP15" s="71">
        <f t="shared" si="1"/>
        <v>44638</v>
      </c>
      <c r="CQ15" s="72">
        <f t="shared" si="1"/>
        <v>44639</v>
      </c>
      <c r="CR15" s="72">
        <f t="shared" si="1"/>
        <v>44640</v>
      </c>
      <c r="CS15" s="72">
        <f t="shared" si="1"/>
        <v>44641</v>
      </c>
      <c r="CT15" s="72">
        <f t="shared" si="1"/>
        <v>44642</v>
      </c>
      <c r="CU15" s="72">
        <f t="shared" si="1"/>
        <v>44643</v>
      </c>
      <c r="CV15" s="73">
        <f t="shared" si="1"/>
        <v>44644</v>
      </c>
      <c r="CW15" s="71">
        <f t="shared" si="1"/>
        <v>44645</v>
      </c>
      <c r="CX15" s="72">
        <f t="shared" si="1"/>
        <v>44646</v>
      </c>
      <c r="CY15" s="72">
        <f t="shared" si="1"/>
        <v>44647</v>
      </c>
      <c r="CZ15" s="72">
        <f t="shared" si="1"/>
        <v>44648</v>
      </c>
      <c r="DA15" s="72">
        <f t="shared" si="1"/>
        <v>44649</v>
      </c>
      <c r="DB15" s="72">
        <f t="shared" si="1"/>
        <v>44650</v>
      </c>
      <c r="DC15" s="73">
        <f t="shared" si="1"/>
        <v>44651</v>
      </c>
      <c r="DD15" s="71">
        <f t="shared" si="1"/>
        <v>44652</v>
      </c>
      <c r="DE15" s="72">
        <f t="shared" si="1"/>
        <v>44653</v>
      </c>
      <c r="DF15" s="72">
        <f t="shared" si="1"/>
        <v>44654</v>
      </c>
      <c r="DG15" s="72">
        <f t="shared" si="1"/>
        <v>44655</v>
      </c>
      <c r="DH15" s="72">
        <f t="shared" si="1"/>
        <v>44656</v>
      </c>
      <c r="DI15" s="72">
        <f t="shared" si="1"/>
        <v>44657</v>
      </c>
      <c r="DJ15" s="73">
        <f t="shared" si="1"/>
        <v>44658</v>
      </c>
    </row>
    <row r="16" spans="1:116" s="35" customFormat="1" ht="30" customHeight="1" thickBot="1" x14ac:dyDescent="0.3">
      <c r="A16" s="70"/>
      <c r="B16" s="46" t="s">
        <v>30</v>
      </c>
      <c r="C16" s="46" t="s">
        <v>39</v>
      </c>
      <c r="D16" s="46" t="s">
        <v>0</v>
      </c>
      <c r="E16" s="47" t="s">
        <v>38</v>
      </c>
      <c r="F16" s="46" t="s">
        <v>27</v>
      </c>
      <c r="G16" s="46" t="s">
        <v>28</v>
      </c>
      <c r="H16" s="46" t="s">
        <v>29</v>
      </c>
      <c r="I16" s="48"/>
      <c r="J16" s="48" t="str">
        <f t="shared" ref="J16:BU16" si="2">UPPER(LEFT(TEXT(J15,"ddd"),2))</f>
        <v>VI</v>
      </c>
      <c r="K16" s="48" t="str">
        <f t="shared" si="2"/>
        <v>SÁ</v>
      </c>
      <c r="L16" s="48" t="str">
        <f t="shared" si="2"/>
        <v>DO</v>
      </c>
      <c r="M16" s="48" t="str">
        <f t="shared" si="2"/>
        <v>LU</v>
      </c>
      <c r="N16" s="48" t="str">
        <f t="shared" si="2"/>
        <v>MA</v>
      </c>
      <c r="O16" s="48" t="str">
        <f t="shared" si="2"/>
        <v>MI</v>
      </c>
      <c r="P16" s="48" t="str">
        <f t="shared" si="2"/>
        <v>JU</v>
      </c>
      <c r="Q16" s="48" t="str">
        <f t="shared" si="2"/>
        <v>VI</v>
      </c>
      <c r="R16" s="48" t="str">
        <f t="shared" si="2"/>
        <v>SÁ</v>
      </c>
      <c r="S16" s="48" t="str">
        <f t="shared" si="2"/>
        <v>DO</v>
      </c>
      <c r="T16" s="48" t="str">
        <f t="shared" si="2"/>
        <v>LU</v>
      </c>
      <c r="U16" s="48" t="str">
        <f t="shared" si="2"/>
        <v>MA</v>
      </c>
      <c r="V16" s="48" t="str">
        <f t="shared" si="2"/>
        <v>MI</v>
      </c>
      <c r="W16" s="48" t="str">
        <f t="shared" si="2"/>
        <v>JU</v>
      </c>
      <c r="X16" s="48" t="str">
        <f t="shared" si="2"/>
        <v>VI</v>
      </c>
      <c r="Y16" s="48" t="str">
        <f t="shared" si="2"/>
        <v>SÁ</v>
      </c>
      <c r="Z16" s="48" t="str">
        <f t="shared" si="2"/>
        <v>DO</v>
      </c>
      <c r="AA16" s="48" t="str">
        <f t="shared" si="2"/>
        <v>LU</v>
      </c>
      <c r="AB16" s="48" t="str">
        <f t="shared" si="2"/>
        <v>MA</v>
      </c>
      <c r="AC16" s="48" t="str">
        <f t="shared" si="2"/>
        <v>MI</v>
      </c>
      <c r="AD16" s="48" t="str">
        <f t="shared" si="2"/>
        <v>JU</v>
      </c>
      <c r="AE16" s="48" t="str">
        <f t="shared" si="2"/>
        <v>VI</v>
      </c>
      <c r="AF16" s="48" t="str">
        <f t="shared" si="2"/>
        <v>SÁ</v>
      </c>
      <c r="AG16" s="48" t="str">
        <f t="shared" si="2"/>
        <v>DO</v>
      </c>
      <c r="AH16" s="48" t="str">
        <f t="shared" si="2"/>
        <v>LU</v>
      </c>
      <c r="AI16" s="48" t="str">
        <f t="shared" si="2"/>
        <v>MA</v>
      </c>
      <c r="AJ16" s="48" t="str">
        <f t="shared" si="2"/>
        <v>MI</v>
      </c>
      <c r="AK16" s="48" t="str">
        <f t="shared" si="2"/>
        <v>JU</v>
      </c>
      <c r="AL16" s="48" t="str">
        <f t="shared" si="2"/>
        <v>VI</v>
      </c>
      <c r="AM16" s="48" t="str">
        <f t="shared" si="2"/>
        <v>SÁ</v>
      </c>
      <c r="AN16" s="48" t="str">
        <f t="shared" si="2"/>
        <v>DO</v>
      </c>
      <c r="AO16" s="48" t="str">
        <f t="shared" si="2"/>
        <v>LU</v>
      </c>
      <c r="AP16" s="48" t="str">
        <f t="shared" si="2"/>
        <v>MA</v>
      </c>
      <c r="AQ16" s="48" t="str">
        <f t="shared" si="2"/>
        <v>MI</v>
      </c>
      <c r="AR16" s="48" t="str">
        <f t="shared" si="2"/>
        <v>JU</v>
      </c>
      <c r="AS16" s="48" t="str">
        <f t="shared" si="2"/>
        <v>VI</v>
      </c>
      <c r="AT16" s="48" t="str">
        <f t="shared" si="2"/>
        <v>SÁ</v>
      </c>
      <c r="AU16" s="48" t="str">
        <f t="shared" si="2"/>
        <v>DO</v>
      </c>
      <c r="AV16" s="48" t="str">
        <f t="shared" si="2"/>
        <v>LU</v>
      </c>
      <c r="AW16" s="48" t="str">
        <f t="shared" si="2"/>
        <v>MA</v>
      </c>
      <c r="AX16" s="48" t="str">
        <f t="shared" si="2"/>
        <v>MI</v>
      </c>
      <c r="AY16" s="48" t="str">
        <f t="shared" si="2"/>
        <v>JU</v>
      </c>
      <c r="AZ16" s="48" t="str">
        <f t="shared" si="2"/>
        <v>VI</v>
      </c>
      <c r="BA16" s="48" t="str">
        <f t="shared" si="2"/>
        <v>SÁ</v>
      </c>
      <c r="BB16" s="48" t="str">
        <f t="shared" si="2"/>
        <v>DO</v>
      </c>
      <c r="BC16" s="48" t="str">
        <f t="shared" si="2"/>
        <v>LU</v>
      </c>
      <c r="BD16" s="48" t="str">
        <f t="shared" si="2"/>
        <v>MA</v>
      </c>
      <c r="BE16" s="48" t="str">
        <f t="shared" si="2"/>
        <v>MI</v>
      </c>
      <c r="BF16" s="48" t="str">
        <f t="shared" si="2"/>
        <v>JU</v>
      </c>
      <c r="BG16" s="48" t="str">
        <f t="shared" si="2"/>
        <v>VI</v>
      </c>
      <c r="BH16" s="48" t="str">
        <f t="shared" si="2"/>
        <v>SÁ</v>
      </c>
      <c r="BI16" s="48" t="str">
        <f t="shared" si="2"/>
        <v>DO</v>
      </c>
      <c r="BJ16" s="48" t="str">
        <f t="shared" si="2"/>
        <v>LU</v>
      </c>
      <c r="BK16" s="48" t="str">
        <f t="shared" si="2"/>
        <v>MA</v>
      </c>
      <c r="BL16" s="48" t="str">
        <f t="shared" si="2"/>
        <v>MI</v>
      </c>
      <c r="BM16" s="48" t="str">
        <f t="shared" si="2"/>
        <v>JU</v>
      </c>
      <c r="BN16" s="48" t="str">
        <f t="shared" si="2"/>
        <v>VI</v>
      </c>
      <c r="BO16" s="48" t="str">
        <f t="shared" si="2"/>
        <v>SÁ</v>
      </c>
      <c r="BP16" s="48" t="str">
        <f t="shared" si="2"/>
        <v>DO</v>
      </c>
      <c r="BQ16" s="48" t="str">
        <f t="shared" si="2"/>
        <v>LU</v>
      </c>
      <c r="BR16" s="48" t="str">
        <f t="shared" si="2"/>
        <v>MA</v>
      </c>
      <c r="BS16" s="48" t="str">
        <f t="shared" si="2"/>
        <v>MI</v>
      </c>
      <c r="BT16" s="48" t="str">
        <f t="shared" si="2"/>
        <v>JU</v>
      </c>
      <c r="BU16" s="48" t="str">
        <f t="shared" si="2"/>
        <v>VI</v>
      </c>
      <c r="BV16" s="48" t="str">
        <f t="shared" ref="BV16:DJ16" si="3">UPPER(LEFT(TEXT(BV15,"ddd"),2))</f>
        <v>SÁ</v>
      </c>
      <c r="BW16" s="48" t="str">
        <f t="shared" si="3"/>
        <v>DO</v>
      </c>
      <c r="BX16" s="48" t="str">
        <f t="shared" si="3"/>
        <v>LU</v>
      </c>
      <c r="BY16" s="48" t="str">
        <f t="shared" si="3"/>
        <v>MA</v>
      </c>
      <c r="BZ16" s="48" t="str">
        <f t="shared" si="3"/>
        <v>MI</v>
      </c>
      <c r="CA16" s="48" t="str">
        <f t="shared" si="3"/>
        <v>JU</v>
      </c>
      <c r="CB16" s="48" t="str">
        <f t="shared" si="3"/>
        <v>VI</v>
      </c>
      <c r="CC16" s="48" t="str">
        <f t="shared" si="3"/>
        <v>SÁ</v>
      </c>
      <c r="CD16" s="48" t="str">
        <f t="shared" si="3"/>
        <v>DO</v>
      </c>
      <c r="CE16" s="48" t="str">
        <f t="shared" si="3"/>
        <v>LU</v>
      </c>
      <c r="CF16" s="48" t="str">
        <f t="shared" si="3"/>
        <v>MA</v>
      </c>
      <c r="CG16" s="48" t="str">
        <f t="shared" si="3"/>
        <v>MI</v>
      </c>
      <c r="CH16" s="48" t="str">
        <f t="shared" si="3"/>
        <v>JU</v>
      </c>
      <c r="CI16" s="48" t="str">
        <f t="shared" si="3"/>
        <v>VI</v>
      </c>
      <c r="CJ16" s="48" t="str">
        <f t="shared" si="3"/>
        <v>SÁ</v>
      </c>
      <c r="CK16" s="48" t="str">
        <f t="shared" si="3"/>
        <v>DO</v>
      </c>
      <c r="CL16" s="48" t="str">
        <f t="shared" si="3"/>
        <v>LU</v>
      </c>
      <c r="CM16" s="48" t="str">
        <f t="shared" si="3"/>
        <v>MA</v>
      </c>
      <c r="CN16" s="48" t="str">
        <f t="shared" si="3"/>
        <v>MI</v>
      </c>
      <c r="CO16" s="48" t="str">
        <f t="shared" si="3"/>
        <v>JU</v>
      </c>
      <c r="CP16" s="48" t="str">
        <f t="shared" si="3"/>
        <v>VI</v>
      </c>
      <c r="CQ16" s="48" t="str">
        <f t="shared" si="3"/>
        <v>SÁ</v>
      </c>
      <c r="CR16" s="48" t="str">
        <f t="shared" si="3"/>
        <v>DO</v>
      </c>
      <c r="CS16" s="48" t="str">
        <f t="shared" si="3"/>
        <v>LU</v>
      </c>
      <c r="CT16" s="48" t="str">
        <f t="shared" si="3"/>
        <v>MA</v>
      </c>
      <c r="CU16" s="48" t="str">
        <f t="shared" si="3"/>
        <v>MI</v>
      </c>
      <c r="CV16" s="48" t="str">
        <f t="shared" si="3"/>
        <v>JU</v>
      </c>
      <c r="CW16" s="48" t="str">
        <f t="shared" si="3"/>
        <v>VI</v>
      </c>
      <c r="CX16" s="48" t="str">
        <f t="shared" si="3"/>
        <v>SÁ</v>
      </c>
      <c r="CY16" s="48" t="str">
        <f t="shared" si="3"/>
        <v>DO</v>
      </c>
      <c r="CZ16" s="48" t="str">
        <f t="shared" si="3"/>
        <v>LU</v>
      </c>
      <c r="DA16" s="48" t="str">
        <f t="shared" si="3"/>
        <v>MA</v>
      </c>
      <c r="DB16" s="48" t="str">
        <f t="shared" si="3"/>
        <v>MI</v>
      </c>
      <c r="DC16" s="48" t="str">
        <f t="shared" si="3"/>
        <v>JU</v>
      </c>
      <c r="DD16" s="48" t="str">
        <f t="shared" si="3"/>
        <v>VI</v>
      </c>
      <c r="DE16" s="48" t="str">
        <f t="shared" si="3"/>
        <v>SÁ</v>
      </c>
      <c r="DF16" s="48" t="str">
        <f t="shared" si="3"/>
        <v>DO</v>
      </c>
      <c r="DG16" s="48" t="str">
        <f t="shared" si="3"/>
        <v>LU</v>
      </c>
      <c r="DH16" s="48" t="str">
        <f t="shared" si="3"/>
        <v>MA</v>
      </c>
      <c r="DI16" s="48" t="str">
        <f t="shared" si="3"/>
        <v>MI</v>
      </c>
      <c r="DJ16" s="48" t="str">
        <f t="shared" si="3"/>
        <v>JU</v>
      </c>
      <c r="DL16" s="109" t="s">
        <v>73</v>
      </c>
    </row>
    <row r="17" spans="1:116" s="58" customFormat="1" ht="30" customHeight="1" thickBot="1" x14ac:dyDescent="0.3">
      <c r="A17" s="57"/>
      <c r="B17" s="5" t="s">
        <v>25</v>
      </c>
      <c r="C17" s="36"/>
      <c r="D17" s="6"/>
      <c r="E17" s="36"/>
      <c r="F17" s="7">
        <f>+AVERAGE(F18:F27)</f>
        <v>1</v>
      </c>
      <c r="G17" s="8"/>
      <c r="H17" s="9"/>
      <c r="I17" s="81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L17" s="110">
        <v>44562</v>
      </c>
    </row>
    <row r="18" spans="1:116" ht="15" customHeight="1" thickBot="1" x14ac:dyDescent="0.3">
      <c r="A18" s="52"/>
      <c r="B18" s="59" t="s">
        <v>36</v>
      </c>
      <c r="C18" s="78"/>
      <c r="D18" s="111" t="s">
        <v>61</v>
      </c>
      <c r="E18" s="37">
        <v>3</v>
      </c>
      <c r="F18" s="10">
        <v>1</v>
      </c>
      <c r="G18" s="84">
        <f>+Inicio_del_Proyecto</f>
        <v>44554</v>
      </c>
      <c r="H18" s="84">
        <f>IF(Tareas1[[#This Row],[Duración]]=0,Tareas1[[#This Row],[Inicio]],WORKDAY(Tareas1[[#This Row],[Inicio]],Tareas1[[#This Row],[Duración]]-1,$DL$17:$DL$192))</f>
        <v>44558</v>
      </c>
      <c r="I18" s="82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L18" s="112">
        <v>44620</v>
      </c>
    </row>
    <row r="19" spans="1:116" ht="15" customHeight="1" thickBot="1" x14ac:dyDescent="0.3">
      <c r="A19" s="52"/>
      <c r="B19" s="59" t="s">
        <v>21</v>
      </c>
      <c r="C19" s="78"/>
      <c r="D19" s="83" t="s">
        <v>61</v>
      </c>
      <c r="E19" s="37">
        <v>1</v>
      </c>
      <c r="F19" s="10">
        <v>1</v>
      </c>
      <c r="G19" s="84">
        <f>+H18+1</f>
        <v>44559</v>
      </c>
      <c r="H19" s="84">
        <f>IF(Tareas1[[#This Row],[Duración]]=0,Tareas1[[#This Row],[Inicio]],WORKDAY(Tareas1[[#This Row],[Inicio]],Tareas1[[#This Row],[Duración]]-1,$DL$17:$DL$192))</f>
        <v>44559</v>
      </c>
      <c r="I19" s="82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L19" s="112">
        <v>44621</v>
      </c>
    </row>
    <row r="20" spans="1:116" ht="15" customHeight="1" thickBot="1" x14ac:dyDescent="0.3">
      <c r="A20" s="52"/>
      <c r="B20" s="59" t="s">
        <v>74</v>
      </c>
      <c r="C20" s="78"/>
      <c r="D20" s="83" t="s">
        <v>61</v>
      </c>
      <c r="E20" s="37">
        <v>1</v>
      </c>
      <c r="F20" s="10">
        <v>1</v>
      </c>
      <c r="G20" s="84">
        <f>+G19</f>
        <v>44559</v>
      </c>
      <c r="H20" s="84">
        <f>IF(Tareas1[[#This Row],[Duración]]=0,Tareas1[[#This Row],[Inicio]],WORKDAY(Tareas1[[#This Row],[Inicio]],Tareas1[[#This Row],[Duración]]-1,$DL$17:$DL$192))</f>
        <v>44559</v>
      </c>
      <c r="I20" s="82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L20" s="112">
        <v>44644</v>
      </c>
    </row>
    <row r="21" spans="1:116" ht="15" customHeight="1" thickBot="1" x14ac:dyDescent="0.3">
      <c r="A21" s="52"/>
      <c r="B21" s="59"/>
      <c r="C21" s="78"/>
      <c r="D21" s="83"/>
      <c r="E21" s="76"/>
      <c r="F21" s="10"/>
      <c r="G21" s="84"/>
      <c r="H21" s="84"/>
      <c r="I21" s="82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L21" s="112">
        <v>44653</v>
      </c>
    </row>
    <row r="22" spans="1:116" ht="15" customHeight="1" thickBot="1" x14ac:dyDescent="0.3">
      <c r="B22" s="59" t="s">
        <v>37</v>
      </c>
      <c r="C22" s="78"/>
      <c r="D22" s="83" t="s">
        <v>61</v>
      </c>
      <c r="E22" s="76">
        <f>+Tareas1[[#This Row],[Fin]]-Tareas1[[#This Row],[Inicio]]+1</f>
        <v>21</v>
      </c>
      <c r="F22" s="10">
        <v>1</v>
      </c>
      <c r="G22" s="84">
        <f>+Inicio_del_Proyecto</f>
        <v>44554</v>
      </c>
      <c r="H22" s="84">
        <f>+Fin_del_Proyecto</f>
        <v>44574</v>
      </c>
      <c r="I22" s="82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L22" s="112">
        <v>44665</v>
      </c>
    </row>
    <row r="23" spans="1:116" ht="15" customHeight="1" thickBot="1" x14ac:dyDescent="0.3">
      <c r="B23" s="59"/>
      <c r="C23" s="78"/>
      <c r="D23" s="83"/>
      <c r="E23" s="76"/>
      <c r="F23" s="10"/>
      <c r="G23" s="84"/>
      <c r="H23" s="84"/>
      <c r="I23" s="82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L23" s="112">
        <v>44666</v>
      </c>
    </row>
    <row r="24" spans="1:116" ht="15" customHeight="1" thickBot="1" x14ac:dyDescent="0.3">
      <c r="B24" s="59"/>
      <c r="C24" s="78"/>
      <c r="D24" s="83"/>
      <c r="E24" s="76"/>
      <c r="F24" s="10"/>
      <c r="G24" s="84"/>
      <c r="H24" s="84"/>
      <c r="I24" s="82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L24" s="112">
        <v>44682</v>
      </c>
    </row>
    <row r="25" spans="1:116" ht="15" customHeight="1" thickBot="1" x14ac:dyDescent="0.3">
      <c r="B25" s="59"/>
      <c r="C25" s="78"/>
      <c r="D25" s="83"/>
      <c r="E25" s="37"/>
      <c r="F25" s="10"/>
      <c r="G25" s="85"/>
      <c r="H25" s="84"/>
      <c r="I25" s="82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L25" s="112">
        <v>44706</v>
      </c>
    </row>
    <row r="26" spans="1:116" ht="15" customHeight="1" thickBot="1" x14ac:dyDescent="0.3">
      <c r="B26" s="59"/>
      <c r="C26" s="78"/>
      <c r="D26" s="83"/>
      <c r="E26" s="37"/>
      <c r="F26" s="10"/>
      <c r="G26" s="85"/>
      <c r="H26" s="84"/>
      <c r="I26" s="82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L26" s="112">
        <v>44729</v>
      </c>
    </row>
    <row r="27" spans="1:116" ht="15" customHeight="1" thickBot="1" x14ac:dyDescent="0.3">
      <c r="B27" s="59"/>
      <c r="C27" s="78"/>
      <c r="D27" s="83"/>
      <c r="E27" s="37"/>
      <c r="F27" s="10"/>
      <c r="G27" s="85"/>
      <c r="H27" s="84"/>
      <c r="I27" s="82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L27" s="112">
        <v>44732</v>
      </c>
    </row>
    <row r="28" spans="1:116" ht="30" customHeight="1" thickBot="1" x14ac:dyDescent="0.3">
      <c r="B28" s="11" t="s">
        <v>24</v>
      </c>
      <c r="C28" s="38"/>
      <c r="D28" s="12"/>
      <c r="E28" s="38"/>
      <c r="F28" s="13">
        <f>+AVERAGE(F29:F38)</f>
        <v>1</v>
      </c>
      <c r="G28" s="14"/>
      <c r="H28" s="15"/>
      <c r="I28" s="82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L28" s="112">
        <v>44751</v>
      </c>
    </row>
    <row r="29" spans="1:116" ht="15" customHeight="1" thickBot="1" x14ac:dyDescent="0.3">
      <c r="B29" s="61" t="s">
        <v>75</v>
      </c>
      <c r="C29" s="77"/>
      <c r="D29" s="86" t="s">
        <v>61</v>
      </c>
      <c r="E29" s="39">
        <v>2</v>
      </c>
      <c r="F29" s="16">
        <v>1</v>
      </c>
      <c r="G29" s="87">
        <f>+G18</f>
        <v>44554</v>
      </c>
      <c r="H29" s="87">
        <f>IF(Tareas1[[#This Row],[Duración]]=0,Tareas1[[#This Row],[Inicio]],WORKDAY(Tareas1[[#This Row],[Inicio]],Tareas1[[#This Row],[Duración]]-1,$DL$17:$DL$192))</f>
        <v>44557</v>
      </c>
      <c r="I29" s="82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L29" s="112">
        <v>44788</v>
      </c>
    </row>
    <row r="30" spans="1:116" ht="15" customHeight="1" thickBot="1" x14ac:dyDescent="0.3">
      <c r="B30" s="60"/>
      <c r="C30" s="77"/>
      <c r="D30" s="86"/>
      <c r="E30" s="39"/>
      <c r="F30" s="16"/>
      <c r="G30" s="87"/>
      <c r="H30" s="87"/>
      <c r="I30" s="82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L30" s="112">
        <v>44841</v>
      </c>
    </row>
    <row r="31" spans="1:116" ht="15" customHeight="1" thickBot="1" x14ac:dyDescent="0.3">
      <c r="B31" s="60"/>
      <c r="C31" s="77"/>
      <c r="D31" s="86"/>
      <c r="E31" s="40"/>
      <c r="F31" s="16"/>
      <c r="G31" s="87"/>
      <c r="H31" s="87"/>
      <c r="I31" s="82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L31" s="112">
        <v>44844</v>
      </c>
    </row>
    <row r="32" spans="1:116" ht="15" customHeight="1" thickBot="1" x14ac:dyDescent="0.3">
      <c r="B32" s="60"/>
      <c r="C32" s="77"/>
      <c r="D32" s="86"/>
      <c r="E32" s="40"/>
      <c r="F32" s="16"/>
      <c r="G32" s="87"/>
      <c r="H32" s="87"/>
      <c r="I32" s="82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L32" s="112">
        <v>44885</v>
      </c>
    </row>
    <row r="33" spans="2:116" ht="15" customHeight="1" thickBot="1" x14ac:dyDescent="0.3">
      <c r="B33" s="61"/>
      <c r="C33" s="77"/>
      <c r="D33" s="86"/>
      <c r="E33" s="39"/>
      <c r="F33" s="16"/>
      <c r="G33" s="87"/>
      <c r="H33" s="87"/>
      <c r="I33" s="82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L33" s="112">
        <v>44886</v>
      </c>
    </row>
    <row r="34" spans="2:116" ht="15" customHeight="1" thickBot="1" x14ac:dyDescent="0.3">
      <c r="B34" s="61"/>
      <c r="C34" s="77"/>
      <c r="D34" s="86"/>
      <c r="E34" s="39"/>
      <c r="F34" s="16"/>
      <c r="G34" s="87"/>
      <c r="H34" s="87"/>
      <c r="I34" s="82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L34" s="112">
        <v>44903</v>
      </c>
    </row>
    <row r="35" spans="2:116" ht="15" customHeight="1" thickBot="1" x14ac:dyDescent="0.3">
      <c r="B35" s="61"/>
      <c r="C35" s="77"/>
      <c r="D35" s="86"/>
      <c r="E35" s="39"/>
      <c r="F35" s="16"/>
      <c r="G35" s="87"/>
      <c r="H35" s="87"/>
      <c r="I35" s="82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L35" s="112">
        <v>44904</v>
      </c>
    </row>
    <row r="36" spans="2:116" ht="15" customHeight="1" thickBot="1" x14ac:dyDescent="0.3">
      <c r="B36" s="61"/>
      <c r="C36" s="77"/>
      <c r="D36" s="86"/>
      <c r="E36" s="39"/>
      <c r="F36" s="16"/>
      <c r="G36" s="87"/>
      <c r="H36" s="87"/>
      <c r="I36" s="82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L36" s="112">
        <v>44920</v>
      </c>
    </row>
    <row r="37" spans="2:116" ht="15" customHeight="1" thickBot="1" x14ac:dyDescent="0.3">
      <c r="B37" s="61"/>
      <c r="C37" s="77"/>
      <c r="D37" s="86"/>
      <c r="E37" s="39"/>
      <c r="F37" s="16"/>
      <c r="G37" s="87"/>
      <c r="H37" s="87"/>
      <c r="I37" s="82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L37" s="112"/>
    </row>
    <row r="38" spans="2:116" ht="15" customHeight="1" thickBot="1" x14ac:dyDescent="0.3">
      <c r="B38" s="61"/>
      <c r="C38" s="77"/>
      <c r="D38" s="86"/>
      <c r="E38" s="39"/>
      <c r="F38" s="16"/>
      <c r="G38" s="87"/>
      <c r="H38" s="87"/>
      <c r="I38" s="82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L38" s="112"/>
    </row>
    <row r="39" spans="2:116" ht="30" customHeight="1" thickBot="1" x14ac:dyDescent="0.3">
      <c r="B39" s="17" t="s">
        <v>22</v>
      </c>
      <c r="C39" s="41"/>
      <c r="D39" s="18"/>
      <c r="E39" s="41"/>
      <c r="F39" s="19">
        <f>+AVERAGE(F40:F49)</f>
        <v>1</v>
      </c>
      <c r="G39" s="20"/>
      <c r="H39" s="21"/>
      <c r="I39" s="82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L39" s="112"/>
    </row>
    <row r="40" spans="2:116" ht="15" customHeight="1" thickBot="1" x14ac:dyDescent="0.3">
      <c r="B40" s="62" t="s">
        <v>76</v>
      </c>
      <c r="C40" s="79"/>
      <c r="D40" s="88" t="s">
        <v>61</v>
      </c>
      <c r="E40" s="42">
        <v>1</v>
      </c>
      <c r="F40" s="22">
        <v>1</v>
      </c>
      <c r="G40" s="89">
        <v>44565</v>
      </c>
      <c r="H40" s="89">
        <f>IF(Tareas1[[#This Row],[Duración]]=0,Tareas1[[#This Row],[Inicio]],WORKDAY(Tareas1[[#This Row],[Inicio]],Tareas1[[#This Row],[Duración]]-1,$DL$17:$DL$192))</f>
        <v>44565</v>
      </c>
      <c r="I40" s="82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L40" s="112"/>
    </row>
    <row r="41" spans="2:116" ht="15" customHeight="1" thickBot="1" x14ac:dyDescent="0.3">
      <c r="B41" s="62"/>
      <c r="C41" s="79"/>
      <c r="D41" s="88"/>
      <c r="E41" s="42"/>
      <c r="F41" s="22"/>
      <c r="G41" s="89"/>
      <c r="H41" s="89"/>
      <c r="I41" s="82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L41" s="112"/>
    </row>
    <row r="42" spans="2:116" ht="15" customHeight="1" thickBot="1" x14ac:dyDescent="0.3">
      <c r="B42" s="62"/>
      <c r="C42" s="79"/>
      <c r="D42" s="90"/>
      <c r="E42" s="42"/>
      <c r="F42" s="22"/>
      <c r="G42" s="89"/>
      <c r="H42" s="89"/>
      <c r="I42" s="82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L42" s="112"/>
    </row>
    <row r="43" spans="2:116" ht="15" customHeight="1" thickBot="1" x14ac:dyDescent="0.3">
      <c r="B43" s="62"/>
      <c r="C43" s="79"/>
      <c r="D43" s="90"/>
      <c r="E43" s="42"/>
      <c r="F43" s="22"/>
      <c r="G43" s="89"/>
      <c r="H43" s="89"/>
      <c r="I43" s="82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L43" s="112"/>
    </row>
    <row r="44" spans="2:116" ht="15" customHeight="1" thickBot="1" x14ac:dyDescent="0.3">
      <c r="B44" s="62"/>
      <c r="C44" s="79"/>
      <c r="D44" s="90"/>
      <c r="E44" s="42"/>
      <c r="F44" s="22"/>
      <c r="G44" s="89"/>
      <c r="H44" s="89"/>
      <c r="I44" s="82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L44" s="112"/>
    </row>
    <row r="45" spans="2:116" ht="15" customHeight="1" thickBot="1" x14ac:dyDescent="0.3">
      <c r="B45" s="62"/>
      <c r="C45" s="79"/>
      <c r="D45" s="90"/>
      <c r="E45" s="42"/>
      <c r="F45" s="22"/>
      <c r="G45" s="89"/>
      <c r="H45" s="89"/>
      <c r="I45" s="82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L45" s="112"/>
    </row>
    <row r="46" spans="2:116" ht="15" customHeight="1" thickBot="1" x14ac:dyDescent="0.3">
      <c r="B46" s="62"/>
      <c r="C46" s="79"/>
      <c r="D46" s="90"/>
      <c r="E46" s="42"/>
      <c r="F46" s="22"/>
      <c r="G46" s="89"/>
      <c r="H46" s="89"/>
      <c r="I46" s="82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L46" s="112"/>
    </row>
    <row r="47" spans="2:116" ht="15" customHeight="1" thickBot="1" x14ac:dyDescent="0.3">
      <c r="B47" s="62"/>
      <c r="C47" s="79"/>
      <c r="D47" s="90"/>
      <c r="E47" s="42"/>
      <c r="F47" s="22"/>
      <c r="G47" s="89"/>
      <c r="H47" s="89"/>
      <c r="I47" s="82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L47" s="112"/>
    </row>
    <row r="48" spans="2:116" ht="15" customHeight="1" thickBot="1" x14ac:dyDescent="0.3">
      <c r="B48" s="62"/>
      <c r="C48" s="79"/>
      <c r="D48" s="90"/>
      <c r="E48" s="42"/>
      <c r="F48" s="22"/>
      <c r="G48" s="89"/>
      <c r="H48" s="89"/>
      <c r="I48" s="82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L48" s="112"/>
    </row>
    <row r="49" spans="2:116" ht="15" customHeight="1" thickBot="1" x14ac:dyDescent="0.3">
      <c r="B49" s="62"/>
      <c r="C49" s="79"/>
      <c r="D49" s="90"/>
      <c r="E49" s="42"/>
      <c r="F49" s="22"/>
      <c r="G49" s="89"/>
      <c r="H49" s="89"/>
      <c r="I49" s="82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L49" s="112"/>
    </row>
    <row r="50" spans="2:116" ht="30" customHeight="1" thickBot="1" x14ac:dyDescent="0.3">
      <c r="B50" s="23" t="s">
        <v>31</v>
      </c>
      <c r="C50" s="43"/>
      <c r="D50" s="24"/>
      <c r="E50" s="43"/>
      <c r="F50" s="25">
        <f>+AVERAGE(F51:F60)</f>
        <v>1</v>
      </c>
      <c r="G50" s="26"/>
      <c r="H50" s="27"/>
      <c r="I50" s="82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L50" s="112"/>
    </row>
    <row r="51" spans="2:116" ht="15" customHeight="1" thickBot="1" x14ac:dyDescent="0.3">
      <c r="B51" s="63" t="s">
        <v>77</v>
      </c>
      <c r="C51" s="80"/>
      <c r="D51" s="91" t="s">
        <v>61</v>
      </c>
      <c r="E51" s="44">
        <v>1</v>
      </c>
      <c r="F51" s="28">
        <v>1</v>
      </c>
      <c r="G51" s="92">
        <f>+H40+1</f>
        <v>44566</v>
      </c>
      <c r="H51" s="92">
        <f>IF(Tareas1[[#This Row],[Duración]]=0,Tareas1[[#This Row],[Inicio]],WORKDAY(Tareas1[[#This Row],[Inicio]],Tareas1[[#This Row],[Duración]]-1,$DL$17:$DL$192))</f>
        <v>44566</v>
      </c>
      <c r="I51" s="82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L51" s="112"/>
    </row>
    <row r="52" spans="2:116" ht="15" customHeight="1" thickBot="1" x14ac:dyDescent="0.3">
      <c r="B52" s="63" t="s">
        <v>78</v>
      </c>
      <c r="C52" s="80"/>
      <c r="D52" s="91" t="s">
        <v>61</v>
      </c>
      <c r="E52" s="44">
        <v>1</v>
      </c>
      <c r="F52" s="28">
        <v>1</v>
      </c>
      <c r="G52" s="92">
        <f>+G51</f>
        <v>44566</v>
      </c>
      <c r="H52" s="92">
        <f>IF(Tareas1[[#This Row],[Duración]]=0,Tareas1[[#This Row],[Inicio]],WORKDAY(Tareas1[[#This Row],[Inicio]],Tareas1[[#This Row],[Duración]]-1,$DL$17:$DL$192))</f>
        <v>44566</v>
      </c>
      <c r="I52" s="82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L52" s="112"/>
    </row>
    <row r="53" spans="2:116" ht="15" customHeight="1" thickBot="1" x14ac:dyDescent="0.3">
      <c r="B53" s="63" t="s">
        <v>79</v>
      </c>
      <c r="C53" s="80"/>
      <c r="D53" s="91" t="s">
        <v>61</v>
      </c>
      <c r="E53" s="44">
        <v>1</v>
      </c>
      <c r="F53" s="28">
        <v>1</v>
      </c>
      <c r="G53" s="92">
        <f>+G52</f>
        <v>44566</v>
      </c>
      <c r="H53" s="92">
        <f>IF(Tareas1[[#This Row],[Duración]]=0,Tareas1[[#This Row],[Inicio]],WORKDAY(Tareas1[[#This Row],[Inicio]],Tareas1[[#This Row],[Duración]]-1,$DL$17:$DL$192))</f>
        <v>44566</v>
      </c>
      <c r="I53" s="82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L53" s="112"/>
    </row>
    <row r="54" spans="2:116" ht="15" customHeight="1" thickBot="1" x14ac:dyDescent="0.3">
      <c r="B54" s="63"/>
      <c r="C54" s="80"/>
      <c r="D54" s="91"/>
      <c r="E54" s="44"/>
      <c r="F54" s="28"/>
      <c r="G54" s="92"/>
      <c r="H54" s="92"/>
      <c r="I54" s="82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L54" s="112"/>
    </row>
    <row r="55" spans="2:116" ht="15" customHeight="1" thickBot="1" x14ac:dyDescent="0.3">
      <c r="B55" s="63"/>
      <c r="C55" s="80"/>
      <c r="D55" s="91"/>
      <c r="E55" s="44"/>
      <c r="F55" s="28"/>
      <c r="G55" s="92"/>
      <c r="H55" s="92"/>
      <c r="I55" s="82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L55" s="112"/>
    </row>
    <row r="56" spans="2:116" ht="15" customHeight="1" thickBot="1" x14ac:dyDescent="0.3">
      <c r="B56" s="63"/>
      <c r="C56" s="80"/>
      <c r="D56" s="91"/>
      <c r="E56" s="44"/>
      <c r="F56" s="28"/>
      <c r="G56" s="92"/>
      <c r="H56" s="92"/>
      <c r="I56" s="82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L56" s="112"/>
    </row>
    <row r="57" spans="2:116" ht="15" customHeight="1" thickBot="1" x14ac:dyDescent="0.3">
      <c r="B57" s="63"/>
      <c r="C57" s="80"/>
      <c r="D57" s="91"/>
      <c r="E57" s="44"/>
      <c r="F57" s="28"/>
      <c r="G57" s="92"/>
      <c r="H57" s="92"/>
      <c r="I57" s="82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L57" s="112"/>
    </row>
    <row r="58" spans="2:116" ht="15" customHeight="1" thickBot="1" x14ac:dyDescent="0.3">
      <c r="B58" s="63"/>
      <c r="C58" s="80"/>
      <c r="D58" s="91"/>
      <c r="E58" s="44"/>
      <c r="F58" s="28"/>
      <c r="G58" s="92"/>
      <c r="H58" s="92"/>
      <c r="I58" s="82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L58" s="112"/>
    </row>
    <row r="59" spans="2:116" ht="15" customHeight="1" thickBot="1" x14ac:dyDescent="0.3">
      <c r="B59" s="63"/>
      <c r="C59" s="80"/>
      <c r="D59" s="91"/>
      <c r="E59" s="44"/>
      <c r="F59" s="28"/>
      <c r="G59" s="92"/>
      <c r="H59" s="92"/>
      <c r="I59" s="82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L59" s="112"/>
    </row>
    <row r="60" spans="2:116" ht="15" customHeight="1" thickBot="1" x14ac:dyDescent="0.3">
      <c r="B60" s="63"/>
      <c r="C60" s="80"/>
      <c r="D60" s="91"/>
      <c r="E60" s="44"/>
      <c r="F60" s="28"/>
      <c r="G60" s="92"/>
      <c r="H60" s="92"/>
      <c r="I60" s="82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L60" s="112"/>
    </row>
    <row r="61" spans="2:116" ht="30" hidden="1" customHeight="1" thickBot="1" x14ac:dyDescent="0.3">
      <c r="B61" s="23" t="s">
        <v>32</v>
      </c>
      <c r="C61" s="43"/>
      <c r="D61" s="24"/>
      <c r="E61" s="43"/>
      <c r="F61" s="25">
        <f>+AVERAGE(F62:F71)</f>
        <v>0</v>
      </c>
      <c r="G61" s="26"/>
      <c r="H61" s="27"/>
      <c r="I61" s="82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L61" s="112"/>
    </row>
    <row r="62" spans="2:116" ht="15" hidden="1" customHeight="1" thickBot="1" x14ac:dyDescent="0.3">
      <c r="B62" s="63" t="s">
        <v>4</v>
      </c>
      <c r="C62" s="80"/>
      <c r="D62" s="91"/>
      <c r="E62" s="44"/>
      <c r="F62" s="28">
        <v>0</v>
      </c>
      <c r="G62" s="92"/>
      <c r="H62" s="92"/>
      <c r="I62" s="82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L62" s="112"/>
    </row>
    <row r="63" spans="2:116" ht="15" hidden="1" customHeight="1" thickBot="1" x14ac:dyDescent="0.3">
      <c r="B63" s="63" t="s">
        <v>5</v>
      </c>
      <c r="C63" s="80"/>
      <c r="D63" s="91"/>
      <c r="E63" s="44"/>
      <c r="F63" s="28">
        <v>0</v>
      </c>
      <c r="G63" s="92"/>
      <c r="H63" s="92"/>
      <c r="I63" s="82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L63" s="112"/>
    </row>
    <row r="64" spans="2:116" ht="15" hidden="1" customHeight="1" thickBot="1" x14ac:dyDescent="0.3">
      <c r="B64" s="63" t="s">
        <v>6</v>
      </c>
      <c r="C64" s="80"/>
      <c r="D64" s="91"/>
      <c r="E64" s="44"/>
      <c r="F64" s="28">
        <v>0</v>
      </c>
      <c r="G64" s="92"/>
      <c r="H64" s="92"/>
      <c r="I64" s="82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L64" s="112"/>
    </row>
    <row r="65" spans="2:116" ht="15" hidden="1" customHeight="1" thickBot="1" x14ac:dyDescent="0.3">
      <c r="B65" s="63" t="s">
        <v>7</v>
      </c>
      <c r="C65" s="80"/>
      <c r="D65" s="91"/>
      <c r="E65" s="44"/>
      <c r="F65" s="28">
        <v>0</v>
      </c>
      <c r="G65" s="92"/>
      <c r="H65" s="92"/>
      <c r="I65" s="82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L65" s="112"/>
    </row>
    <row r="66" spans="2:116" ht="15" hidden="1" customHeight="1" thickBot="1" x14ac:dyDescent="0.3">
      <c r="B66" s="63" t="s">
        <v>8</v>
      </c>
      <c r="C66" s="80"/>
      <c r="D66" s="91"/>
      <c r="E66" s="44"/>
      <c r="F66" s="28">
        <v>0</v>
      </c>
      <c r="G66" s="92"/>
      <c r="H66" s="92"/>
      <c r="I66" s="82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L66" s="112"/>
    </row>
    <row r="67" spans="2:116" ht="15" hidden="1" customHeight="1" thickBot="1" x14ac:dyDescent="0.3">
      <c r="B67" s="63"/>
      <c r="C67" s="80"/>
      <c r="D67" s="91"/>
      <c r="E67" s="44"/>
      <c r="F67" s="28"/>
      <c r="G67" s="92"/>
      <c r="H67" s="92"/>
      <c r="I67" s="82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L67" s="112"/>
    </row>
    <row r="68" spans="2:116" ht="15" hidden="1" customHeight="1" thickBot="1" x14ac:dyDescent="0.3">
      <c r="B68" s="63"/>
      <c r="C68" s="80"/>
      <c r="D68" s="91"/>
      <c r="E68" s="44"/>
      <c r="F68" s="28"/>
      <c r="G68" s="92"/>
      <c r="H68" s="92"/>
      <c r="I68" s="82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L68" s="112"/>
    </row>
    <row r="69" spans="2:116" ht="15" hidden="1" customHeight="1" thickBot="1" x14ac:dyDescent="0.3">
      <c r="B69" s="63"/>
      <c r="C69" s="80"/>
      <c r="D69" s="91"/>
      <c r="E69" s="44"/>
      <c r="F69" s="28"/>
      <c r="G69" s="92"/>
      <c r="H69" s="92"/>
      <c r="I69" s="82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L69" s="112"/>
    </row>
    <row r="70" spans="2:116" ht="15" hidden="1" customHeight="1" thickBot="1" x14ac:dyDescent="0.3">
      <c r="B70" s="63"/>
      <c r="C70" s="80"/>
      <c r="D70" s="91"/>
      <c r="E70" s="44"/>
      <c r="F70" s="28"/>
      <c r="G70" s="92"/>
      <c r="H70" s="92"/>
      <c r="I70" s="82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L70" s="112"/>
    </row>
    <row r="71" spans="2:116" ht="15" hidden="1" customHeight="1" thickBot="1" x14ac:dyDescent="0.3">
      <c r="B71" s="63"/>
      <c r="C71" s="80"/>
      <c r="D71" s="91"/>
      <c r="E71" s="44"/>
      <c r="F71" s="28"/>
      <c r="G71" s="92"/>
      <c r="H71" s="92"/>
      <c r="I71" s="82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L71" s="112"/>
    </row>
    <row r="72" spans="2:116" ht="30" hidden="1" customHeight="1" thickBot="1" x14ac:dyDescent="0.3">
      <c r="B72" s="23" t="s">
        <v>33</v>
      </c>
      <c r="C72" s="43"/>
      <c r="D72" s="24"/>
      <c r="E72" s="43"/>
      <c r="F72" s="25">
        <f>+AVERAGE(F73:F82)</f>
        <v>0</v>
      </c>
      <c r="G72" s="26"/>
      <c r="H72" s="27"/>
      <c r="I72" s="82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L72" s="112"/>
    </row>
    <row r="73" spans="2:116" ht="15" hidden="1" customHeight="1" thickBot="1" x14ac:dyDescent="0.3">
      <c r="B73" s="63" t="s">
        <v>4</v>
      </c>
      <c r="C73" s="80"/>
      <c r="D73" s="91"/>
      <c r="E73" s="44"/>
      <c r="F73" s="28">
        <v>0</v>
      </c>
      <c r="G73" s="92"/>
      <c r="H73" s="92"/>
      <c r="I73" s="82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L73" s="112"/>
    </row>
    <row r="74" spans="2:116" ht="15" hidden="1" customHeight="1" thickBot="1" x14ac:dyDescent="0.3">
      <c r="B74" s="63" t="s">
        <v>5</v>
      </c>
      <c r="C74" s="80"/>
      <c r="D74" s="91"/>
      <c r="E74" s="44"/>
      <c r="F74" s="28">
        <v>0</v>
      </c>
      <c r="G74" s="92"/>
      <c r="H74" s="92"/>
      <c r="I74" s="82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L74" s="112"/>
    </row>
    <row r="75" spans="2:116" ht="15" hidden="1" customHeight="1" thickBot="1" x14ac:dyDescent="0.3">
      <c r="B75" s="63" t="s">
        <v>6</v>
      </c>
      <c r="C75" s="80"/>
      <c r="D75" s="91"/>
      <c r="E75" s="44"/>
      <c r="F75" s="28">
        <v>0</v>
      </c>
      <c r="G75" s="92"/>
      <c r="H75" s="92"/>
      <c r="I75" s="82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L75" s="112"/>
    </row>
    <row r="76" spans="2:116" ht="15" hidden="1" customHeight="1" thickBot="1" x14ac:dyDescent="0.3">
      <c r="B76" s="63" t="s">
        <v>7</v>
      </c>
      <c r="C76" s="80"/>
      <c r="D76" s="91"/>
      <c r="E76" s="44"/>
      <c r="F76" s="28">
        <v>0</v>
      </c>
      <c r="G76" s="92"/>
      <c r="H76" s="92"/>
      <c r="I76" s="82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L76" s="112"/>
    </row>
    <row r="77" spans="2:116" ht="15" hidden="1" customHeight="1" thickBot="1" x14ac:dyDescent="0.3">
      <c r="B77" s="63" t="s">
        <v>8</v>
      </c>
      <c r="C77" s="80"/>
      <c r="D77" s="91"/>
      <c r="E77" s="44"/>
      <c r="F77" s="28">
        <v>0</v>
      </c>
      <c r="G77" s="92"/>
      <c r="H77" s="92"/>
      <c r="I77" s="82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L77" s="112"/>
    </row>
    <row r="78" spans="2:116" ht="15" hidden="1" customHeight="1" thickBot="1" x14ac:dyDescent="0.3">
      <c r="B78" s="63"/>
      <c r="C78" s="80"/>
      <c r="D78" s="91"/>
      <c r="E78" s="44"/>
      <c r="F78" s="28"/>
      <c r="G78" s="92"/>
      <c r="H78" s="92"/>
      <c r="I78" s="82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L78" s="112"/>
    </row>
    <row r="79" spans="2:116" ht="15" hidden="1" customHeight="1" thickBot="1" x14ac:dyDescent="0.3">
      <c r="B79" s="63"/>
      <c r="C79" s="80"/>
      <c r="D79" s="91"/>
      <c r="E79" s="44"/>
      <c r="F79" s="28"/>
      <c r="G79" s="92"/>
      <c r="H79" s="92"/>
      <c r="I79" s="82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L79" s="112"/>
    </row>
    <row r="80" spans="2:116" ht="15" hidden="1" customHeight="1" thickBot="1" x14ac:dyDescent="0.3">
      <c r="B80" s="63"/>
      <c r="C80" s="80"/>
      <c r="D80" s="91"/>
      <c r="E80" s="44"/>
      <c r="F80" s="28"/>
      <c r="G80" s="92"/>
      <c r="H80" s="92"/>
      <c r="I80" s="82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L80" s="112"/>
    </row>
    <row r="81" spans="2:116" ht="15" hidden="1" customHeight="1" thickBot="1" x14ac:dyDescent="0.3">
      <c r="B81" s="63"/>
      <c r="C81" s="80"/>
      <c r="D81" s="91"/>
      <c r="E81" s="44"/>
      <c r="F81" s="28"/>
      <c r="G81" s="92"/>
      <c r="H81" s="92"/>
      <c r="I81" s="82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L81" s="112"/>
    </row>
    <row r="82" spans="2:116" ht="15" hidden="1" customHeight="1" thickBot="1" x14ac:dyDescent="0.3">
      <c r="B82" s="63"/>
      <c r="C82" s="80"/>
      <c r="D82" s="91"/>
      <c r="E82" s="44"/>
      <c r="F82" s="28"/>
      <c r="G82" s="92"/>
      <c r="H82" s="92"/>
      <c r="I82" s="82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L82" s="112"/>
    </row>
    <row r="83" spans="2:116" ht="30" hidden="1" customHeight="1" thickBot="1" x14ac:dyDescent="0.3">
      <c r="B83" s="23" t="s">
        <v>34</v>
      </c>
      <c r="C83" s="43"/>
      <c r="D83" s="24"/>
      <c r="E83" s="43"/>
      <c r="F83" s="25">
        <f>+AVERAGE(F84:F93)</f>
        <v>0</v>
      </c>
      <c r="G83" s="26"/>
      <c r="H83" s="27"/>
      <c r="I83" s="82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L83" s="112"/>
    </row>
    <row r="84" spans="2:116" ht="15" hidden="1" customHeight="1" thickBot="1" x14ac:dyDescent="0.3">
      <c r="B84" s="63" t="s">
        <v>4</v>
      </c>
      <c r="C84" s="80"/>
      <c r="D84" s="91"/>
      <c r="E84" s="44"/>
      <c r="F84" s="28">
        <v>0</v>
      </c>
      <c r="G84" s="92"/>
      <c r="H84" s="92"/>
      <c r="I84" s="82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L84" s="112"/>
    </row>
    <row r="85" spans="2:116" ht="15" hidden="1" customHeight="1" thickBot="1" x14ac:dyDescent="0.3">
      <c r="B85" s="63" t="s">
        <v>5</v>
      </c>
      <c r="C85" s="80"/>
      <c r="D85" s="91"/>
      <c r="E85" s="44"/>
      <c r="F85" s="28">
        <v>0</v>
      </c>
      <c r="G85" s="92"/>
      <c r="H85" s="92"/>
      <c r="I85" s="82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L85" s="112"/>
    </row>
    <row r="86" spans="2:116" ht="15" hidden="1" customHeight="1" thickBot="1" x14ac:dyDescent="0.3">
      <c r="B86" s="63" t="s">
        <v>6</v>
      </c>
      <c r="C86" s="80"/>
      <c r="D86" s="91"/>
      <c r="E86" s="44"/>
      <c r="F86" s="28">
        <v>0</v>
      </c>
      <c r="G86" s="92"/>
      <c r="H86" s="92"/>
      <c r="I86" s="82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L86" s="112"/>
    </row>
    <row r="87" spans="2:116" ht="15" hidden="1" customHeight="1" thickBot="1" x14ac:dyDescent="0.3">
      <c r="B87" s="63" t="s">
        <v>7</v>
      </c>
      <c r="C87" s="80"/>
      <c r="D87" s="91"/>
      <c r="E87" s="44"/>
      <c r="F87" s="28">
        <v>0</v>
      </c>
      <c r="G87" s="92"/>
      <c r="H87" s="92"/>
      <c r="I87" s="82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L87" s="112"/>
    </row>
    <row r="88" spans="2:116" ht="15" hidden="1" customHeight="1" thickBot="1" x14ac:dyDescent="0.3">
      <c r="B88" s="63" t="s">
        <v>8</v>
      </c>
      <c r="C88" s="80"/>
      <c r="D88" s="91"/>
      <c r="E88" s="44"/>
      <c r="F88" s="28">
        <v>0</v>
      </c>
      <c r="G88" s="92"/>
      <c r="H88" s="92"/>
      <c r="I88" s="82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L88" s="112"/>
    </row>
    <row r="89" spans="2:116" ht="15" hidden="1" customHeight="1" thickBot="1" x14ac:dyDescent="0.3">
      <c r="B89" s="63"/>
      <c r="C89" s="80"/>
      <c r="D89" s="91"/>
      <c r="E89" s="44"/>
      <c r="F89" s="28"/>
      <c r="G89" s="92"/>
      <c r="H89" s="92"/>
      <c r="I89" s="82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L89" s="112"/>
    </row>
    <row r="90" spans="2:116" ht="15" hidden="1" customHeight="1" thickBot="1" x14ac:dyDescent="0.3">
      <c r="B90" s="63"/>
      <c r="C90" s="80"/>
      <c r="D90" s="91"/>
      <c r="E90" s="44"/>
      <c r="F90" s="28"/>
      <c r="G90" s="92"/>
      <c r="H90" s="92"/>
      <c r="I90" s="82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L90" s="112"/>
    </row>
    <row r="91" spans="2:116" ht="15" hidden="1" customHeight="1" thickBot="1" x14ac:dyDescent="0.3">
      <c r="B91" s="63"/>
      <c r="C91" s="80"/>
      <c r="D91" s="91"/>
      <c r="E91" s="44"/>
      <c r="F91" s="28"/>
      <c r="G91" s="92"/>
      <c r="H91" s="92"/>
      <c r="I91" s="82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L91" s="112"/>
    </row>
    <row r="92" spans="2:116" ht="15" hidden="1" customHeight="1" thickBot="1" x14ac:dyDescent="0.3">
      <c r="B92" s="63"/>
      <c r="C92" s="80"/>
      <c r="D92" s="91"/>
      <c r="E92" s="44"/>
      <c r="F92" s="28"/>
      <c r="G92" s="92"/>
      <c r="H92" s="92"/>
      <c r="I92" s="82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L92" s="112"/>
    </row>
    <row r="93" spans="2:116" ht="15" hidden="1" customHeight="1" thickBot="1" x14ac:dyDescent="0.3">
      <c r="B93" s="63"/>
      <c r="C93" s="80"/>
      <c r="D93" s="91"/>
      <c r="E93" s="44"/>
      <c r="F93" s="28"/>
      <c r="G93" s="92"/>
      <c r="H93" s="92"/>
      <c r="I93" s="82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L93" s="112"/>
    </row>
    <row r="94" spans="2:116" ht="30" hidden="1" customHeight="1" thickBot="1" x14ac:dyDescent="0.3">
      <c r="B94" s="23" t="s">
        <v>35</v>
      </c>
      <c r="C94" s="43"/>
      <c r="D94" s="24"/>
      <c r="E94" s="43"/>
      <c r="F94" s="25">
        <f>+AVERAGE(F95:F104)</f>
        <v>0</v>
      </c>
      <c r="G94" s="26"/>
      <c r="H94" s="27"/>
      <c r="I94" s="82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L94" s="112"/>
    </row>
    <row r="95" spans="2:116" ht="15" hidden="1" customHeight="1" thickBot="1" x14ac:dyDescent="0.3">
      <c r="B95" s="63" t="s">
        <v>4</v>
      </c>
      <c r="C95" s="80"/>
      <c r="D95" s="91"/>
      <c r="E95" s="44"/>
      <c r="F95" s="28">
        <v>0</v>
      </c>
      <c r="G95" s="92"/>
      <c r="H95" s="92"/>
      <c r="I95" s="82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L95" s="112"/>
    </row>
    <row r="96" spans="2:116" ht="15" hidden="1" customHeight="1" thickBot="1" x14ac:dyDescent="0.3">
      <c r="B96" s="63" t="s">
        <v>5</v>
      </c>
      <c r="C96" s="80"/>
      <c r="D96" s="91"/>
      <c r="E96" s="44"/>
      <c r="F96" s="28">
        <v>0</v>
      </c>
      <c r="G96" s="92"/>
      <c r="H96" s="92"/>
      <c r="I96" s="82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L96" s="112"/>
    </row>
    <row r="97" spans="2:116" ht="15" hidden="1" customHeight="1" thickBot="1" x14ac:dyDescent="0.3">
      <c r="B97" s="63" t="s">
        <v>6</v>
      </c>
      <c r="C97" s="80"/>
      <c r="D97" s="91"/>
      <c r="E97" s="44"/>
      <c r="F97" s="28">
        <v>0</v>
      </c>
      <c r="G97" s="92"/>
      <c r="H97" s="92"/>
      <c r="I97" s="82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L97" s="112"/>
    </row>
    <row r="98" spans="2:116" ht="15" hidden="1" customHeight="1" thickBot="1" x14ac:dyDescent="0.3">
      <c r="B98" s="63" t="s">
        <v>7</v>
      </c>
      <c r="C98" s="80"/>
      <c r="D98" s="91"/>
      <c r="E98" s="44"/>
      <c r="F98" s="28">
        <v>0</v>
      </c>
      <c r="G98" s="92"/>
      <c r="H98" s="92"/>
      <c r="I98" s="82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L98" s="112"/>
    </row>
    <row r="99" spans="2:116" ht="15" hidden="1" customHeight="1" thickBot="1" x14ac:dyDescent="0.3">
      <c r="B99" s="63" t="s">
        <v>8</v>
      </c>
      <c r="C99" s="80"/>
      <c r="D99" s="91"/>
      <c r="E99" s="44"/>
      <c r="F99" s="28">
        <v>0</v>
      </c>
      <c r="G99" s="92"/>
      <c r="H99" s="92"/>
      <c r="I99" s="82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L99" s="112"/>
    </row>
    <row r="100" spans="2:116" ht="15" hidden="1" customHeight="1" thickBot="1" x14ac:dyDescent="0.3">
      <c r="B100" s="63"/>
      <c r="C100" s="80"/>
      <c r="D100" s="91"/>
      <c r="E100" s="44"/>
      <c r="F100" s="28"/>
      <c r="G100" s="92"/>
      <c r="H100" s="92"/>
      <c r="I100" s="82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L100" s="112"/>
    </row>
    <row r="101" spans="2:116" ht="15" hidden="1" customHeight="1" thickBot="1" x14ac:dyDescent="0.3">
      <c r="B101" s="63"/>
      <c r="C101" s="80"/>
      <c r="D101" s="91"/>
      <c r="E101" s="44"/>
      <c r="F101" s="28"/>
      <c r="G101" s="92"/>
      <c r="H101" s="92"/>
      <c r="I101" s="82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L101" s="112"/>
    </row>
    <row r="102" spans="2:116" ht="15" hidden="1" customHeight="1" thickBot="1" x14ac:dyDescent="0.3">
      <c r="B102" s="63"/>
      <c r="C102" s="80"/>
      <c r="D102" s="91"/>
      <c r="E102" s="44"/>
      <c r="F102" s="28"/>
      <c r="G102" s="92"/>
      <c r="H102" s="92"/>
      <c r="I102" s="82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L102" s="112"/>
    </row>
    <row r="103" spans="2:116" ht="15" hidden="1" customHeight="1" thickBot="1" x14ac:dyDescent="0.3">
      <c r="B103" s="63"/>
      <c r="C103" s="80"/>
      <c r="D103" s="91"/>
      <c r="E103" s="44"/>
      <c r="F103" s="28"/>
      <c r="G103" s="92"/>
      <c r="H103" s="92"/>
      <c r="I103" s="82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L103" s="112"/>
    </row>
    <row r="104" spans="2:116" ht="15" hidden="1" customHeight="1" thickBot="1" x14ac:dyDescent="0.3">
      <c r="B104" s="63"/>
      <c r="C104" s="80"/>
      <c r="D104" s="91"/>
      <c r="E104" s="44"/>
      <c r="F104" s="28"/>
      <c r="G104" s="92"/>
      <c r="H104" s="92"/>
      <c r="I104" s="82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L104" s="112"/>
    </row>
    <row r="105" spans="2:116" ht="30" hidden="1" customHeight="1" thickBot="1" x14ac:dyDescent="0.3">
      <c r="B105" s="5" t="s">
        <v>26</v>
      </c>
      <c r="C105" s="36"/>
      <c r="D105" s="6"/>
      <c r="E105" s="36"/>
      <c r="F105" s="7">
        <f>+AVERAGE(F106:F115)</f>
        <v>0</v>
      </c>
      <c r="G105" s="8"/>
      <c r="H105" s="9"/>
      <c r="I105" s="82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L105" s="112"/>
    </row>
    <row r="106" spans="2:116" ht="15" hidden="1" customHeight="1" thickBot="1" x14ac:dyDescent="0.3">
      <c r="B106" s="59"/>
      <c r="C106" s="78"/>
      <c r="D106" s="83"/>
      <c r="E106" s="37"/>
      <c r="F106" s="10">
        <v>0</v>
      </c>
      <c r="G106" s="85"/>
      <c r="H106" s="85"/>
      <c r="I106" s="82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L106" s="112"/>
    </row>
    <row r="107" spans="2:116" ht="15" hidden="1" customHeight="1" thickBot="1" x14ac:dyDescent="0.3">
      <c r="B107" s="59"/>
      <c r="C107" s="78"/>
      <c r="D107" s="83"/>
      <c r="E107" s="37"/>
      <c r="F107" s="10">
        <v>0</v>
      </c>
      <c r="G107" s="85"/>
      <c r="H107" s="85"/>
      <c r="I107" s="82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L107" s="112"/>
    </row>
    <row r="108" spans="2:116" ht="15" hidden="1" customHeight="1" thickBot="1" x14ac:dyDescent="0.3">
      <c r="B108" s="59"/>
      <c r="C108" s="78"/>
      <c r="D108" s="83"/>
      <c r="E108" s="37"/>
      <c r="F108" s="10">
        <v>0</v>
      </c>
      <c r="G108" s="85"/>
      <c r="H108" s="85"/>
      <c r="I108" s="82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L108" s="112"/>
    </row>
    <row r="109" spans="2:116" ht="15" hidden="1" customHeight="1" thickBot="1" x14ac:dyDescent="0.3">
      <c r="B109" s="59"/>
      <c r="C109" s="78"/>
      <c r="D109" s="83"/>
      <c r="E109" s="37"/>
      <c r="F109" s="10"/>
      <c r="G109" s="85"/>
      <c r="H109" s="85"/>
      <c r="I109" s="82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L109" s="112"/>
    </row>
    <row r="110" spans="2:116" ht="15" hidden="1" customHeight="1" thickBot="1" x14ac:dyDescent="0.3">
      <c r="B110" s="59"/>
      <c r="C110" s="78"/>
      <c r="D110" s="83"/>
      <c r="E110" s="37"/>
      <c r="F110" s="10"/>
      <c r="G110" s="85"/>
      <c r="H110" s="85"/>
      <c r="I110" s="82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L110" s="112"/>
    </row>
    <row r="111" spans="2:116" ht="15" hidden="1" customHeight="1" thickBot="1" x14ac:dyDescent="0.3">
      <c r="B111" s="59"/>
      <c r="C111" s="78"/>
      <c r="D111" s="83"/>
      <c r="E111" s="37"/>
      <c r="F111" s="10"/>
      <c r="G111" s="85"/>
      <c r="H111" s="85"/>
      <c r="I111" s="82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L111" s="112"/>
    </row>
    <row r="112" spans="2:116" ht="15" hidden="1" customHeight="1" thickBot="1" x14ac:dyDescent="0.3">
      <c r="B112" s="59"/>
      <c r="C112" s="78"/>
      <c r="D112" s="83"/>
      <c r="E112" s="37"/>
      <c r="F112" s="10"/>
      <c r="G112" s="85"/>
      <c r="H112" s="85"/>
      <c r="I112" s="82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L112" s="112"/>
    </row>
    <row r="113" spans="2:116" ht="15" hidden="1" customHeight="1" thickBot="1" x14ac:dyDescent="0.3">
      <c r="B113" s="59"/>
      <c r="C113" s="78"/>
      <c r="D113" s="83"/>
      <c r="E113" s="37"/>
      <c r="F113" s="10"/>
      <c r="G113" s="85"/>
      <c r="H113" s="85"/>
      <c r="I113" s="82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L113" s="112"/>
    </row>
    <row r="114" spans="2:116" ht="15" hidden="1" customHeight="1" thickBot="1" x14ac:dyDescent="0.3">
      <c r="B114" s="59"/>
      <c r="C114" s="78"/>
      <c r="D114" s="83"/>
      <c r="E114" s="37"/>
      <c r="F114" s="10"/>
      <c r="G114" s="85"/>
      <c r="H114" s="85"/>
      <c r="I114" s="82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L114" s="112"/>
    </row>
    <row r="115" spans="2:116" ht="15" hidden="1" customHeight="1" thickBot="1" x14ac:dyDescent="0.3">
      <c r="B115" s="59"/>
      <c r="C115" s="78"/>
      <c r="D115" s="83"/>
      <c r="E115" s="37"/>
      <c r="F115" s="10"/>
      <c r="G115" s="85"/>
      <c r="H115" s="85"/>
      <c r="I115" s="82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L115" s="112"/>
    </row>
    <row r="116" spans="2:116" ht="30" customHeight="1" thickBot="1" x14ac:dyDescent="0.3">
      <c r="B116" s="11" t="s">
        <v>23</v>
      </c>
      <c r="C116" s="38"/>
      <c r="D116" s="12"/>
      <c r="E116" s="38"/>
      <c r="F116" s="13">
        <f>+AVERAGE(F117:F126)</f>
        <v>1</v>
      </c>
      <c r="G116" s="14"/>
      <c r="H116" s="15"/>
      <c r="I116" s="82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L116" s="112"/>
    </row>
    <row r="117" spans="2:116" ht="15" customHeight="1" thickBot="1" x14ac:dyDescent="0.3">
      <c r="B117" s="60" t="s">
        <v>48</v>
      </c>
      <c r="C117" s="77"/>
      <c r="D117" s="86" t="s">
        <v>61</v>
      </c>
      <c r="E117" s="40">
        <v>3</v>
      </c>
      <c r="F117" s="16">
        <v>1</v>
      </c>
      <c r="G117" s="87">
        <f>+H53+1</f>
        <v>44567</v>
      </c>
      <c r="H117" s="87">
        <f>IF(Tareas1[[#This Row],[Duración]]=0,Tareas1[[#This Row],[Inicio]],WORKDAY(Tareas1[[#This Row],[Inicio]],Tareas1[[#This Row],[Duración]]-1,$DL$17:$DL$192))</f>
        <v>44571</v>
      </c>
      <c r="I117" s="82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L117" s="112"/>
    </row>
    <row r="118" spans="2:116" ht="15" customHeight="1" thickBot="1" x14ac:dyDescent="0.3">
      <c r="B118" s="60" t="s">
        <v>80</v>
      </c>
      <c r="C118" s="77"/>
      <c r="D118" s="86" t="s">
        <v>61</v>
      </c>
      <c r="E118" s="40">
        <v>3</v>
      </c>
      <c r="F118" s="16">
        <v>1</v>
      </c>
      <c r="G118" s="87">
        <f>+H117+1</f>
        <v>44572</v>
      </c>
      <c r="H118" s="87">
        <f>IF(Tareas1[[#This Row],[Duración]]=0,Tareas1[[#This Row],[Inicio]],WORKDAY(Tareas1[[#This Row],[Inicio]],Tareas1[[#This Row],[Duración]]-1,$DL$17:$DL$192))</f>
        <v>44574</v>
      </c>
      <c r="I118" s="82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L118" s="112"/>
    </row>
    <row r="119" spans="2:116" ht="15" customHeight="1" thickBot="1" x14ac:dyDescent="0.3">
      <c r="B119" s="60"/>
      <c r="C119" s="77"/>
      <c r="D119" s="86"/>
      <c r="E119" s="40"/>
      <c r="F119" s="16"/>
      <c r="G119" s="87"/>
      <c r="H119" s="87"/>
      <c r="I119" s="82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L119" s="112"/>
    </row>
    <row r="120" spans="2:116" ht="15" customHeight="1" thickBot="1" x14ac:dyDescent="0.3">
      <c r="B120" s="60"/>
      <c r="C120" s="77"/>
      <c r="D120" s="86"/>
      <c r="E120" s="40"/>
      <c r="F120" s="16"/>
      <c r="G120" s="87"/>
      <c r="H120" s="87"/>
      <c r="I120" s="82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L120" s="112"/>
    </row>
    <row r="121" spans="2:116" ht="15" customHeight="1" thickBot="1" x14ac:dyDescent="0.3">
      <c r="B121" s="60"/>
      <c r="C121" s="77"/>
      <c r="D121" s="86"/>
      <c r="E121" s="40"/>
      <c r="F121" s="16"/>
      <c r="G121" s="87"/>
      <c r="H121" s="87"/>
      <c r="I121" s="82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L121" s="112"/>
    </row>
    <row r="122" spans="2:116" ht="15" customHeight="1" thickBot="1" x14ac:dyDescent="0.3">
      <c r="B122" s="60"/>
      <c r="C122" s="77"/>
      <c r="D122" s="86"/>
      <c r="E122" s="40"/>
      <c r="F122" s="16"/>
      <c r="G122" s="87"/>
      <c r="H122" s="87"/>
      <c r="I122" s="82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L122" s="112"/>
    </row>
    <row r="123" spans="2:116" ht="15" customHeight="1" thickBot="1" x14ac:dyDescent="0.3">
      <c r="B123" s="60"/>
      <c r="C123" s="77"/>
      <c r="D123" s="86"/>
      <c r="E123" s="40"/>
      <c r="F123" s="16"/>
      <c r="G123" s="87"/>
      <c r="H123" s="87"/>
      <c r="I123" s="82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L123" s="112"/>
    </row>
    <row r="124" spans="2:116" ht="15" customHeight="1" thickBot="1" x14ac:dyDescent="0.3">
      <c r="B124" s="60"/>
      <c r="C124" s="77"/>
      <c r="D124" s="86"/>
      <c r="E124" s="40"/>
      <c r="F124" s="16"/>
      <c r="G124" s="87"/>
      <c r="H124" s="87"/>
      <c r="I124" s="82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L124" s="112"/>
    </row>
    <row r="125" spans="2:116" ht="15" customHeight="1" thickBot="1" x14ac:dyDescent="0.3">
      <c r="B125" s="60"/>
      <c r="C125" s="77"/>
      <c r="D125" s="86"/>
      <c r="E125" s="40"/>
      <c r="F125" s="16"/>
      <c r="G125" s="87"/>
      <c r="H125" s="87"/>
      <c r="I125" s="82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L125" s="112"/>
    </row>
    <row r="126" spans="2:116" ht="15" customHeight="1" thickBot="1" x14ac:dyDescent="0.3">
      <c r="B126" s="61"/>
      <c r="C126" s="77"/>
      <c r="D126" s="86"/>
      <c r="E126" s="40"/>
      <c r="F126" s="16"/>
      <c r="G126" s="87"/>
      <c r="H126" s="87"/>
      <c r="I126" s="82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L126" s="112"/>
    </row>
    <row r="127" spans="2:116" ht="30" hidden="1" customHeight="1" thickBot="1" x14ac:dyDescent="0.3">
      <c r="B127" s="17" t="s">
        <v>12</v>
      </c>
      <c r="C127" s="41"/>
      <c r="D127" s="18"/>
      <c r="E127" s="41"/>
      <c r="F127" s="19">
        <f>+AVERAGE(F128:F137)</f>
        <v>0</v>
      </c>
      <c r="G127" s="20"/>
      <c r="H127" s="21"/>
      <c r="I127" s="82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L127" s="112"/>
    </row>
    <row r="128" spans="2:116" ht="15" hidden="1" customHeight="1" thickBot="1" x14ac:dyDescent="0.3">
      <c r="B128" s="62" t="s">
        <v>4</v>
      </c>
      <c r="C128" s="79"/>
      <c r="D128" s="90"/>
      <c r="E128" s="42"/>
      <c r="F128" s="22">
        <v>0</v>
      </c>
      <c r="G128" s="89"/>
      <c r="H128" s="89"/>
      <c r="I128" s="82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L128" s="112"/>
    </row>
    <row r="129" spans="2:116" ht="15" hidden="1" customHeight="1" thickBot="1" x14ac:dyDescent="0.3">
      <c r="B129" s="62" t="s">
        <v>5</v>
      </c>
      <c r="C129" s="79"/>
      <c r="D129" s="90"/>
      <c r="E129" s="42"/>
      <c r="F129" s="22">
        <v>0</v>
      </c>
      <c r="G129" s="89"/>
      <c r="H129" s="89"/>
      <c r="I129" s="82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L129" s="112"/>
    </row>
    <row r="130" spans="2:116" ht="15" hidden="1" customHeight="1" thickBot="1" x14ac:dyDescent="0.3">
      <c r="B130" s="62" t="s">
        <v>6</v>
      </c>
      <c r="C130" s="79"/>
      <c r="D130" s="90"/>
      <c r="E130" s="42"/>
      <c r="F130" s="22">
        <v>0</v>
      </c>
      <c r="G130" s="89"/>
      <c r="H130" s="89"/>
      <c r="I130" s="82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L130" s="112"/>
    </row>
    <row r="131" spans="2:116" ht="15" hidden="1" customHeight="1" thickBot="1" x14ac:dyDescent="0.3">
      <c r="B131" s="62" t="s">
        <v>7</v>
      </c>
      <c r="C131" s="79"/>
      <c r="D131" s="90"/>
      <c r="E131" s="42"/>
      <c r="F131" s="22">
        <v>0</v>
      </c>
      <c r="G131" s="89"/>
      <c r="H131" s="89"/>
      <c r="I131" s="82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L131" s="112"/>
    </row>
    <row r="132" spans="2:116" ht="15" hidden="1" customHeight="1" thickBot="1" x14ac:dyDescent="0.3">
      <c r="B132" s="62" t="s">
        <v>8</v>
      </c>
      <c r="C132" s="79"/>
      <c r="D132" s="90"/>
      <c r="E132" s="42"/>
      <c r="F132" s="22">
        <v>0</v>
      </c>
      <c r="G132" s="89"/>
      <c r="H132" s="89"/>
      <c r="I132" s="82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L132" s="112"/>
    </row>
    <row r="133" spans="2:116" ht="15" hidden="1" customHeight="1" thickBot="1" x14ac:dyDescent="0.3">
      <c r="B133" s="62" t="s">
        <v>9</v>
      </c>
      <c r="C133" s="79"/>
      <c r="D133" s="90"/>
      <c r="E133" s="42"/>
      <c r="F133" s="22">
        <v>0</v>
      </c>
      <c r="G133" s="89"/>
      <c r="H133" s="89"/>
      <c r="I133" s="82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L133" s="112"/>
    </row>
    <row r="134" spans="2:116" ht="15" hidden="1" customHeight="1" thickBot="1" x14ac:dyDescent="0.3">
      <c r="B134" s="62" t="s">
        <v>10</v>
      </c>
      <c r="C134" s="79"/>
      <c r="D134" s="90"/>
      <c r="E134" s="42"/>
      <c r="F134" s="22">
        <v>0</v>
      </c>
      <c r="G134" s="89"/>
      <c r="H134" s="89"/>
      <c r="I134" s="82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L134" s="112"/>
    </row>
    <row r="135" spans="2:116" ht="15" hidden="1" customHeight="1" thickBot="1" x14ac:dyDescent="0.3">
      <c r="B135" s="62" t="s">
        <v>11</v>
      </c>
      <c r="C135" s="79"/>
      <c r="D135" s="90"/>
      <c r="E135" s="42"/>
      <c r="F135" s="22">
        <v>0</v>
      </c>
      <c r="G135" s="89"/>
      <c r="H135" s="89"/>
      <c r="I135" s="82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L135" s="112"/>
    </row>
    <row r="136" spans="2:116" ht="15" hidden="1" customHeight="1" thickBot="1" x14ac:dyDescent="0.3">
      <c r="B136" s="62" t="s">
        <v>19</v>
      </c>
      <c r="C136" s="79"/>
      <c r="D136" s="90"/>
      <c r="E136" s="42"/>
      <c r="F136" s="22">
        <v>0</v>
      </c>
      <c r="G136" s="89"/>
      <c r="H136" s="89"/>
      <c r="I136" s="82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L136" s="112"/>
    </row>
    <row r="137" spans="2:116" ht="15" hidden="1" customHeight="1" thickBot="1" x14ac:dyDescent="0.3">
      <c r="B137" s="64" t="s">
        <v>20</v>
      </c>
      <c r="C137" s="79"/>
      <c r="D137" s="90"/>
      <c r="E137" s="42"/>
      <c r="F137" s="22">
        <v>0</v>
      </c>
      <c r="G137" s="89"/>
      <c r="H137" s="89"/>
      <c r="I137" s="82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L137" s="112"/>
    </row>
    <row r="138" spans="2:116" ht="30" hidden="1" customHeight="1" thickBot="1" x14ac:dyDescent="0.3">
      <c r="B138" s="23" t="s">
        <v>13</v>
      </c>
      <c r="C138" s="43"/>
      <c r="D138" s="24"/>
      <c r="E138" s="43"/>
      <c r="F138" s="25">
        <f>+AVERAGE(F139:F148)</f>
        <v>0</v>
      </c>
      <c r="G138" s="26"/>
      <c r="H138" s="27"/>
      <c r="I138" s="82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L138" s="112"/>
    </row>
    <row r="139" spans="2:116" ht="15" hidden="1" customHeight="1" thickBot="1" x14ac:dyDescent="0.3">
      <c r="B139" s="63" t="s">
        <v>4</v>
      </c>
      <c r="C139" s="80"/>
      <c r="D139" s="91"/>
      <c r="E139" s="44"/>
      <c r="F139" s="28">
        <v>0</v>
      </c>
      <c r="G139" s="92"/>
      <c r="H139" s="92"/>
      <c r="I139" s="82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L139" s="112"/>
    </row>
    <row r="140" spans="2:116" ht="15" hidden="1" customHeight="1" thickBot="1" x14ac:dyDescent="0.3">
      <c r="B140" s="63" t="s">
        <v>5</v>
      </c>
      <c r="C140" s="80"/>
      <c r="D140" s="91"/>
      <c r="E140" s="44"/>
      <c r="F140" s="28">
        <v>0</v>
      </c>
      <c r="G140" s="92"/>
      <c r="H140" s="92"/>
      <c r="I140" s="82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L140" s="112"/>
    </row>
    <row r="141" spans="2:116" ht="15" hidden="1" customHeight="1" thickBot="1" x14ac:dyDescent="0.3">
      <c r="B141" s="63" t="s">
        <v>6</v>
      </c>
      <c r="C141" s="80"/>
      <c r="D141" s="91"/>
      <c r="E141" s="44"/>
      <c r="F141" s="28">
        <v>0</v>
      </c>
      <c r="G141" s="92"/>
      <c r="H141" s="92"/>
      <c r="I141" s="82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L141" s="112"/>
    </row>
    <row r="142" spans="2:116" ht="15" hidden="1" customHeight="1" thickBot="1" x14ac:dyDescent="0.3">
      <c r="B142" s="63" t="s">
        <v>7</v>
      </c>
      <c r="C142" s="80"/>
      <c r="D142" s="91"/>
      <c r="E142" s="44"/>
      <c r="F142" s="28">
        <v>0</v>
      </c>
      <c r="G142" s="92"/>
      <c r="H142" s="92"/>
      <c r="I142" s="82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L142" s="112"/>
    </row>
    <row r="143" spans="2:116" ht="15" hidden="1" customHeight="1" thickBot="1" x14ac:dyDescent="0.3">
      <c r="B143" s="63" t="s">
        <v>8</v>
      </c>
      <c r="C143" s="80"/>
      <c r="D143" s="91"/>
      <c r="E143" s="44"/>
      <c r="F143" s="28">
        <v>0</v>
      </c>
      <c r="G143" s="92"/>
      <c r="H143" s="92"/>
      <c r="I143" s="82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L143" s="112"/>
    </row>
    <row r="144" spans="2:116" ht="15" hidden="1" customHeight="1" thickBot="1" x14ac:dyDescent="0.3">
      <c r="B144" s="63" t="s">
        <v>9</v>
      </c>
      <c r="C144" s="80"/>
      <c r="D144" s="91"/>
      <c r="E144" s="44"/>
      <c r="F144" s="28">
        <v>0</v>
      </c>
      <c r="G144" s="92"/>
      <c r="H144" s="92"/>
      <c r="I144" s="82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L144" s="112"/>
    </row>
    <row r="145" spans="2:116" ht="15" hidden="1" customHeight="1" thickBot="1" x14ac:dyDescent="0.3">
      <c r="B145" s="63" t="s">
        <v>10</v>
      </c>
      <c r="C145" s="80"/>
      <c r="D145" s="91"/>
      <c r="E145" s="44"/>
      <c r="F145" s="28">
        <v>0</v>
      </c>
      <c r="G145" s="92"/>
      <c r="H145" s="92"/>
      <c r="I145" s="82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L145" s="112"/>
    </row>
    <row r="146" spans="2:116" ht="15" hidden="1" customHeight="1" thickBot="1" x14ac:dyDescent="0.3">
      <c r="B146" s="63" t="s">
        <v>11</v>
      </c>
      <c r="C146" s="80"/>
      <c r="D146" s="91"/>
      <c r="E146" s="44"/>
      <c r="F146" s="28">
        <v>0</v>
      </c>
      <c r="G146" s="92"/>
      <c r="H146" s="92"/>
      <c r="I146" s="82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L146" s="112"/>
    </row>
    <row r="147" spans="2:116" ht="15" hidden="1" customHeight="1" thickBot="1" x14ac:dyDescent="0.3">
      <c r="B147" s="63" t="s">
        <v>19</v>
      </c>
      <c r="C147" s="80"/>
      <c r="D147" s="91"/>
      <c r="E147" s="44"/>
      <c r="F147" s="28">
        <v>0</v>
      </c>
      <c r="G147" s="92"/>
      <c r="H147" s="92"/>
      <c r="I147" s="82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L147" s="112"/>
    </row>
    <row r="148" spans="2:116" ht="15" hidden="1" customHeight="1" thickBot="1" x14ac:dyDescent="0.3">
      <c r="B148" s="65" t="s">
        <v>20</v>
      </c>
      <c r="C148" s="80"/>
      <c r="D148" s="91"/>
      <c r="E148" s="44"/>
      <c r="F148" s="28">
        <v>0</v>
      </c>
      <c r="G148" s="92"/>
      <c r="H148" s="92"/>
      <c r="I148" s="82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L148" s="112"/>
    </row>
    <row r="149" spans="2:116" ht="30" hidden="1" customHeight="1" thickBot="1" x14ac:dyDescent="0.3">
      <c r="B149" s="5" t="s">
        <v>14</v>
      </c>
      <c r="C149" s="36"/>
      <c r="D149" s="6"/>
      <c r="E149" s="36"/>
      <c r="F149" s="7">
        <f>+AVERAGE(F150:F159)</f>
        <v>0</v>
      </c>
      <c r="G149" s="8"/>
      <c r="H149" s="9"/>
      <c r="I149" s="82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L149" s="112"/>
    </row>
    <row r="150" spans="2:116" ht="15" hidden="1" customHeight="1" thickBot="1" x14ac:dyDescent="0.3">
      <c r="B150" s="59" t="s">
        <v>4</v>
      </c>
      <c r="C150" s="78"/>
      <c r="D150" s="83"/>
      <c r="E150" s="37"/>
      <c r="F150" s="10">
        <v>0</v>
      </c>
      <c r="G150" s="85"/>
      <c r="H150" s="85"/>
      <c r="I150" s="82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L150" s="112"/>
    </row>
    <row r="151" spans="2:116" ht="15" hidden="1" customHeight="1" thickBot="1" x14ac:dyDescent="0.3">
      <c r="B151" s="59" t="s">
        <v>5</v>
      </c>
      <c r="C151" s="78"/>
      <c r="D151" s="83"/>
      <c r="E151" s="37"/>
      <c r="F151" s="10">
        <v>0</v>
      </c>
      <c r="G151" s="85"/>
      <c r="H151" s="85"/>
      <c r="I151" s="82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L151" s="112"/>
    </row>
    <row r="152" spans="2:116" ht="15" hidden="1" customHeight="1" thickBot="1" x14ac:dyDescent="0.3">
      <c r="B152" s="59" t="s">
        <v>6</v>
      </c>
      <c r="C152" s="78"/>
      <c r="D152" s="83"/>
      <c r="E152" s="37"/>
      <c r="F152" s="10">
        <v>0</v>
      </c>
      <c r="G152" s="85"/>
      <c r="H152" s="85"/>
      <c r="I152" s="82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L152" s="112"/>
    </row>
    <row r="153" spans="2:116" ht="15" hidden="1" customHeight="1" thickBot="1" x14ac:dyDescent="0.3">
      <c r="B153" s="59" t="s">
        <v>7</v>
      </c>
      <c r="C153" s="78"/>
      <c r="D153" s="83"/>
      <c r="E153" s="37"/>
      <c r="F153" s="10">
        <v>0</v>
      </c>
      <c r="G153" s="85"/>
      <c r="H153" s="85"/>
      <c r="I153" s="82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L153" s="112"/>
    </row>
    <row r="154" spans="2:116" ht="15" hidden="1" customHeight="1" thickBot="1" x14ac:dyDescent="0.3">
      <c r="B154" s="59" t="s">
        <v>8</v>
      </c>
      <c r="C154" s="78"/>
      <c r="D154" s="83"/>
      <c r="E154" s="37"/>
      <c r="F154" s="10">
        <v>0</v>
      </c>
      <c r="G154" s="85"/>
      <c r="H154" s="85"/>
      <c r="I154" s="82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L154" s="112"/>
    </row>
    <row r="155" spans="2:116" ht="15" hidden="1" customHeight="1" thickBot="1" x14ac:dyDescent="0.3">
      <c r="B155" s="59" t="s">
        <v>9</v>
      </c>
      <c r="C155" s="78"/>
      <c r="D155" s="83"/>
      <c r="E155" s="37"/>
      <c r="F155" s="10">
        <v>0</v>
      </c>
      <c r="G155" s="85"/>
      <c r="H155" s="85"/>
      <c r="I155" s="82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L155" s="112"/>
    </row>
    <row r="156" spans="2:116" ht="15" hidden="1" customHeight="1" thickBot="1" x14ac:dyDescent="0.3">
      <c r="B156" s="59" t="s">
        <v>10</v>
      </c>
      <c r="C156" s="78"/>
      <c r="D156" s="83"/>
      <c r="E156" s="37"/>
      <c r="F156" s="10">
        <v>0</v>
      </c>
      <c r="G156" s="85"/>
      <c r="H156" s="85"/>
      <c r="I156" s="82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L156" s="112"/>
    </row>
    <row r="157" spans="2:116" ht="15" hidden="1" customHeight="1" thickBot="1" x14ac:dyDescent="0.3">
      <c r="B157" s="59" t="s">
        <v>11</v>
      </c>
      <c r="C157" s="78"/>
      <c r="D157" s="83"/>
      <c r="E157" s="37"/>
      <c r="F157" s="10">
        <v>0</v>
      </c>
      <c r="G157" s="85"/>
      <c r="H157" s="85"/>
      <c r="I157" s="82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L157" s="112"/>
    </row>
    <row r="158" spans="2:116" ht="15" hidden="1" customHeight="1" thickBot="1" x14ac:dyDescent="0.3">
      <c r="B158" s="59" t="s">
        <v>19</v>
      </c>
      <c r="C158" s="78"/>
      <c r="D158" s="83"/>
      <c r="E158" s="37"/>
      <c r="F158" s="10">
        <v>0</v>
      </c>
      <c r="G158" s="85"/>
      <c r="H158" s="85"/>
      <c r="I158" s="82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L158" s="112"/>
    </row>
    <row r="159" spans="2:116" ht="15" hidden="1" customHeight="1" thickBot="1" x14ac:dyDescent="0.3">
      <c r="B159" s="59" t="s">
        <v>20</v>
      </c>
      <c r="C159" s="78"/>
      <c r="D159" s="83"/>
      <c r="E159" s="37"/>
      <c r="F159" s="10">
        <v>0</v>
      </c>
      <c r="G159" s="85"/>
      <c r="H159" s="85"/>
      <c r="I159" s="82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L159" s="112"/>
    </row>
    <row r="160" spans="2:116" ht="30" hidden="1" customHeight="1" thickBot="1" x14ac:dyDescent="0.3">
      <c r="B160" s="11" t="s">
        <v>15</v>
      </c>
      <c r="C160" s="38"/>
      <c r="D160" s="12"/>
      <c r="E160" s="38"/>
      <c r="F160" s="13">
        <f>+AVERAGE(F161:F170)</f>
        <v>0</v>
      </c>
      <c r="G160" s="14"/>
      <c r="H160" s="15"/>
      <c r="I160" s="82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5"/>
      <c r="CR160" s="45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45"/>
      <c r="DG160" s="45"/>
      <c r="DH160" s="45"/>
      <c r="DI160" s="45"/>
      <c r="DJ160" s="45"/>
      <c r="DL160" s="112"/>
    </row>
    <row r="161" spans="2:116" ht="15" hidden="1" customHeight="1" thickBot="1" x14ac:dyDescent="0.3">
      <c r="B161" s="60" t="s">
        <v>4</v>
      </c>
      <c r="C161" s="77"/>
      <c r="D161" s="86"/>
      <c r="E161" s="40"/>
      <c r="F161" s="16">
        <v>0</v>
      </c>
      <c r="G161" s="87"/>
      <c r="H161" s="87"/>
      <c r="I161" s="82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45"/>
      <c r="CO161" s="45"/>
      <c r="CP161" s="45"/>
      <c r="CQ161" s="45"/>
      <c r="CR161" s="45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45"/>
      <c r="DG161" s="45"/>
      <c r="DH161" s="45"/>
      <c r="DI161" s="45"/>
      <c r="DJ161" s="45"/>
      <c r="DL161" s="112"/>
    </row>
    <row r="162" spans="2:116" ht="15" hidden="1" customHeight="1" thickBot="1" x14ac:dyDescent="0.3">
      <c r="B162" s="60" t="s">
        <v>5</v>
      </c>
      <c r="C162" s="77"/>
      <c r="D162" s="86"/>
      <c r="E162" s="40"/>
      <c r="F162" s="16">
        <v>0</v>
      </c>
      <c r="G162" s="87"/>
      <c r="H162" s="87"/>
      <c r="I162" s="82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  <c r="DL162" s="112"/>
    </row>
    <row r="163" spans="2:116" ht="15" hidden="1" customHeight="1" thickBot="1" x14ac:dyDescent="0.3">
      <c r="B163" s="60" t="s">
        <v>6</v>
      </c>
      <c r="C163" s="77"/>
      <c r="D163" s="86"/>
      <c r="E163" s="40"/>
      <c r="F163" s="16">
        <v>0</v>
      </c>
      <c r="G163" s="87"/>
      <c r="H163" s="87"/>
      <c r="I163" s="82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  <c r="DL163" s="112"/>
    </row>
    <row r="164" spans="2:116" ht="15" hidden="1" customHeight="1" thickBot="1" x14ac:dyDescent="0.3">
      <c r="B164" s="60" t="s">
        <v>7</v>
      </c>
      <c r="C164" s="77"/>
      <c r="D164" s="86"/>
      <c r="E164" s="40"/>
      <c r="F164" s="16">
        <v>0</v>
      </c>
      <c r="G164" s="87"/>
      <c r="H164" s="87"/>
      <c r="I164" s="82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45"/>
      <c r="CO164" s="45"/>
      <c r="CP164" s="45"/>
      <c r="CQ164" s="45"/>
      <c r="CR164" s="45"/>
      <c r="CS164" s="45"/>
      <c r="CT164" s="45"/>
      <c r="CU164" s="45"/>
      <c r="CV164" s="45"/>
      <c r="CW164" s="45"/>
      <c r="CX164" s="45"/>
      <c r="CY164" s="45"/>
      <c r="CZ164" s="45"/>
      <c r="DA164" s="45"/>
      <c r="DB164" s="45"/>
      <c r="DC164" s="45"/>
      <c r="DD164" s="45"/>
      <c r="DE164" s="45"/>
      <c r="DF164" s="45"/>
      <c r="DG164" s="45"/>
      <c r="DH164" s="45"/>
      <c r="DI164" s="45"/>
      <c r="DJ164" s="45"/>
      <c r="DL164" s="112"/>
    </row>
    <row r="165" spans="2:116" ht="15" hidden="1" customHeight="1" thickBot="1" x14ac:dyDescent="0.3">
      <c r="B165" s="60" t="s">
        <v>8</v>
      </c>
      <c r="C165" s="77"/>
      <c r="D165" s="86"/>
      <c r="E165" s="40"/>
      <c r="F165" s="16">
        <v>0</v>
      </c>
      <c r="G165" s="87"/>
      <c r="H165" s="87"/>
      <c r="I165" s="82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BZ165" s="45"/>
      <c r="CA165" s="45"/>
      <c r="CB165" s="45"/>
      <c r="CC165" s="45"/>
      <c r="CD165" s="45"/>
      <c r="CE165" s="45"/>
      <c r="CF165" s="45"/>
      <c r="CG165" s="45"/>
      <c r="CH165" s="45"/>
      <c r="CI165" s="45"/>
      <c r="CJ165" s="45"/>
      <c r="CK165" s="45"/>
      <c r="CL165" s="45"/>
      <c r="CM165" s="45"/>
      <c r="CN165" s="45"/>
      <c r="CO165" s="45"/>
      <c r="CP165" s="45"/>
      <c r="CQ165" s="45"/>
      <c r="CR165" s="45"/>
      <c r="CS165" s="45"/>
      <c r="CT165" s="45"/>
      <c r="CU165" s="45"/>
      <c r="CV165" s="45"/>
      <c r="CW165" s="45"/>
      <c r="CX165" s="45"/>
      <c r="CY165" s="45"/>
      <c r="CZ165" s="45"/>
      <c r="DA165" s="45"/>
      <c r="DB165" s="45"/>
      <c r="DC165" s="45"/>
      <c r="DD165" s="45"/>
      <c r="DE165" s="45"/>
      <c r="DF165" s="45"/>
      <c r="DG165" s="45"/>
      <c r="DH165" s="45"/>
      <c r="DI165" s="45"/>
      <c r="DJ165" s="45"/>
      <c r="DL165" s="112"/>
    </row>
    <row r="166" spans="2:116" ht="15" hidden="1" customHeight="1" thickBot="1" x14ac:dyDescent="0.3">
      <c r="B166" s="60" t="s">
        <v>9</v>
      </c>
      <c r="C166" s="77"/>
      <c r="D166" s="86"/>
      <c r="E166" s="40"/>
      <c r="F166" s="16">
        <v>0</v>
      </c>
      <c r="G166" s="87"/>
      <c r="H166" s="87"/>
      <c r="I166" s="82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/>
      <c r="CB166" s="45"/>
      <c r="CC166" s="45"/>
      <c r="CD166" s="45"/>
      <c r="CE166" s="45"/>
      <c r="CF166" s="45"/>
      <c r="CG166" s="45"/>
      <c r="CH166" s="45"/>
      <c r="CI166" s="45"/>
      <c r="CJ166" s="45"/>
      <c r="CK166" s="45"/>
      <c r="CL166" s="45"/>
      <c r="CM166" s="45"/>
      <c r="CN166" s="45"/>
      <c r="CO166" s="45"/>
      <c r="CP166" s="45"/>
      <c r="CQ166" s="45"/>
      <c r="CR166" s="45"/>
      <c r="CS166" s="45"/>
      <c r="CT166" s="45"/>
      <c r="CU166" s="45"/>
      <c r="CV166" s="45"/>
      <c r="CW166" s="45"/>
      <c r="CX166" s="45"/>
      <c r="CY166" s="45"/>
      <c r="CZ166" s="45"/>
      <c r="DA166" s="45"/>
      <c r="DB166" s="45"/>
      <c r="DC166" s="45"/>
      <c r="DD166" s="45"/>
      <c r="DE166" s="45"/>
      <c r="DF166" s="45"/>
      <c r="DG166" s="45"/>
      <c r="DH166" s="45"/>
      <c r="DI166" s="45"/>
      <c r="DJ166" s="45"/>
      <c r="DL166" s="112"/>
    </row>
    <row r="167" spans="2:116" ht="15" hidden="1" customHeight="1" thickBot="1" x14ac:dyDescent="0.3">
      <c r="B167" s="60" t="s">
        <v>10</v>
      </c>
      <c r="C167" s="77"/>
      <c r="D167" s="86"/>
      <c r="E167" s="40"/>
      <c r="F167" s="16">
        <v>0</v>
      </c>
      <c r="G167" s="87"/>
      <c r="H167" s="87"/>
      <c r="I167" s="82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/>
      <c r="CB167" s="45"/>
      <c r="CC167" s="45"/>
      <c r="CD167" s="45"/>
      <c r="CE167" s="45"/>
      <c r="CF167" s="45"/>
      <c r="CG167" s="45"/>
      <c r="CH167" s="45"/>
      <c r="CI167" s="45"/>
      <c r="CJ167" s="45"/>
      <c r="CK167" s="45"/>
      <c r="CL167" s="45"/>
      <c r="CM167" s="45"/>
      <c r="CN167" s="45"/>
      <c r="CO167" s="45"/>
      <c r="CP167" s="45"/>
      <c r="CQ167" s="45"/>
      <c r="CR167" s="45"/>
      <c r="CS167" s="45"/>
      <c r="CT167" s="45"/>
      <c r="CU167" s="45"/>
      <c r="CV167" s="45"/>
      <c r="CW167" s="45"/>
      <c r="CX167" s="45"/>
      <c r="CY167" s="45"/>
      <c r="CZ167" s="45"/>
      <c r="DA167" s="45"/>
      <c r="DB167" s="45"/>
      <c r="DC167" s="45"/>
      <c r="DD167" s="45"/>
      <c r="DE167" s="45"/>
      <c r="DF167" s="45"/>
      <c r="DG167" s="45"/>
      <c r="DH167" s="45"/>
      <c r="DI167" s="45"/>
      <c r="DJ167" s="45"/>
      <c r="DL167" s="112"/>
    </row>
    <row r="168" spans="2:116" ht="15" hidden="1" customHeight="1" thickBot="1" x14ac:dyDescent="0.3">
      <c r="B168" s="60" t="s">
        <v>11</v>
      </c>
      <c r="C168" s="77"/>
      <c r="D168" s="86"/>
      <c r="E168" s="40"/>
      <c r="F168" s="16">
        <v>0</v>
      </c>
      <c r="G168" s="87"/>
      <c r="H168" s="87"/>
      <c r="I168" s="82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  <c r="DL168" s="112"/>
    </row>
    <row r="169" spans="2:116" ht="15" hidden="1" customHeight="1" thickBot="1" x14ac:dyDescent="0.3">
      <c r="B169" s="60" t="s">
        <v>19</v>
      </c>
      <c r="C169" s="77"/>
      <c r="D169" s="86"/>
      <c r="E169" s="40"/>
      <c r="F169" s="16">
        <v>0</v>
      </c>
      <c r="G169" s="87"/>
      <c r="H169" s="87"/>
      <c r="I169" s="82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L169" s="112"/>
    </row>
    <row r="170" spans="2:116" ht="15" hidden="1" customHeight="1" thickBot="1" x14ac:dyDescent="0.3">
      <c r="B170" s="60" t="s">
        <v>20</v>
      </c>
      <c r="C170" s="77"/>
      <c r="D170" s="86"/>
      <c r="E170" s="40"/>
      <c r="F170" s="16">
        <v>0</v>
      </c>
      <c r="G170" s="87"/>
      <c r="H170" s="87"/>
      <c r="I170" s="82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45"/>
      <c r="CV170" s="45"/>
      <c r="CW170" s="45"/>
      <c r="CX170" s="45"/>
      <c r="CY170" s="45"/>
      <c r="CZ170" s="45"/>
      <c r="DA170" s="45"/>
      <c r="DB170" s="45"/>
      <c r="DC170" s="45"/>
      <c r="DD170" s="45"/>
      <c r="DE170" s="45"/>
      <c r="DF170" s="45"/>
      <c r="DG170" s="45"/>
      <c r="DH170" s="45"/>
      <c r="DI170" s="45"/>
      <c r="DJ170" s="45"/>
      <c r="DL170" s="112"/>
    </row>
    <row r="171" spans="2:116" ht="30" hidden="1" customHeight="1" thickBot="1" x14ac:dyDescent="0.3">
      <c r="B171" s="17" t="s">
        <v>16</v>
      </c>
      <c r="C171" s="41"/>
      <c r="D171" s="18"/>
      <c r="E171" s="41"/>
      <c r="F171" s="19">
        <f>+AVERAGE(F172:F181)</f>
        <v>0</v>
      </c>
      <c r="G171" s="20"/>
      <c r="H171" s="21"/>
      <c r="I171" s="82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45"/>
      <c r="CV171" s="45"/>
      <c r="CW171" s="45"/>
      <c r="CX171" s="45"/>
      <c r="CY171" s="45"/>
      <c r="CZ171" s="45"/>
      <c r="DA171" s="45"/>
      <c r="DB171" s="45"/>
      <c r="DC171" s="45"/>
      <c r="DD171" s="45"/>
      <c r="DE171" s="45"/>
      <c r="DF171" s="45"/>
      <c r="DG171" s="45"/>
      <c r="DH171" s="45"/>
      <c r="DI171" s="45"/>
      <c r="DJ171" s="45"/>
      <c r="DL171" s="112"/>
    </row>
    <row r="172" spans="2:116" ht="15" hidden="1" customHeight="1" thickBot="1" x14ac:dyDescent="0.3">
      <c r="B172" s="62" t="s">
        <v>4</v>
      </c>
      <c r="C172" s="79"/>
      <c r="D172" s="90"/>
      <c r="E172" s="42"/>
      <c r="F172" s="22">
        <v>0</v>
      </c>
      <c r="G172" s="89"/>
      <c r="H172" s="89"/>
      <c r="I172" s="82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45"/>
      <c r="CV172" s="45"/>
      <c r="CW172" s="45"/>
      <c r="CX172" s="45"/>
      <c r="CY172" s="45"/>
      <c r="CZ172" s="45"/>
      <c r="DA172" s="45"/>
      <c r="DB172" s="45"/>
      <c r="DC172" s="45"/>
      <c r="DD172" s="45"/>
      <c r="DE172" s="45"/>
      <c r="DF172" s="45"/>
      <c r="DG172" s="45"/>
      <c r="DH172" s="45"/>
      <c r="DI172" s="45"/>
      <c r="DJ172" s="45"/>
      <c r="DL172" s="112"/>
    </row>
    <row r="173" spans="2:116" ht="15" hidden="1" customHeight="1" thickBot="1" x14ac:dyDescent="0.3">
      <c r="B173" s="62" t="s">
        <v>5</v>
      </c>
      <c r="C173" s="79"/>
      <c r="D173" s="90"/>
      <c r="E173" s="42"/>
      <c r="F173" s="22">
        <v>0</v>
      </c>
      <c r="G173" s="89"/>
      <c r="H173" s="89"/>
      <c r="I173" s="82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  <c r="DJ173" s="45"/>
      <c r="DL173" s="112"/>
    </row>
    <row r="174" spans="2:116" ht="15" hidden="1" customHeight="1" thickBot="1" x14ac:dyDescent="0.3">
      <c r="B174" s="62" t="s">
        <v>6</v>
      </c>
      <c r="C174" s="79"/>
      <c r="D174" s="90"/>
      <c r="E174" s="42"/>
      <c r="F174" s="22">
        <v>0</v>
      </c>
      <c r="G174" s="89"/>
      <c r="H174" s="89"/>
      <c r="I174" s="82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45"/>
      <c r="CV174" s="45"/>
      <c r="CW174" s="45"/>
      <c r="CX174" s="45"/>
      <c r="CY174" s="45"/>
      <c r="CZ174" s="45"/>
      <c r="DA174" s="45"/>
      <c r="DB174" s="45"/>
      <c r="DC174" s="45"/>
      <c r="DD174" s="45"/>
      <c r="DE174" s="45"/>
      <c r="DF174" s="45"/>
      <c r="DG174" s="45"/>
      <c r="DH174" s="45"/>
      <c r="DI174" s="45"/>
      <c r="DJ174" s="45"/>
      <c r="DL174" s="112"/>
    </row>
    <row r="175" spans="2:116" ht="15" hidden="1" customHeight="1" thickBot="1" x14ac:dyDescent="0.3">
      <c r="B175" s="62" t="s">
        <v>7</v>
      </c>
      <c r="C175" s="79"/>
      <c r="D175" s="90"/>
      <c r="E175" s="42"/>
      <c r="F175" s="22">
        <v>0</v>
      </c>
      <c r="G175" s="89"/>
      <c r="H175" s="89"/>
      <c r="I175" s="82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BZ175" s="45"/>
      <c r="CA175" s="45"/>
      <c r="CB175" s="45"/>
      <c r="CC175" s="45"/>
      <c r="CD175" s="45"/>
      <c r="CE175" s="45"/>
      <c r="CF175" s="45"/>
      <c r="CG175" s="45"/>
      <c r="CH175" s="45"/>
      <c r="CI175" s="45"/>
      <c r="CJ175" s="45"/>
      <c r="CK175" s="45"/>
      <c r="CL175" s="45"/>
      <c r="CM175" s="45"/>
      <c r="CN175" s="45"/>
      <c r="CO175" s="45"/>
      <c r="CP175" s="45"/>
      <c r="CQ175" s="45"/>
      <c r="CR175" s="45"/>
      <c r="CS175" s="45"/>
      <c r="CT175" s="45"/>
      <c r="CU175" s="45"/>
      <c r="CV175" s="45"/>
      <c r="CW175" s="45"/>
      <c r="CX175" s="45"/>
      <c r="CY175" s="45"/>
      <c r="CZ175" s="45"/>
      <c r="DA175" s="45"/>
      <c r="DB175" s="45"/>
      <c r="DC175" s="45"/>
      <c r="DD175" s="45"/>
      <c r="DE175" s="45"/>
      <c r="DF175" s="45"/>
      <c r="DG175" s="45"/>
      <c r="DH175" s="45"/>
      <c r="DI175" s="45"/>
      <c r="DJ175" s="45"/>
      <c r="DL175" s="112"/>
    </row>
    <row r="176" spans="2:116" ht="15" hidden="1" customHeight="1" thickBot="1" x14ac:dyDescent="0.3">
      <c r="B176" s="62" t="s">
        <v>8</v>
      </c>
      <c r="C176" s="79"/>
      <c r="D176" s="90"/>
      <c r="E176" s="42"/>
      <c r="F176" s="22">
        <v>0</v>
      </c>
      <c r="G176" s="89"/>
      <c r="H176" s="89"/>
      <c r="I176" s="82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BZ176" s="45"/>
      <c r="CA176" s="45"/>
      <c r="CB176" s="45"/>
      <c r="CC176" s="45"/>
      <c r="CD176" s="45"/>
      <c r="CE176" s="45"/>
      <c r="CF176" s="45"/>
      <c r="CG176" s="45"/>
      <c r="CH176" s="45"/>
      <c r="CI176" s="45"/>
      <c r="CJ176" s="45"/>
      <c r="CK176" s="45"/>
      <c r="CL176" s="45"/>
      <c r="CM176" s="45"/>
      <c r="CN176" s="45"/>
      <c r="CO176" s="45"/>
      <c r="CP176" s="45"/>
      <c r="CQ176" s="45"/>
      <c r="CR176" s="45"/>
      <c r="CS176" s="45"/>
      <c r="CT176" s="45"/>
      <c r="CU176" s="45"/>
      <c r="CV176" s="45"/>
      <c r="CW176" s="45"/>
      <c r="CX176" s="45"/>
      <c r="CY176" s="45"/>
      <c r="CZ176" s="45"/>
      <c r="DA176" s="45"/>
      <c r="DB176" s="45"/>
      <c r="DC176" s="45"/>
      <c r="DD176" s="45"/>
      <c r="DE176" s="45"/>
      <c r="DF176" s="45"/>
      <c r="DG176" s="45"/>
      <c r="DH176" s="45"/>
      <c r="DI176" s="45"/>
      <c r="DJ176" s="45"/>
      <c r="DL176" s="112"/>
    </row>
    <row r="177" spans="2:116" ht="15" hidden="1" customHeight="1" thickBot="1" x14ac:dyDescent="0.3">
      <c r="B177" s="62" t="s">
        <v>9</v>
      </c>
      <c r="C177" s="79"/>
      <c r="D177" s="90"/>
      <c r="E177" s="42"/>
      <c r="F177" s="22">
        <v>0</v>
      </c>
      <c r="G177" s="89"/>
      <c r="H177" s="89"/>
      <c r="I177" s="82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BZ177" s="45"/>
      <c r="CA177" s="45"/>
      <c r="CB177" s="45"/>
      <c r="CC177" s="45"/>
      <c r="CD177" s="45"/>
      <c r="CE177" s="45"/>
      <c r="CF177" s="45"/>
      <c r="CG177" s="45"/>
      <c r="CH177" s="45"/>
      <c r="CI177" s="45"/>
      <c r="CJ177" s="45"/>
      <c r="CK177" s="45"/>
      <c r="CL177" s="45"/>
      <c r="CM177" s="45"/>
      <c r="CN177" s="45"/>
      <c r="CO177" s="45"/>
      <c r="CP177" s="45"/>
      <c r="CQ177" s="45"/>
      <c r="CR177" s="45"/>
      <c r="CS177" s="45"/>
      <c r="CT177" s="45"/>
      <c r="CU177" s="45"/>
      <c r="CV177" s="45"/>
      <c r="CW177" s="45"/>
      <c r="CX177" s="45"/>
      <c r="CY177" s="45"/>
      <c r="CZ177" s="45"/>
      <c r="DA177" s="45"/>
      <c r="DB177" s="45"/>
      <c r="DC177" s="45"/>
      <c r="DD177" s="45"/>
      <c r="DE177" s="45"/>
      <c r="DF177" s="45"/>
      <c r="DG177" s="45"/>
      <c r="DH177" s="45"/>
      <c r="DI177" s="45"/>
      <c r="DJ177" s="45"/>
      <c r="DL177" s="112"/>
    </row>
    <row r="178" spans="2:116" ht="15" hidden="1" customHeight="1" thickBot="1" x14ac:dyDescent="0.3">
      <c r="B178" s="62" t="s">
        <v>10</v>
      </c>
      <c r="C178" s="79"/>
      <c r="D178" s="90"/>
      <c r="E178" s="42"/>
      <c r="F178" s="22">
        <v>0</v>
      </c>
      <c r="G178" s="89"/>
      <c r="H178" s="89"/>
      <c r="I178" s="82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  <c r="DL178" s="112"/>
    </row>
    <row r="179" spans="2:116" ht="15" hidden="1" customHeight="1" thickBot="1" x14ac:dyDescent="0.3">
      <c r="B179" s="62" t="s">
        <v>11</v>
      </c>
      <c r="C179" s="79"/>
      <c r="D179" s="90"/>
      <c r="E179" s="42"/>
      <c r="F179" s="22">
        <v>0</v>
      </c>
      <c r="G179" s="89"/>
      <c r="H179" s="89"/>
      <c r="I179" s="82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  <c r="DL179" s="112"/>
    </row>
    <row r="180" spans="2:116" ht="15" hidden="1" customHeight="1" thickBot="1" x14ac:dyDescent="0.3">
      <c r="B180" s="62" t="s">
        <v>19</v>
      </c>
      <c r="C180" s="79"/>
      <c r="D180" s="90"/>
      <c r="E180" s="42"/>
      <c r="F180" s="22">
        <v>0</v>
      </c>
      <c r="G180" s="89"/>
      <c r="H180" s="89"/>
      <c r="I180" s="82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BZ180" s="45"/>
      <c r="CA180" s="45"/>
      <c r="CB180" s="45"/>
      <c r="CC180" s="45"/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5"/>
      <c r="CO180" s="45"/>
      <c r="CP180" s="45"/>
      <c r="CQ180" s="45"/>
      <c r="CR180" s="45"/>
      <c r="CS180" s="45"/>
      <c r="CT180" s="45"/>
      <c r="CU180" s="45"/>
      <c r="CV180" s="45"/>
      <c r="CW180" s="45"/>
      <c r="CX180" s="45"/>
      <c r="CY180" s="45"/>
      <c r="CZ180" s="45"/>
      <c r="DA180" s="45"/>
      <c r="DB180" s="45"/>
      <c r="DC180" s="45"/>
      <c r="DD180" s="45"/>
      <c r="DE180" s="45"/>
      <c r="DF180" s="45"/>
      <c r="DG180" s="45"/>
      <c r="DH180" s="45"/>
      <c r="DI180" s="45"/>
      <c r="DJ180" s="45"/>
      <c r="DL180" s="112"/>
    </row>
    <row r="181" spans="2:116" ht="15" hidden="1" customHeight="1" thickBot="1" x14ac:dyDescent="0.3">
      <c r="B181" s="62" t="s">
        <v>20</v>
      </c>
      <c r="C181" s="79"/>
      <c r="D181" s="90"/>
      <c r="E181" s="42"/>
      <c r="F181" s="22">
        <v>0</v>
      </c>
      <c r="G181" s="89"/>
      <c r="H181" s="89"/>
      <c r="I181" s="82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L181" s="112"/>
    </row>
    <row r="182" spans="2:116" ht="30" hidden="1" customHeight="1" thickBot="1" x14ac:dyDescent="0.3">
      <c r="B182" s="23" t="s">
        <v>17</v>
      </c>
      <c r="C182" s="43"/>
      <c r="D182" s="24"/>
      <c r="E182" s="43"/>
      <c r="F182" s="25">
        <f>+AVERAGE(F183:F192)</f>
        <v>0</v>
      </c>
      <c r="G182" s="26"/>
      <c r="H182" s="27"/>
      <c r="I182" s="82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5"/>
      <c r="CR182" s="45"/>
      <c r="CS182" s="45"/>
      <c r="CT182" s="45"/>
      <c r="CU182" s="45"/>
      <c r="CV182" s="45"/>
      <c r="CW182" s="45"/>
      <c r="CX182" s="45"/>
      <c r="CY182" s="45"/>
      <c r="CZ182" s="45"/>
      <c r="DA182" s="45"/>
      <c r="DB182" s="45"/>
      <c r="DC182" s="45"/>
      <c r="DD182" s="45"/>
      <c r="DE182" s="45"/>
      <c r="DF182" s="45"/>
      <c r="DG182" s="45"/>
      <c r="DH182" s="45"/>
      <c r="DI182" s="45"/>
      <c r="DJ182" s="45"/>
      <c r="DL182" s="112"/>
    </row>
    <row r="183" spans="2:116" ht="15" hidden="1" customHeight="1" thickBot="1" x14ac:dyDescent="0.3">
      <c r="B183" s="63" t="s">
        <v>4</v>
      </c>
      <c r="C183" s="80"/>
      <c r="D183" s="91"/>
      <c r="E183" s="44"/>
      <c r="F183" s="28">
        <v>0</v>
      </c>
      <c r="G183" s="92"/>
      <c r="H183" s="92"/>
      <c r="I183" s="82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  <c r="DL183" s="112"/>
    </row>
    <row r="184" spans="2:116" ht="15" hidden="1" customHeight="1" thickBot="1" x14ac:dyDescent="0.3">
      <c r="B184" s="63" t="s">
        <v>5</v>
      </c>
      <c r="C184" s="80"/>
      <c r="D184" s="91"/>
      <c r="E184" s="44"/>
      <c r="F184" s="28">
        <v>0</v>
      </c>
      <c r="G184" s="92"/>
      <c r="H184" s="92"/>
      <c r="I184" s="82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  <c r="DL184" s="112"/>
    </row>
    <row r="185" spans="2:116" ht="15" hidden="1" customHeight="1" thickBot="1" x14ac:dyDescent="0.3">
      <c r="B185" s="63" t="s">
        <v>6</v>
      </c>
      <c r="C185" s="80"/>
      <c r="D185" s="91"/>
      <c r="E185" s="44"/>
      <c r="F185" s="28">
        <v>0</v>
      </c>
      <c r="G185" s="92"/>
      <c r="H185" s="92"/>
      <c r="I185" s="82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  <c r="BU185" s="45"/>
      <c r="BV185" s="45"/>
      <c r="BW185" s="45"/>
      <c r="BX185" s="45"/>
      <c r="BY185" s="45"/>
      <c r="BZ185" s="45"/>
      <c r="CA185" s="45"/>
      <c r="CB185" s="45"/>
      <c r="CC185" s="45"/>
      <c r="CD185" s="45"/>
      <c r="CE185" s="45"/>
      <c r="CF185" s="45"/>
      <c r="CG185" s="45"/>
      <c r="CH185" s="45"/>
      <c r="CI185" s="45"/>
      <c r="CJ185" s="45"/>
      <c r="CK185" s="45"/>
      <c r="CL185" s="45"/>
      <c r="CM185" s="45"/>
      <c r="CN185" s="45"/>
      <c r="CO185" s="45"/>
      <c r="CP185" s="45"/>
      <c r="CQ185" s="45"/>
      <c r="CR185" s="45"/>
      <c r="CS185" s="45"/>
      <c r="CT185" s="45"/>
      <c r="CU185" s="45"/>
      <c r="CV185" s="45"/>
      <c r="CW185" s="45"/>
      <c r="CX185" s="45"/>
      <c r="CY185" s="45"/>
      <c r="CZ185" s="45"/>
      <c r="DA185" s="45"/>
      <c r="DB185" s="45"/>
      <c r="DC185" s="45"/>
      <c r="DD185" s="45"/>
      <c r="DE185" s="45"/>
      <c r="DF185" s="45"/>
      <c r="DG185" s="45"/>
      <c r="DH185" s="45"/>
      <c r="DI185" s="45"/>
      <c r="DJ185" s="45"/>
      <c r="DL185" s="112"/>
    </row>
    <row r="186" spans="2:116" ht="15" hidden="1" customHeight="1" thickBot="1" x14ac:dyDescent="0.3">
      <c r="B186" s="63" t="s">
        <v>7</v>
      </c>
      <c r="C186" s="80"/>
      <c r="D186" s="91"/>
      <c r="E186" s="44"/>
      <c r="F186" s="28">
        <v>0</v>
      </c>
      <c r="G186" s="92"/>
      <c r="H186" s="92"/>
      <c r="I186" s="82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45"/>
      <c r="BZ186" s="45"/>
      <c r="CA186" s="45"/>
      <c r="CB186" s="45"/>
      <c r="CC186" s="45"/>
      <c r="CD186" s="45"/>
      <c r="CE186" s="45"/>
      <c r="CF186" s="45"/>
      <c r="CG186" s="45"/>
      <c r="CH186" s="45"/>
      <c r="CI186" s="45"/>
      <c r="CJ186" s="45"/>
      <c r="CK186" s="45"/>
      <c r="CL186" s="45"/>
      <c r="CM186" s="45"/>
      <c r="CN186" s="45"/>
      <c r="CO186" s="45"/>
      <c r="CP186" s="45"/>
      <c r="CQ186" s="45"/>
      <c r="CR186" s="45"/>
      <c r="CS186" s="45"/>
      <c r="CT186" s="45"/>
      <c r="CU186" s="45"/>
      <c r="CV186" s="45"/>
      <c r="CW186" s="45"/>
      <c r="CX186" s="45"/>
      <c r="CY186" s="45"/>
      <c r="CZ186" s="45"/>
      <c r="DA186" s="45"/>
      <c r="DB186" s="45"/>
      <c r="DC186" s="45"/>
      <c r="DD186" s="45"/>
      <c r="DE186" s="45"/>
      <c r="DF186" s="45"/>
      <c r="DG186" s="45"/>
      <c r="DH186" s="45"/>
      <c r="DI186" s="45"/>
      <c r="DJ186" s="45"/>
      <c r="DL186" s="112"/>
    </row>
    <row r="187" spans="2:116" ht="15" hidden="1" customHeight="1" thickBot="1" x14ac:dyDescent="0.3">
      <c r="B187" s="63" t="s">
        <v>8</v>
      </c>
      <c r="C187" s="80"/>
      <c r="D187" s="91"/>
      <c r="E187" s="44"/>
      <c r="F187" s="28">
        <v>0</v>
      </c>
      <c r="G187" s="92"/>
      <c r="H187" s="92"/>
      <c r="I187" s="82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/>
      <c r="CB187" s="45"/>
      <c r="CC187" s="45"/>
      <c r="CD187" s="45"/>
      <c r="CE187" s="45"/>
      <c r="CF187" s="45"/>
      <c r="CG187" s="45"/>
      <c r="CH187" s="45"/>
      <c r="CI187" s="45"/>
      <c r="CJ187" s="45"/>
      <c r="CK187" s="45"/>
      <c r="CL187" s="45"/>
      <c r="CM187" s="45"/>
      <c r="CN187" s="45"/>
      <c r="CO187" s="45"/>
      <c r="CP187" s="45"/>
      <c r="CQ187" s="45"/>
      <c r="CR187" s="45"/>
      <c r="CS187" s="45"/>
      <c r="CT187" s="45"/>
      <c r="CU187" s="45"/>
      <c r="CV187" s="45"/>
      <c r="CW187" s="45"/>
      <c r="CX187" s="45"/>
      <c r="CY187" s="45"/>
      <c r="CZ187" s="45"/>
      <c r="DA187" s="45"/>
      <c r="DB187" s="45"/>
      <c r="DC187" s="45"/>
      <c r="DD187" s="45"/>
      <c r="DE187" s="45"/>
      <c r="DF187" s="45"/>
      <c r="DG187" s="45"/>
      <c r="DH187" s="45"/>
      <c r="DI187" s="45"/>
      <c r="DJ187" s="45"/>
      <c r="DL187" s="112"/>
    </row>
    <row r="188" spans="2:116" ht="15" hidden="1" customHeight="1" thickBot="1" x14ac:dyDescent="0.3">
      <c r="B188" s="63" t="s">
        <v>9</v>
      </c>
      <c r="C188" s="80"/>
      <c r="D188" s="91"/>
      <c r="E188" s="44"/>
      <c r="F188" s="28">
        <v>0</v>
      </c>
      <c r="G188" s="92"/>
      <c r="H188" s="92"/>
      <c r="I188" s="82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  <c r="BQ188" s="45"/>
      <c r="BR188" s="45"/>
      <c r="BS188" s="45"/>
      <c r="BT188" s="45"/>
      <c r="BU188" s="45"/>
      <c r="BV188" s="45"/>
      <c r="BW188" s="45"/>
      <c r="BX188" s="45"/>
      <c r="BY188" s="45"/>
      <c r="BZ188" s="45"/>
      <c r="CA188" s="45"/>
      <c r="CB188" s="45"/>
      <c r="CC188" s="45"/>
      <c r="CD188" s="45"/>
      <c r="CE188" s="45"/>
      <c r="CF188" s="45"/>
      <c r="CG188" s="45"/>
      <c r="CH188" s="45"/>
      <c r="CI188" s="45"/>
      <c r="CJ188" s="45"/>
      <c r="CK188" s="45"/>
      <c r="CL188" s="45"/>
      <c r="CM188" s="45"/>
      <c r="CN188" s="45"/>
      <c r="CO188" s="45"/>
      <c r="CP188" s="45"/>
      <c r="CQ188" s="45"/>
      <c r="CR188" s="45"/>
      <c r="CS188" s="45"/>
      <c r="CT188" s="45"/>
      <c r="CU188" s="45"/>
      <c r="CV188" s="45"/>
      <c r="CW188" s="45"/>
      <c r="CX188" s="45"/>
      <c r="CY188" s="45"/>
      <c r="CZ188" s="45"/>
      <c r="DA188" s="45"/>
      <c r="DB188" s="45"/>
      <c r="DC188" s="45"/>
      <c r="DD188" s="45"/>
      <c r="DE188" s="45"/>
      <c r="DF188" s="45"/>
      <c r="DG188" s="45"/>
      <c r="DH188" s="45"/>
      <c r="DI188" s="45"/>
      <c r="DJ188" s="45"/>
      <c r="DL188" s="112"/>
    </row>
    <row r="189" spans="2:116" ht="15" hidden="1" customHeight="1" thickBot="1" x14ac:dyDescent="0.3">
      <c r="B189" s="63" t="s">
        <v>10</v>
      </c>
      <c r="C189" s="80"/>
      <c r="D189" s="91"/>
      <c r="E189" s="44"/>
      <c r="F189" s="28">
        <v>0</v>
      </c>
      <c r="G189" s="92"/>
      <c r="H189" s="92"/>
      <c r="I189" s="82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L189" s="112"/>
    </row>
    <row r="190" spans="2:116" ht="15" hidden="1" customHeight="1" thickBot="1" x14ac:dyDescent="0.3">
      <c r="B190" s="63" t="s">
        <v>11</v>
      </c>
      <c r="C190" s="80"/>
      <c r="D190" s="91"/>
      <c r="E190" s="44"/>
      <c r="F190" s="28">
        <v>0</v>
      </c>
      <c r="G190" s="92"/>
      <c r="H190" s="92"/>
      <c r="I190" s="82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45"/>
      <c r="CJ190" s="45"/>
      <c r="CK190" s="45"/>
      <c r="CL190" s="45"/>
      <c r="CM190" s="45"/>
      <c r="CN190" s="45"/>
      <c r="CO190" s="45"/>
      <c r="CP190" s="45"/>
      <c r="CQ190" s="45"/>
      <c r="CR190" s="45"/>
      <c r="CS190" s="45"/>
      <c r="CT190" s="45"/>
      <c r="CU190" s="45"/>
      <c r="CV190" s="45"/>
      <c r="CW190" s="45"/>
      <c r="CX190" s="45"/>
      <c r="CY190" s="45"/>
      <c r="CZ190" s="45"/>
      <c r="DA190" s="45"/>
      <c r="DB190" s="45"/>
      <c r="DC190" s="45"/>
      <c r="DD190" s="45"/>
      <c r="DE190" s="45"/>
      <c r="DF190" s="45"/>
      <c r="DG190" s="45"/>
      <c r="DH190" s="45"/>
      <c r="DI190" s="45"/>
      <c r="DJ190" s="45"/>
      <c r="DL190" s="112"/>
    </row>
    <row r="191" spans="2:116" ht="15" hidden="1" customHeight="1" thickBot="1" x14ac:dyDescent="0.3">
      <c r="B191" s="63" t="s">
        <v>19</v>
      </c>
      <c r="C191" s="80"/>
      <c r="D191" s="91"/>
      <c r="E191" s="44"/>
      <c r="F191" s="28">
        <v>0</v>
      </c>
      <c r="G191" s="92"/>
      <c r="H191" s="92"/>
      <c r="I191" s="82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  <c r="CF191" s="45"/>
      <c r="CG191" s="45"/>
      <c r="CH191" s="45"/>
      <c r="CI191" s="45"/>
      <c r="CJ191" s="45"/>
      <c r="CK191" s="45"/>
      <c r="CL191" s="45"/>
      <c r="CM191" s="45"/>
      <c r="CN191" s="45"/>
      <c r="CO191" s="45"/>
      <c r="CP191" s="45"/>
      <c r="CQ191" s="45"/>
      <c r="CR191" s="45"/>
      <c r="CS191" s="45"/>
      <c r="CT191" s="45"/>
      <c r="CU191" s="45"/>
      <c r="CV191" s="45"/>
      <c r="CW191" s="45"/>
      <c r="CX191" s="45"/>
      <c r="CY191" s="45"/>
      <c r="CZ191" s="45"/>
      <c r="DA191" s="45"/>
      <c r="DB191" s="45"/>
      <c r="DC191" s="45"/>
      <c r="DD191" s="45"/>
      <c r="DE191" s="45"/>
      <c r="DF191" s="45"/>
      <c r="DG191" s="45"/>
      <c r="DH191" s="45"/>
      <c r="DI191" s="45"/>
      <c r="DJ191" s="45"/>
      <c r="DL191" s="112"/>
    </row>
    <row r="192" spans="2:116" ht="15" hidden="1" customHeight="1" thickBot="1" x14ac:dyDescent="0.3">
      <c r="B192" s="63" t="s">
        <v>20</v>
      </c>
      <c r="C192" s="80"/>
      <c r="D192" s="91"/>
      <c r="E192" s="44"/>
      <c r="F192" s="28">
        <v>0</v>
      </c>
      <c r="G192" s="92"/>
      <c r="H192" s="92"/>
      <c r="I192" s="82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45"/>
      <c r="BV192" s="45"/>
      <c r="BW192" s="45"/>
      <c r="BX192" s="45"/>
      <c r="BY192" s="45"/>
      <c r="BZ192" s="45"/>
      <c r="CA192" s="45"/>
      <c r="CB192" s="45"/>
      <c r="CC192" s="45"/>
      <c r="CD192" s="45"/>
      <c r="CE192" s="45"/>
      <c r="CF192" s="45"/>
      <c r="CG192" s="45"/>
      <c r="CH192" s="45"/>
      <c r="CI192" s="45"/>
      <c r="CJ192" s="45"/>
      <c r="CK192" s="45"/>
      <c r="CL192" s="45"/>
      <c r="CM192" s="45"/>
      <c r="CN192" s="45"/>
      <c r="CO192" s="45"/>
      <c r="CP192" s="45"/>
      <c r="CQ192" s="45"/>
      <c r="CR192" s="45"/>
      <c r="CS192" s="45"/>
      <c r="CT192" s="45"/>
      <c r="CU192" s="45"/>
      <c r="CV192" s="45"/>
      <c r="CW192" s="45"/>
      <c r="CX192" s="45"/>
      <c r="CY192" s="45"/>
      <c r="CZ192" s="45"/>
      <c r="DA192" s="45"/>
      <c r="DB192" s="45"/>
      <c r="DC192" s="45"/>
      <c r="DD192" s="45"/>
      <c r="DE192" s="45"/>
      <c r="DF192" s="45"/>
      <c r="DG192" s="45"/>
      <c r="DH192" s="45"/>
      <c r="DI192" s="45"/>
      <c r="DJ192" s="45"/>
      <c r="DL192" s="112"/>
    </row>
    <row r="193" spans="2:8" ht="30" customHeight="1" thickBot="1" x14ac:dyDescent="0.3">
      <c r="B193" s="66"/>
      <c r="C193" s="66"/>
      <c r="D193" s="66"/>
      <c r="E193" s="93"/>
      <c r="F193" s="29"/>
      <c r="G193" s="94"/>
      <c r="H193" s="94"/>
    </row>
    <row r="194" spans="2:8" ht="30" customHeight="1" thickBot="1" x14ac:dyDescent="0.3">
      <c r="B194" s="67" t="s">
        <v>18</v>
      </c>
      <c r="C194" s="67"/>
      <c r="D194" s="67"/>
      <c r="E194" s="30"/>
      <c r="F194" s="31"/>
      <c r="G194" s="32"/>
      <c r="H194" s="32"/>
    </row>
    <row r="196" spans="2:8" ht="30" customHeight="1" x14ac:dyDescent="0.25">
      <c r="E196" s="51"/>
      <c r="H196" s="68"/>
    </row>
    <row r="197" spans="2:8" ht="30" customHeight="1" x14ac:dyDescent="0.25">
      <c r="E197" s="69"/>
    </row>
  </sheetData>
  <mergeCells count="22">
    <mergeCell ref="CP14:CV14"/>
    <mergeCell ref="CW14:DC14"/>
    <mergeCell ref="DD14:DJ14"/>
    <mergeCell ref="B15:I15"/>
    <mergeCell ref="AZ14:BF14"/>
    <mergeCell ref="BG14:BM14"/>
    <mergeCell ref="BN14:BT14"/>
    <mergeCell ref="BU14:CA14"/>
    <mergeCell ref="CB14:CH14"/>
    <mergeCell ref="CI14:CO14"/>
    <mergeCell ref="J14:P14"/>
    <mergeCell ref="Q14:W14"/>
    <mergeCell ref="X14:AD14"/>
    <mergeCell ref="AE14:AK14"/>
    <mergeCell ref="AL14:AR14"/>
    <mergeCell ref="AS14:AY14"/>
    <mergeCell ref="G4:H4"/>
    <mergeCell ref="G8:H8"/>
    <mergeCell ref="G9:H9"/>
    <mergeCell ref="G10:H10"/>
    <mergeCell ref="G11:H11"/>
    <mergeCell ref="G12:H12"/>
  </mergeCells>
  <conditionalFormatting sqref="J15:DJ192">
    <cfRule type="expression" dxfId="15" priority="24">
      <formula>J$15=TODAY()</formula>
    </cfRule>
  </conditionalFormatting>
  <conditionalFormatting sqref="F25:F27 F17:F23">
    <cfRule type="dataBar" priority="23">
      <dataBar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{651FDE64-C670-4FDE-B698-299E4A3B2D21}</x14:id>
        </ext>
      </extLst>
    </cfRule>
  </conditionalFormatting>
  <conditionalFormatting sqref="F28:F38">
    <cfRule type="dataBar" priority="2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{DABD67B7-11EE-49A3-A458-CD8D605E371E}</x14:id>
        </ext>
      </extLst>
    </cfRule>
  </conditionalFormatting>
  <conditionalFormatting sqref="F39:F49">
    <cfRule type="dataBar" priority="21">
      <dataBar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{EF92FA06-7A63-4C71-9568-E7937A0934AF}</x14:id>
        </ext>
      </extLst>
    </cfRule>
  </conditionalFormatting>
  <conditionalFormatting sqref="F50:F60">
    <cfRule type="dataBar" priority="20">
      <dataBar>
        <cfvo type="num" val="0"/>
        <cfvo type="num" val="1"/>
        <color theme="7" tint="-0.249977111117893"/>
      </dataBar>
      <extLst>
        <ext xmlns:x14="http://schemas.microsoft.com/office/spreadsheetml/2009/9/main" uri="{B025F937-C7B1-47D3-B67F-A62EFF666E3E}">
          <x14:id>{F5C39037-6C4A-4EBE-8C5A-08A2683DD9C7}</x14:id>
        </ext>
      </extLst>
    </cfRule>
  </conditionalFormatting>
  <conditionalFormatting sqref="F61:F71">
    <cfRule type="dataBar" priority="19">
      <dataBar>
        <cfvo type="num" val="0"/>
        <cfvo type="num" val="1"/>
        <color theme="7" tint="-0.249977111117893"/>
      </dataBar>
      <extLst>
        <ext xmlns:x14="http://schemas.microsoft.com/office/spreadsheetml/2009/9/main" uri="{B025F937-C7B1-47D3-B67F-A62EFF666E3E}">
          <x14:id>{126F6507-381D-4095-B6D9-DD559DDF3D64}</x14:id>
        </ext>
      </extLst>
    </cfRule>
  </conditionalFormatting>
  <conditionalFormatting sqref="F72:F82">
    <cfRule type="dataBar" priority="18">
      <dataBar>
        <cfvo type="num" val="0"/>
        <cfvo type="num" val="1"/>
        <color theme="7" tint="-0.249977111117893"/>
      </dataBar>
      <extLst>
        <ext xmlns:x14="http://schemas.microsoft.com/office/spreadsheetml/2009/9/main" uri="{B025F937-C7B1-47D3-B67F-A62EFF666E3E}">
          <x14:id>{FC458B83-82C2-418D-A29D-29F1BA95526F}</x14:id>
        </ext>
      </extLst>
    </cfRule>
  </conditionalFormatting>
  <conditionalFormatting sqref="F83:F93">
    <cfRule type="dataBar" priority="17">
      <dataBar>
        <cfvo type="num" val="0"/>
        <cfvo type="num" val="1"/>
        <color theme="7" tint="-0.249977111117893"/>
      </dataBar>
      <extLst>
        <ext xmlns:x14="http://schemas.microsoft.com/office/spreadsheetml/2009/9/main" uri="{B025F937-C7B1-47D3-B67F-A62EFF666E3E}">
          <x14:id>{7F65D407-86DB-41BD-AF43-C63FE0B92606}</x14:id>
        </ext>
      </extLst>
    </cfRule>
  </conditionalFormatting>
  <conditionalFormatting sqref="F94:F104">
    <cfRule type="dataBar" priority="16">
      <dataBar>
        <cfvo type="num" val="0"/>
        <cfvo type="num" val="1"/>
        <color theme="7" tint="-0.249977111117893"/>
      </dataBar>
      <extLst>
        <ext xmlns:x14="http://schemas.microsoft.com/office/spreadsheetml/2009/9/main" uri="{B025F937-C7B1-47D3-B67F-A62EFF666E3E}">
          <x14:id>{F091C539-EBF9-4628-852E-40FBDEACC22E}</x14:id>
        </ext>
      </extLst>
    </cfRule>
  </conditionalFormatting>
  <conditionalFormatting sqref="F105:F115">
    <cfRule type="dataBar" priority="15">
      <dataBar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{1C118516-B235-4A79-96D5-2AD4507E3EB4}</x14:id>
        </ext>
      </extLst>
    </cfRule>
  </conditionalFormatting>
  <conditionalFormatting sqref="F119:F126 F116">
    <cfRule type="dataBar" priority="1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{8B58D893-7B5B-49AF-AA02-3780BBBE09A1}</x14:id>
        </ext>
      </extLst>
    </cfRule>
  </conditionalFormatting>
  <conditionalFormatting sqref="F127:F137">
    <cfRule type="dataBar" priority="13">
      <dataBar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{496A430B-DC46-45ED-B3DE-ABA99D075781}</x14:id>
        </ext>
      </extLst>
    </cfRule>
  </conditionalFormatting>
  <conditionalFormatting sqref="F138:F148">
    <cfRule type="dataBar" priority="12">
      <dataBar>
        <cfvo type="num" val="0"/>
        <cfvo type="num" val="1"/>
        <color theme="7" tint="-0.249977111117893"/>
      </dataBar>
      <extLst>
        <ext xmlns:x14="http://schemas.microsoft.com/office/spreadsheetml/2009/9/main" uri="{B025F937-C7B1-47D3-B67F-A62EFF666E3E}">
          <x14:id>{DEBFB3DA-D86D-43A3-A34D-4E551182D613}</x14:id>
        </ext>
      </extLst>
    </cfRule>
  </conditionalFormatting>
  <conditionalFormatting sqref="F149:F159">
    <cfRule type="dataBar" priority="11">
      <dataBar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{E632F63B-2EBF-4F25-97AC-89334CBA56AB}</x14:id>
        </ext>
      </extLst>
    </cfRule>
  </conditionalFormatting>
  <conditionalFormatting sqref="F160:F170">
    <cfRule type="dataBar" priority="10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{EB9589A4-3A65-41B3-93EC-ECE11FBBF626}</x14:id>
        </ext>
      </extLst>
    </cfRule>
  </conditionalFormatting>
  <conditionalFormatting sqref="F171:F181">
    <cfRule type="dataBar" priority="9">
      <dataBar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{07D6C93B-8DBD-41C6-BEBA-6CC4F6A0DCA1}</x14:id>
        </ext>
      </extLst>
    </cfRule>
  </conditionalFormatting>
  <conditionalFormatting sqref="F182:F192">
    <cfRule type="dataBar" priority="8">
      <dataBar>
        <cfvo type="num" val="0"/>
        <cfvo type="num" val="1"/>
        <color theme="7" tint="-0.249977111117893"/>
      </dataBar>
      <extLst>
        <ext xmlns:x14="http://schemas.microsoft.com/office/spreadsheetml/2009/9/main" uri="{B025F937-C7B1-47D3-B67F-A62EFF666E3E}">
          <x14:id>{6BE33CD5-D909-4AF0-8431-B3BE75ABFF86}</x14:id>
        </ext>
      </extLst>
    </cfRule>
  </conditionalFormatting>
  <conditionalFormatting sqref="F24">
    <cfRule type="dataBar" priority="7">
      <dataBar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{0867B507-F3B8-4CD5-AA93-EDCC0FFA27BD}</x14:id>
        </ext>
      </extLst>
    </cfRule>
  </conditionalFormatting>
  <conditionalFormatting sqref="F19:F21">
    <cfRule type="dataBar" priority="6">
      <dataBar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{C2905FDE-1A35-4531-B884-1DDCAFDF3F8F}</x14:id>
        </ext>
      </extLst>
    </cfRule>
  </conditionalFormatting>
  <conditionalFormatting sqref="F117">
    <cfRule type="dataBar" priority="5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{D5C3800D-9B96-492D-AC51-22126E186AFD}</x14:id>
        </ext>
      </extLst>
    </cfRule>
  </conditionalFormatting>
  <conditionalFormatting sqref="F118">
    <cfRule type="dataBar" priority="4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{DF402690-FDEA-4A7F-B508-021225987F53}</x14:id>
        </ext>
      </extLst>
    </cfRule>
  </conditionalFormatting>
  <conditionalFormatting sqref="F23">
    <cfRule type="dataBar" priority="3">
      <dataBar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{EF6754C9-3109-4D30-AE76-441A23DFD0E1}</x14:id>
        </ext>
      </extLst>
    </cfRule>
  </conditionalFormatting>
  <conditionalFormatting sqref="F22">
    <cfRule type="dataBar" priority="2">
      <dataBar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{C96C9A7F-0B8D-4383-A7E5-97483F5CBA9F}</x14:id>
        </ext>
      </extLst>
    </cfRule>
  </conditionalFormatting>
  <conditionalFormatting sqref="G12:H12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{80CC7214-CD61-4EF4-8481-50FAE65DF81D}</x14:id>
        </ext>
      </extLst>
    </cfRule>
  </conditionalFormatting>
  <conditionalFormatting sqref="J17:DJ192">
    <cfRule type="expression" dxfId="14" priority="25">
      <formula>OR(WEEKDAY(J$15,2)&gt;5,OR(J$15=$DL$17:$DL$192))</formula>
    </cfRule>
    <cfRule type="expression" dxfId="13" priority="26">
      <formula>AND(J$15&gt;=$G17,J$15&lt;=((($H17-$G17+1)*$F17)+$G17-1))</formula>
    </cfRule>
    <cfRule type="expression" dxfId="12" priority="27">
      <formula>AND(J$15&gt;=$G17,J$15&lt;=$H17)</formula>
    </cfRule>
  </conditionalFormatting>
  <dataValidations count="2">
    <dataValidation type="list" allowBlank="1" showInputMessage="1" showErrorMessage="1" sqref="C17:C192">
      <formula1>$I$1:$I$6</formula1>
    </dataValidation>
    <dataValidation type="whole" operator="greaterThanOrEqual" allowBlank="1" showInputMessage="1" promptTitle="Mostrar semana" prompt="Al cambiar este número, se desplazará la vista del diagrama de Gantt." sqref="H14">
      <formula1>1</formula1>
    </dataValidation>
  </dataValidations>
  <hyperlinks>
    <hyperlink ref="A1" location="PROYECTOS!A1" display="PROYECTOS!A1"/>
  </hyperlinks>
  <printOptions horizontalCentered="1"/>
  <pageMargins left="0.25" right="0.25" top="0.75" bottom="0.75" header="0.3" footer="0.3"/>
  <pageSetup paperSize="9" scale="42" fitToHeight="0" orientation="landscape" r:id="rId1"/>
  <headerFooter differentFirst="1" scaleWithDoc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autoPict="0">
                <anchor moveWithCells="1">
                  <from>
                    <xdr:col>6</xdr:col>
                    <xdr:colOff>38100</xdr:colOff>
                    <xdr:row>13</xdr:row>
                    <xdr:rowOff>19050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1FDE64-C670-4FDE-B698-299E4A3B2D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F25:F27 F17:F23</xm:sqref>
        </x14:conditionalFormatting>
        <x14:conditionalFormatting xmlns:xm="http://schemas.microsoft.com/office/excel/2006/main">
          <x14:cfRule type="dataBar" id="{DABD67B7-11EE-49A3-A458-CD8D605E3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F28:F38</xm:sqref>
        </x14:conditionalFormatting>
        <x14:conditionalFormatting xmlns:xm="http://schemas.microsoft.com/office/excel/2006/main">
          <x14:cfRule type="dataBar" id="{EF92FA06-7A63-4C71-9568-E7937A0934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F39:F49</xm:sqref>
        </x14:conditionalFormatting>
        <x14:conditionalFormatting xmlns:xm="http://schemas.microsoft.com/office/excel/2006/main">
          <x14:cfRule type="dataBar" id="{F5C39037-6C4A-4EBE-8C5A-08A2683DD9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F50:F60</xm:sqref>
        </x14:conditionalFormatting>
        <x14:conditionalFormatting xmlns:xm="http://schemas.microsoft.com/office/excel/2006/main">
          <x14:cfRule type="dataBar" id="{126F6507-381D-4095-B6D9-DD559DDF3D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F61:F71</xm:sqref>
        </x14:conditionalFormatting>
        <x14:conditionalFormatting xmlns:xm="http://schemas.microsoft.com/office/excel/2006/main">
          <x14:cfRule type="dataBar" id="{FC458B83-82C2-418D-A29D-29F1BA9552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F72:F82</xm:sqref>
        </x14:conditionalFormatting>
        <x14:conditionalFormatting xmlns:xm="http://schemas.microsoft.com/office/excel/2006/main">
          <x14:cfRule type="dataBar" id="{7F65D407-86DB-41BD-AF43-C63FE0B926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F83:F93</xm:sqref>
        </x14:conditionalFormatting>
        <x14:conditionalFormatting xmlns:xm="http://schemas.microsoft.com/office/excel/2006/main">
          <x14:cfRule type="dataBar" id="{F091C539-EBF9-4628-852E-40FBDEACC2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F94:F104</xm:sqref>
        </x14:conditionalFormatting>
        <x14:conditionalFormatting xmlns:xm="http://schemas.microsoft.com/office/excel/2006/main">
          <x14:cfRule type="dataBar" id="{1C118516-B235-4A79-96D5-2AD4507E3E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F105:F115</xm:sqref>
        </x14:conditionalFormatting>
        <x14:conditionalFormatting xmlns:xm="http://schemas.microsoft.com/office/excel/2006/main">
          <x14:cfRule type="dataBar" id="{8B58D893-7B5B-49AF-AA02-3780BBBE09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F119:F126 F116</xm:sqref>
        </x14:conditionalFormatting>
        <x14:conditionalFormatting xmlns:xm="http://schemas.microsoft.com/office/excel/2006/main">
          <x14:cfRule type="dataBar" id="{496A430B-DC46-45ED-B3DE-ABA99D0757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F127:F137</xm:sqref>
        </x14:conditionalFormatting>
        <x14:conditionalFormatting xmlns:xm="http://schemas.microsoft.com/office/excel/2006/main">
          <x14:cfRule type="dataBar" id="{DEBFB3DA-D86D-43A3-A34D-4E551182D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F138:F148</xm:sqref>
        </x14:conditionalFormatting>
        <x14:conditionalFormatting xmlns:xm="http://schemas.microsoft.com/office/excel/2006/main">
          <x14:cfRule type="dataBar" id="{E632F63B-2EBF-4F25-97AC-89334CBA5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F149:F159</xm:sqref>
        </x14:conditionalFormatting>
        <x14:conditionalFormatting xmlns:xm="http://schemas.microsoft.com/office/excel/2006/main">
          <x14:cfRule type="dataBar" id="{EB9589A4-3A65-41B3-93EC-ECE11FBBF6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F160:F170</xm:sqref>
        </x14:conditionalFormatting>
        <x14:conditionalFormatting xmlns:xm="http://schemas.microsoft.com/office/excel/2006/main">
          <x14:cfRule type="dataBar" id="{07D6C93B-8DBD-41C6-BEBA-6CC4F6A0DC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F171:F181</xm:sqref>
        </x14:conditionalFormatting>
        <x14:conditionalFormatting xmlns:xm="http://schemas.microsoft.com/office/excel/2006/main">
          <x14:cfRule type="dataBar" id="{6BE33CD5-D909-4AF0-8431-B3BE75ABFF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F182:F192</xm:sqref>
        </x14:conditionalFormatting>
        <x14:conditionalFormatting xmlns:xm="http://schemas.microsoft.com/office/excel/2006/main">
          <x14:cfRule type="dataBar" id="{0867B507-F3B8-4CD5-AA93-EDCC0FFA27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C2905FDE-1A35-4531-B884-1DDCAFDF3F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F19:F21</xm:sqref>
        </x14:conditionalFormatting>
        <x14:conditionalFormatting xmlns:xm="http://schemas.microsoft.com/office/excel/2006/main">
          <x14:cfRule type="dataBar" id="{D5C3800D-9B96-492D-AC51-22126E186A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F117</xm:sqref>
        </x14:conditionalFormatting>
        <x14:conditionalFormatting xmlns:xm="http://schemas.microsoft.com/office/excel/2006/main">
          <x14:cfRule type="dataBar" id="{DF402690-FDEA-4A7F-B508-021225987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F118</xm:sqref>
        </x14:conditionalFormatting>
        <x14:conditionalFormatting xmlns:xm="http://schemas.microsoft.com/office/excel/2006/main">
          <x14:cfRule type="dataBar" id="{EF6754C9-3109-4D30-AE76-441A23DFD0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C96C9A7F-0B8D-4383-A7E5-97483F5CBA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80CC7214-CD61-4EF4-8481-50FAE65DF8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G12:H12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16</vt:i4>
      </vt:variant>
    </vt:vector>
  </HeadingPairs>
  <TitlesOfParts>
    <vt:vector size="17" baseType="lpstr">
      <vt:lpstr>GA-I021-0201-A</vt:lpstr>
      <vt:lpstr>'GA-I021-0201-A'!Área_de_impresión</vt:lpstr>
      <vt:lpstr>'GA-I021-0201-A'!Cliente</vt:lpstr>
      <vt:lpstr>'GA-I021-0201-A'!Código_Proyecto</vt:lpstr>
      <vt:lpstr>'GA-I021-0201-A'!Descripción_Proyecto</vt:lpstr>
      <vt:lpstr>'GA-I021-0201-A'!Duración_del_Proyecto</vt:lpstr>
      <vt:lpstr>'GA-I021-0201-A'!Fin_del_Proyecto</vt:lpstr>
      <vt:lpstr>'GA-I021-0201-A'!Gantt_Proyecto</vt:lpstr>
      <vt:lpstr>'GA-I021-0201-A'!Gerente_Técnico</vt:lpstr>
      <vt:lpstr>'GA-I021-0201-A'!Inicio_del_Proyecto</vt:lpstr>
      <vt:lpstr>'GA-I021-0201-A'!Planta</vt:lpstr>
      <vt:lpstr>'GA-I021-0201-A'!Project_Manager</vt:lpstr>
      <vt:lpstr>'GA-I021-0201-A'!Referente_Cliente</vt:lpstr>
      <vt:lpstr>'GA-I021-0201-A'!Sector</vt:lpstr>
      <vt:lpstr>'GA-I021-0201-A'!Semana_para_mostrar</vt:lpstr>
      <vt:lpstr>'GA-I021-0201-A'!Técnico</vt:lpstr>
      <vt:lpstr>'GA-I021-0201-A'!Títulos_a_imprimir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TOMAS EMILIO (ASAL)</dc:creator>
  <cp:lastModifiedBy>Emilio Ryan</cp:lastModifiedBy>
  <cp:lastPrinted>2021-12-07T19:23:20Z</cp:lastPrinted>
  <dcterms:created xsi:type="dcterms:W3CDTF">2019-09-03T13:11:18Z</dcterms:created>
  <dcterms:modified xsi:type="dcterms:W3CDTF">2022-03-28T20:59:34Z</dcterms:modified>
</cp:coreProperties>
</file>