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CSU study\ECE561\Projects\Project 2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F56" i="1"/>
  <c r="G55" i="1"/>
  <c r="F55" i="1"/>
  <c r="G54" i="1"/>
  <c r="F54" i="1"/>
  <c r="G53" i="1"/>
  <c r="F53" i="1"/>
  <c r="G47" i="1"/>
  <c r="F47" i="1"/>
  <c r="G46" i="1"/>
  <c r="F46" i="1"/>
  <c r="G45" i="1"/>
  <c r="F45" i="1"/>
  <c r="G44" i="1"/>
  <c r="F44" i="1"/>
  <c r="G38" i="1"/>
  <c r="F38" i="1"/>
  <c r="G37" i="1"/>
  <c r="F37" i="1"/>
  <c r="G36" i="1"/>
  <c r="F36" i="1"/>
  <c r="G35" i="1"/>
  <c r="F35" i="1"/>
  <c r="F24" i="1"/>
  <c r="G24" i="1"/>
  <c r="F25" i="1"/>
  <c r="G25" i="1"/>
  <c r="F26" i="1"/>
  <c r="G26" i="1"/>
  <c r="F27" i="1"/>
  <c r="G27" i="1"/>
  <c r="G18" i="1"/>
  <c r="F18" i="1"/>
  <c r="G17" i="1"/>
  <c r="F17" i="1"/>
  <c r="G16" i="1"/>
  <c r="F16" i="1"/>
  <c r="G15" i="1"/>
  <c r="F15" i="1"/>
  <c r="F5" i="1"/>
  <c r="F6" i="1"/>
  <c r="F7" i="1"/>
  <c r="F4" i="1"/>
  <c r="G5" i="1"/>
  <c r="G6" i="1"/>
  <c r="G7" i="1"/>
  <c r="H7" i="1" s="1"/>
  <c r="G4" i="1"/>
  <c r="H15" i="1" l="1"/>
  <c r="H37" i="1"/>
  <c r="H46" i="1"/>
  <c r="H5" i="1"/>
  <c r="H44" i="1"/>
  <c r="H4" i="1"/>
  <c r="H6" i="1"/>
  <c r="H18" i="1"/>
  <c r="H36" i="1"/>
  <c r="H38" i="1"/>
  <c r="H45" i="1"/>
  <c r="H47" i="1"/>
  <c r="H56" i="1"/>
  <c r="H54" i="1"/>
  <c r="H55" i="1"/>
  <c r="H53" i="1"/>
  <c r="H35" i="1"/>
  <c r="H27" i="1"/>
  <c r="H25" i="1"/>
  <c r="H26" i="1"/>
  <c r="H24" i="1"/>
  <c r="H16" i="1"/>
  <c r="H17" i="1"/>
  <c r="H48" i="1" l="1"/>
  <c r="I45" i="1" s="1"/>
  <c r="H8" i="1"/>
  <c r="I7" i="1" s="1"/>
  <c r="H39" i="1"/>
  <c r="I35" i="1" s="1"/>
  <c r="H19" i="1"/>
  <c r="I16" i="1" s="1"/>
  <c r="H57" i="1"/>
  <c r="I55" i="1" s="1"/>
  <c r="H28" i="1"/>
  <c r="I26" i="1" s="1"/>
  <c r="I6" i="1" l="1"/>
  <c r="I37" i="1"/>
  <c r="I5" i="1"/>
  <c r="I46" i="1"/>
  <c r="I17" i="1"/>
  <c r="I4" i="1"/>
  <c r="I36" i="1"/>
  <c r="I47" i="1"/>
  <c r="I44" i="1"/>
  <c r="I38" i="1"/>
  <c r="I18" i="1"/>
  <c r="I27" i="1"/>
  <c r="I15" i="1"/>
  <c r="I54" i="1"/>
  <c r="I53" i="1"/>
  <c r="I56" i="1"/>
  <c r="I25" i="1"/>
  <c r="I24" i="1"/>
</calcChain>
</file>

<file path=xl/sharedStrings.xml><?xml version="1.0" encoding="utf-8"?>
<sst xmlns="http://schemas.openxmlformats.org/spreadsheetml/2006/main" count="92" uniqueCount="22">
  <si>
    <t xml:space="preserve">State </t>
  </si>
  <si>
    <t>Frequency(events per second)</t>
  </si>
  <si>
    <t>Duty cycle</t>
  </si>
  <si>
    <t>Fraction of total average power</t>
  </si>
  <si>
    <t>LED On,MCU running</t>
  </si>
  <si>
    <t>LED Off, MCU Running</t>
  </si>
  <si>
    <t>LED On,MCU sleeping</t>
  </si>
  <si>
    <t>LED Off, MCU Sleeping</t>
  </si>
  <si>
    <t>Starter Energy model</t>
  </si>
  <si>
    <t>Optimization 1: Reducing LED On time</t>
  </si>
  <si>
    <t>Attempt 1 using LPTMR time period of 4ms</t>
  </si>
  <si>
    <t>Attempt 2 using LPTMR time period of 10ms</t>
  </si>
  <si>
    <t>Optimization 2: Configuring MCU for low power mode</t>
  </si>
  <si>
    <t>Attempt 1 configuring the MCU to operate in VLPR and VLPS mode</t>
  </si>
  <si>
    <t>Attempt 2 configuring the MCU to operate in LLS mode</t>
  </si>
  <si>
    <t>Optimization 3: Configuring MCU for clock setup 0</t>
  </si>
  <si>
    <t>Average power(mW)</t>
  </si>
  <si>
    <t>Power(mW)</t>
  </si>
  <si>
    <t>Time (duration per event)(ms)</t>
  </si>
  <si>
    <t>Voltage(V)</t>
  </si>
  <si>
    <t>Current(mA)</t>
  </si>
  <si>
    <t>Total average power(mW)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</si>
</sst>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I8" totalsRowShown="0">
  <autoFilter ref="A3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11"/>
    <tableColumn id="5" name="Frequency(events per second)" dataDxfId="10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4:I19" totalsRowShown="0">
  <autoFilter ref="A14:I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9"/>
    <tableColumn id="5" name="Frequency(events per second)" dataDxfId="8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3:I28" totalsRowShown="0">
  <autoFilter ref="A23:I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7"/>
    <tableColumn id="5" name="Frequency(events per second)" dataDxfId="6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4:I39" totalsRowShown="0">
  <autoFilter ref="A34:I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5"/>
    <tableColumn id="5" name="Frequency(events per second)" dataDxfId="4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3:I48" totalsRowShown="0">
  <autoFilter ref="A43:I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3"/>
    <tableColumn id="5" name="Frequency(events per second)" dataDxfId="2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52:I57" totalsRowShown="0">
  <autoFilter ref="A52:I5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State "/>
    <tableColumn id="2" name="Current(mA)"/>
    <tableColumn id="3" name="Voltage(V)"/>
    <tableColumn id="4" name="Time (duration per event)(ms)" dataDxfId="1"/>
    <tableColumn id="5" name="Frequency(events per second)" dataDxfId="0"/>
    <tableColumn id="6" name="Power(mW)"/>
    <tableColumn id="7" name="Duty cycle"/>
    <tableColumn id="8" name="Average power(mW)"/>
    <tableColumn id="9" name="Fraction of total average po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8" workbookViewId="0">
      <selection activeCell="F60" sqref="F60"/>
    </sheetView>
  </sheetViews>
  <sheetFormatPr defaultRowHeight="15" x14ac:dyDescent="0.25"/>
  <cols>
    <col min="1" max="1" width="19.85546875" customWidth="1"/>
    <col min="2" max="2" width="11.7109375" customWidth="1"/>
    <col min="3" max="3" width="11" customWidth="1"/>
    <col min="4" max="4" width="27.7109375" customWidth="1"/>
    <col min="5" max="5" width="30" customWidth="1"/>
    <col min="6" max="6" width="11" customWidth="1"/>
    <col min="7" max="7" width="13.140625" customWidth="1"/>
    <col min="8" max="8" width="18.85546875" customWidth="1"/>
    <col min="9" max="9" width="30.7109375" customWidth="1"/>
  </cols>
  <sheetData>
    <row r="1" spans="1:9" x14ac:dyDescent="0.25">
      <c r="A1" s="3" t="s">
        <v>8</v>
      </c>
    </row>
    <row r="3" spans="1:9" x14ac:dyDescent="0.25">
      <c r="A3" t="s">
        <v>0</v>
      </c>
      <c r="B3" t="s">
        <v>20</v>
      </c>
      <c r="C3" t="s">
        <v>19</v>
      </c>
      <c r="D3" t="s">
        <v>18</v>
      </c>
      <c r="E3" t="s">
        <v>1</v>
      </c>
      <c r="F3" t="s">
        <v>17</v>
      </c>
      <c r="G3" t="s">
        <v>2</v>
      </c>
      <c r="H3" t="s">
        <v>16</v>
      </c>
      <c r="I3" t="s">
        <v>3</v>
      </c>
    </row>
    <row r="4" spans="1:9" x14ac:dyDescent="0.25">
      <c r="A4" t="s">
        <v>4</v>
      </c>
      <c r="B4">
        <v>5.12</v>
      </c>
      <c r="C4">
        <v>3.3</v>
      </c>
      <c r="D4" s="2">
        <v>1.1579999999999999</v>
      </c>
      <c r="E4" s="2">
        <v>4</v>
      </c>
      <c r="F4">
        <f>B4*C4</f>
        <v>16.896000000000001</v>
      </c>
      <c r="G4">
        <f>(D4*E4)/1000</f>
        <v>4.6319999999999998E-3</v>
      </c>
      <c r="H4">
        <f>F4*G4</f>
        <v>7.8262272000000008E-2</v>
      </c>
      <c r="I4">
        <f>H4/H8</f>
        <v>1.700346624120681E-2</v>
      </c>
    </row>
    <row r="5" spans="1:9" x14ac:dyDescent="0.25">
      <c r="A5" t="s">
        <v>5</v>
      </c>
      <c r="B5">
        <v>2.76</v>
      </c>
      <c r="C5">
        <v>3.3</v>
      </c>
      <c r="D5" s="2">
        <v>1.1579999999999999</v>
      </c>
      <c r="E5" s="1">
        <v>6</v>
      </c>
      <c r="F5">
        <f t="shared" ref="F5:F7" si="0">B5*C5</f>
        <v>9.1079999999999988</v>
      </c>
      <c r="G5">
        <f t="shared" ref="G5:G7" si="1">(D5*E5)/1000</f>
        <v>6.9479999999999993E-3</v>
      </c>
      <c r="H5">
        <f t="shared" ref="H5:H7" si="2">F5*G5</f>
        <v>6.3282383999999983E-2</v>
      </c>
      <c r="I5">
        <f>H5/H8</f>
        <v>1.3748896530975814E-2</v>
      </c>
    </row>
    <row r="6" spans="1:9" x14ac:dyDescent="0.25">
      <c r="A6" t="s">
        <v>6</v>
      </c>
      <c r="B6">
        <v>2.87</v>
      </c>
      <c r="C6">
        <v>3.3</v>
      </c>
      <c r="D6" s="2">
        <v>196.64</v>
      </c>
      <c r="E6" s="2">
        <v>2</v>
      </c>
      <c r="F6">
        <f t="shared" si="0"/>
        <v>9.4710000000000001</v>
      </c>
      <c r="G6">
        <f t="shared" si="1"/>
        <v>0.39327999999999996</v>
      </c>
      <c r="H6">
        <f t="shared" si="2"/>
        <v>3.7247548799999999</v>
      </c>
      <c r="I6">
        <f>H6/H8</f>
        <v>0.80925000310303175</v>
      </c>
    </row>
    <row r="7" spans="1:9" x14ac:dyDescent="0.25">
      <c r="A7" t="s">
        <v>7</v>
      </c>
      <c r="B7">
        <v>0.378</v>
      </c>
      <c r="C7">
        <v>3.3</v>
      </c>
      <c r="D7" s="2">
        <v>295.18400000000003</v>
      </c>
      <c r="E7" s="2">
        <v>2</v>
      </c>
      <c r="F7">
        <f t="shared" si="0"/>
        <v>1.2473999999999998</v>
      </c>
      <c r="G7">
        <f t="shared" si="1"/>
        <v>0.590368</v>
      </c>
      <c r="H7">
        <f t="shared" si="2"/>
        <v>0.73642504319999991</v>
      </c>
      <c r="I7">
        <f>H7/H8</f>
        <v>0.15999763412478574</v>
      </c>
    </row>
    <row r="8" spans="1:9" x14ac:dyDescent="0.25">
      <c r="F8" t="s">
        <v>21</v>
      </c>
      <c r="H8">
        <f>H4+H5+H6+H7</f>
        <v>4.6027245791999993</v>
      </c>
    </row>
    <row r="10" spans="1:9" x14ac:dyDescent="0.25">
      <c r="A10" s="3" t="s">
        <v>9</v>
      </c>
    </row>
    <row r="12" spans="1:9" x14ac:dyDescent="0.25">
      <c r="A12" s="4" t="s">
        <v>10</v>
      </c>
    </row>
    <row r="14" spans="1:9" x14ac:dyDescent="0.25">
      <c r="A14" t="s">
        <v>0</v>
      </c>
      <c r="B14" t="s">
        <v>20</v>
      </c>
      <c r="C14" t="s">
        <v>19</v>
      </c>
      <c r="D14" t="s">
        <v>18</v>
      </c>
      <c r="E14" t="s">
        <v>1</v>
      </c>
      <c r="F14" t="s">
        <v>17</v>
      </c>
      <c r="G14" t="s">
        <v>2</v>
      </c>
      <c r="H14" t="s">
        <v>16</v>
      </c>
      <c r="I14" t="s">
        <v>3</v>
      </c>
    </row>
    <row r="15" spans="1:9" x14ac:dyDescent="0.25">
      <c r="A15" t="s">
        <v>4</v>
      </c>
      <c r="B15">
        <v>4.05</v>
      </c>
      <c r="C15">
        <v>3.3</v>
      </c>
      <c r="D15" s="2">
        <v>0.67200000000000004</v>
      </c>
      <c r="E15" s="2">
        <v>2</v>
      </c>
      <c r="F15">
        <f>B15*C15</f>
        <v>13.364999999999998</v>
      </c>
      <c r="G15">
        <f>(D15*E15)/1000</f>
        <v>1.3440000000000001E-3</v>
      </c>
      <c r="H15">
        <f>F15*G15</f>
        <v>1.7962559999999999E-2</v>
      </c>
      <c r="I15">
        <f>H15/H19</f>
        <v>7.6249260333706497E-3</v>
      </c>
    </row>
    <row r="16" spans="1:9" x14ac:dyDescent="0.25">
      <c r="A16" t="s">
        <v>5</v>
      </c>
      <c r="B16">
        <v>1.75</v>
      </c>
      <c r="C16">
        <v>3.3</v>
      </c>
      <c r="D16" s="2">
        <v>0.89500000000000002</v>
      </c>
      <c r="E16" s="1">
        <v>250</v>
      </c>
      <c r="F16">
        <f t="shared" ref="F16:F18" si="3">B16*C16</f>
        <v>5.7749999999999995</v>
      </c>
      <c r="G16">
        <f t="shared" ref="G16:G18" si="4">(D16*E16)/1000</f>
        <v>0.22375</v>
      </c>
      <c r="H16">
        <f t="shared" ref="H16:H18" si="5">F16*G16</f>
        <v>1.2921562499999999</v>
      </c>
      <c r="I16">
        <f>H16/H19</f>
        <v>0.54850733023620202</v>
      </c>
    </row>
    <row r="17" spans="1:9" x14ac:dyDescent="0.25">
      <c r="A17" t="s">
        <v>6</v>
      </c>
      <c r="B17">
        <v>2.81</v>
      </c>
      <c r="C17">
        <v>3.3</v>
      </c>
      <c r="D17" s="2">
        <v>3.9910000000000001</v>
      </c>
      <c r="E17" s="2">
        <v>2</v>
      </c>
      <c r="F17">
        <f t="shared" si="3"/>
        <v>9.2729999999999997</v>
      </c>
      <c r="G17">
        <f t="shared" si="4"/>
        <v>7.9819999999999995E-3</v>
      </c>
      <c r="H17">
        <f t="shared" si="5"/>
        <v>7.4017085999999996E-2</v>
      </c>
      <c r="I17">
        <f>H17/H19</f>
        <v>3.1419508464029307E-2</v>
      </c>
    </row>
    <row r="18" spans="1:9" x14ac:dyDescent="0.25">
      <c r="A18" t="s">
        <v>7</v>
      </c>
      <c r="B18">
        <v>0.38900000000000001</v>
      </c>
      <c r="C18">
        <v>3.3</v>
      </c>
      <c r="D18" s="2">
        <v>378.45</v>
      </c>
      <c r="E18" s="2">
        <v>2</v>
      </c>
      <c r="F18">
        <f t="shared" si="3"/>
        <v>1.2837000000000001</v>
      </c>
      <c r="G18">
        <f t="shared" si="4"/>
        <v>0.75690000000000002</v>
      </c>
      <c r="H18">
        <f t="shared" si="5"/>
        <v>0.97163253000000005</v>
      </c>
      <c r="I18">
        <f>H18/H19</f>
        <v>0.41244823526639796</v>
      </c>
    </row>
    <row r="19" spans="1:9" x14ac:dyDescent="0.25">
      <c r="F19" t="s">
        <v>21</v>
      </c>
      <c r="H19">
        <f>H15+H16+H17+H18</f>
        <v>2.355768426</v>
      </c>
    </row>
    <row r="21" spans="1:9" x14ac:dyDescent="0.25">
      <c r="A21" s="4" t="s">
        <v>11</v>
      </c>
    </row>
    <row r="23" spans="1:9" x14ac:dyDescent="0.25">
      <c r="A23" t="s">
        <v>0</v>
      </c>
      <c r="B23" t="s">
        <v>20</v>
      </c>
      <c r="C23" t="s">
        <v>19</v>
      </c>
      <c r="D23" t="s">
        <v>18</v>
      </c>
      <c r="E23" t="s">
        <v>1</v>
      </c>
      <c r="F23" t="s">
        <v>17</v>
      </c>
      <c r="G23" t="s">
        <v>2</v>
      </c>
      <c r="H23" t="s">
        <v>16</v>
      </c>
      <c r="I23" t="s">
        <v>3</v>
      </c>
    </row>
    <row r="24" spans="1:9" x14ac:dyDescent="0.25">
      <c r="A24" t="s">
        <v>4</v>
      </c>
      <c r="B24">
        <v>5.08</v>
      </c>
      <c r="C24">
        <v>3.3</v>
      </c>
      <c r="D24" s="2">
        <v>0.64300000000000002</v>
      </c>
      <c r="E24" s="2">
        <v>2</v>
      </c>
      <c r="F24">
        <f>B24*C24</f>
        <v>16.763999999999999</v>
      </c>
      <c r="G24">
        <f>(D24*E24)/1000</f>
        <v>1.286E-3</v>
      </c>
      <c r="H24">
        <f>F24*G24</f>
        <v>2.1558503999999999E-2</v>
      </c>
      <c r="I24">
        <f>H24/H28</f>
        <v>1.0247167217171184E-2</v>
      </c>
    </row>
    <row r="25" spans="1:9" x14ac:dyDescent="0.25">
      <c r="A25" t="s">
        <v>5</v>
      </c>
      <c r="B25">
        <v>2.4900000000000002</v>
      </c>
      <c r="C25">
        <v>3.3</v>
      </c>
      <c r="D25" s="2">
        <v>0.77900000000000003</v>
      </c>
      <c r="E25" s="1">
        <v>100</v>
      </c>
      <c r="F25">
        <f t="shared" ref="F25:F27" si="6">B25*C25</f>
        <v>8.2170000000000005</v>
      </c>
      <c r="G25">
        <f t="shared" ref="G25:G27" si="7">(D25*E25)/1000</f>
        <v>7.7900000000000011E-2</v>
      </c>
      <c r="H25">
        <f t="shared" ref="H25:H27" si="8">F25*G25</f>
        <v>0.64010430000000018</v>
      </c>
      <c r="I25">
        <f>H25/H28</f>
        <v>0.30425375520167403</v>
      </c>
    </row>
    <row r="26" spans="1:9" x14ac:dyDescent="0.25">
      <c r="A26" t="s">
        <v>6</v>
      </c>
      <c r="B26">
        <v>2.81</v>
      </c>
      <c r="C26">
        <v>3.3</v>
      </c>
      <c r="D26" s="2">
        <v>9.9429999999999996</v>
      </c>
      <c r="E26" s="2">
        <v>2</v>
      </c>
      <c r="F26">
        <f t="shared" si="6"/>
        <v>9.2729999999999997</v>
      </c>
      <c r="G26">
        <f t="shared" si="7"/>
        <v>1.9886000000000001E-2</v>
      </c>
      <c r="H26">
        <f t="shared" si="8"/>
        <v>0.18440287799999999</v>
      </c>
      <c r="I26">
        <f>H26/H28</f>
        <v>8.7650197165518418E-2</v>
      </c>
    </row>
    <row r="27" spans="1:9" x14ac:dyDescent="0.25">
      <c r="A27" t="s">
        <v>7</v>
      </c>
      <c r="B27">
        <v>0.39100000000000001</v>
      </c>
      <c r="C27">
        <v>3.3</v>
      </c>
      <c r="D27" s="2">
        <v>487.4</v>
      </c>
      <c r="E27" s="2">
        <v>2</v>
      </c>
      <c r="F27">
        <f t="shared" si="6"/>
        <v>1.2903</v>
      </c>
      <c r="G27">
        <f t="shared" si="7"/>
        <v>0.9748</v>
      </c>
      <c r="H27">
        <f t="shared" si="8"/>
        <v>1.25778444</v>
      </c>
      <c r="I27">
        <f>H27/H28</f>
        <v>0.59784888041563633</v>
      </c>
    </row>
    <row r="28" spans="1:9" x14ac:dyDescent="0.25">
      <c r="F28" t="s">
        <v>21</v>
      </c>
      <c r="H28">
        <f>H24+H25+H26+H27</f>
        <v>2.1038501220000003</v>
      </c>
    </row>
    <row r="30" spans="1:9" x14ac:dyDescent="0.25">
      <c r="A30" s="3" t="s">
        <v>12</v>
      </c>
    </row>
    <row r="31" spans="1:9" x14ac:dyDescent="0.25">
      <c r="A31" s="3"/>
    </row>
    <row r="32" spans="1:9" x14ac:dyDescent="0.25">
      <c r="A32" s="4" t="s">
        <v>13</v>
      </c>
    </row>
    <row r="33" spans="1:9" x14ac:dyDescent="0.25">
      <c r="A33" s="4"/>
    </row>
    <row r="34" spans="1:9" x14ac:dyDescent="0.25">
      <c r="A34" t="s">
        <v>0</v>
      </c>
      <c r="B34" t="s">
        <v>20</v>
      </c>
      <c r="C34" t="s">
        <v>19</v>
      </c>
      <c r="D34" t="s">
        <v>18</v>
      </c>
      <c r="E34" t="s">
        <v>1</v>
      </c>
      <c r="F34" t="s">
        <v>17</v>
      </c>
      <c r="G34" t="s">
        <v>2</v>
      </c>
      <c r="H34" t="s">
        <v>16</v>
      </c>
      <c r="I34" t="s">
        <v>3</v>
      </c>
    </row>
    <row r="35" spans="1:9" x14ac:dyDescent="0.25">
      <c r="A35" t="s">
        <v>4</v>
      </c>
      <c r="B35">
        <v>3.61</v>
      </c>
      <c r="C35">
        <v>3.3</v>
      </c>
      <c r="D35" s="2">
        <v>0.82899999999999996</v>
      </c>
      <c r="E35" s="2">
        <v>2</v>
      </c>
      <c r="F35">
        <f>B35*C35</f>
        <v>11.912999999999998</v>
      </c>
      <c r="G35">
        <f>(D35*E35)/1000</f>
        <v>1.658E-3</v>
      </c>
      <c r="H35">
        <f>F35*G35</f>
        <v>1.9751753999999996E-2</v>
      </c>
      <c r="I35">
        <f>H35/H39</f>
        <v>2.7645918735784966E-2</v>
      </c>
    </row>
    <row r="36" spans="1:9" x14ac:dyDescent="0.25">
      <c r="A36" t="s">
        <v>5</v>
      </c>
      <c r="B36">
        <v>1.1419999999999999</v>
      </c>
      <c r="C36">
        <v>3.3</v>
      </c>
      <c r="D36" s="2">
        <v>1.3169999999999999</v>
      </c>
      <c r="E36" s="1">
        <v>100</v>
      </c>
      <c r="F36">
        <f t="shared" ref="F36:F38" si="9">B36*C36</f>
        <v>3.7685999999999993</v>
      </c>
      <c r="G36">
        <f t="shared" ref="G36:G38" si="10">(D36*E36)/1000</f>
        <v>0.13169999999999998</v>
      </c>
      <c r="H36">
        <f t="shared" ref="H36:H38" si="11">F36*G36</f>
        <v>0.49632461999999983</v>
      </c>
      <c r="I36">
        <f>H36/H39</f>
        <v>0.69469020883357246</v>
      </c>
    </row>
    <row r="37" spans="1:9" x14ac:dyDescent="0.25">
      <c r="A37" t="s">
        <v>6</v>
      </c>
      <c r="B37">
        <v>2.1259999999999999</v>
      </c>
      <c r="C37">
        <v>3.3</v>
      </c>
      <c r="D37" s="2">
        <v>9.9429999999999996</v>
      </c>
      <c r="E37" s="2">
        <v>2</v>
      </c>
      <c r="F37">
        <f t="shared" si="9"/>
        <v>7.0157999999999996</v>
      </c>
      <c r="G37">
        <f t="shared" si="10"/>
        <v>1.9886000000000001E-2</v>
      </c>
      <c r="H37">
        <f t="shared" si="11"/>
        <v>0.13951619879999999</v>
      </c>
      <c r="I37">
        <f>H37/H39</f>
        <v>0.19527650528405835</v>
      </c>
    </row>
    <row r="38" spans="1:9" x14ac:dyDescent="0.25">
      <c r="A38" t="s">
        <v>7</v>
      </c>
      <c r="B38">
        <v>2.1000000000000001E-2</v>
      </c>
      <c r="C38">
        <v>3.3</v>
      </c>
      <c r="D38" s="2">
        <v>424.69</v>
      </c>
      <c r="E38" s="2">
        <v>2</v>
      </c>
      <c r="F38">
        <f t="shared" si="9"/>
        <v>6.93E-2</v>
      </c>
      <c r="G38">
        <f t="shared" si="10"/>
        <v>0.84938000000000002</v>
      </c>
      <c r="H38">
        <f t="shared" si="11"/>
        <v>5.8862034000000001E-2</v>
      </c>
      <c r="I38">
        <f>H38/H39</f>
        <v>8.2387367146584151E-2</v>
      </c>
    </row>
    <row r="39" spans="1:9" x14ac:dyDescent="0.25">
      <c r="F39" t="s">
        <v>21</v>
      </c>
      <c r="H39">
        <f>H35+H36+H37+H38</f>
        <v>0.71445460679999984</v>
      </c>
    </row>
    <row r="41" spans="1:9" x14ac:dyDescent="0.25">
      <c r="A41" s="4" t="s">
        <v>14</v>
      </c>
    </row>
    <row r="43" spans="1:9" x14ac:dyDescent="0.25">
      <c r="A43" t="s">
        <v>0</v>
      </c>
      <c r="B43" t="s">
        <v>20</v>
      </c>
      <c r="C43" t="s">
        <v>19</v>
      </c>
      <c r="D43" t="s">
        <v>18</v>
      </c>
      <c r="E43" t="s">
        <v>1</v>
      </c>
      <c r="F43" t="s">
        <v>17</v>
      </c>
      <c r="G43" t="s">
        <v>2</v>
      </c>
      <c r="H43" t="s">
        <v>16</v>
      </c>
      <c r="I43" t="s">
        <v>3</v>
      </c>
    </row>
    <row r="44" spans="1:9" x14ac:dyDescent="0.25">
      <c r="A44" t="s">
        <v>4</v>
      </c>
      <c r="B44">
        <v>2.97</v>
      </c>
      <c r="C44">
        <v>3.3</v>
      </c>
      <c r="D44" s="2">
        <v>1.1000000000000001</v>
      </c>
      <c r="E44" s="2">
        <v>2</v>
      </c>
      <c r="F44">
        <f>B44*C44</f>
        <v>9.8010000000000002</v>
      </c>
      <c r="G44">
        <f>(D44*E44)/1000</f>
        <v>2.2000000000000001E-3</v>
      </c>
      <c r="H44">
        <f>F44*G44</f>
        <v>2.15622E-2</v>
      </c>
      <c r="I44">
        <f>H44/H48</f>
        <v>2.7230845554845774E-2</v>
      </c>
    </row>
    <row r="45" spans="1:9" x14ac:dyDescent="0.25">
      <c r="A45" t="s">
        <v>5</v>
      </c>
      <c r="B45">
        <v>0.84599999999999997</v>
      </c>
      <c r="C45">
        <v>3.3</v>
      </c>
      <c r="D45" s="2">
        <v>1.919</v>
      </c>
      <c r="E45" s="1">
        <v>100</v>
      </c>
      <c r="F45">
        <f t="shared" ref="F45:F47" si="12">B45*C45</f>
        <v>2.7917999999999998</v>
      </c>
      <c r="G45">
        <f t="shared" ref="G45:G47" si="13">(D45*E45)/1000</f>
        <v>0.19190000000000002</v>
      </c>
      <c r="H45">
        <f t="shared" ref="H45:H47" si="14">F45*G45</f>
        <v>0.53574642000000006</v>
      </c>
      <c r="I45">
        <f>H45/H48</f>
        <v>0.67659274190859642</v>
      </c>
    </row>
    <row r="46" spans="1:9" x14ac:dyDescent="0.25">
      <c r="A46" t="s">
        <v>6</v>
      </c>
      <c r="B46">
        <v>2.2050000000000001</v>
      </c>
      <c r="C46">
        <v>3.3</v>
      </c>
      <c r="D46" s="2">
        <v>9.8379999999999992</v>
      </c>
      <c r="E46" s="2">
        <v>2</v>
      </c>
      <c r="F46">
        <f t="shared" si="12"/>
        <v>7.2764999999999995</v>
      </c>
      <c r="G46">
        <f t="shared" si="13"/>
        <v>1.9675999999999999E-2</v>
      </c>
      <c r="H46">
        <f t="shared" si="14"/>
        <v>0.14317241399999997</v>
      </c>
      <c r="I46">
        <f>H46/H48</f>
        <v>0.18081206432314131</v>
      </c>
    </row>
    <row r="47" spans="1:9" x14ac:dyDescent="0.25">
      <c r="A47" t="s">
        <v>7</v>
      </c>
      <c r="B47">
        <v>3.5000000000000003E-2</v>
      </c>
      <c r="C47">
        <v>3.3</v>
      </c>
      <c r="D47" s="2">
        <v>395.45</v>
      </c>
      <c r="E47" s="2">
        <v>2</v>
      </c>
      <c r="F47">
        <f t="shared" si="12"/>
        <v>0.11550000000000001</v>
      </c>
      <c r="G47">
        <f t="shared" si="13"/>
        <v>0.79089999999999994</v>
      </c>
      <c r="H47">
        <f t="shared" si="14"/>
        <v>9.1348949999999998E-2</v>
      </c>
      <c r="I47">
        <f>H47/H48</f>
        <v>0.11536434821341647</v>
      </c>
    </row>
    <row r="48" spans="1:9" x14ac:dyDescent="0.25">
      <c r="F48" t="s">
        <v>21</v>
      </c>
      <c r="H48">
        <f>H44+H45+H46+H47</f>
        <v>0.79182998400000004</v>
      </c>
    </row>
    <row r="50" spans="1:9" x14ac:dyDescent="0.25">
      <c r="A50" s="3" t="s">
        <v>15</v>
      </c>
    </row>
    <row r="52" spans="1:9" x14ac:dyDescent="0.25">
      <c r="A52" t="s">
        <v>0</v>
      </c>
      <c r="B52" t="s">
        <v>20</v>
      </c>
      <c r="C52" t="s">
        <v>19</v>
      </c>
      <c r="D52" t="s">
        <v>18</v>
      </c>
      <c r="E52" t="s">
        <v>1</v>
      </c>
      <c r="F52" t="s">
        <v>17</v>
      </c>
      <c r="G52" t="s">
        <v>2</v>
      </c>
      <c r="H52" t="s">
        <v>16</v>
      </c>
      <c r="I52" t="s">
        <v>3</v>
      </c>
    </row>
    <row r="53" spans="1:9" x14ac:dyDescent="0.25">
      <c r="A53" t="s">
        <v>4</v>
      </c>
      <c r="B53">
        <v>2.17</v>
      </c>
      <c r="C53">
        <v>3.3</v>
      </c>
      <c r="D53" s="2">
        <v>4.7E-2</v>
      </c>
      <c r="E53" s="2">
        <v>2</v>
      </c>
      <c r="F53">
        <f>B53*C53</f>
        <v>7.1609999999999996</v>
      </c>
      <c r="G53">
        <f>(D53*E53)/1000</f>
        <v>9.3999999999999994E-5</v>
      </c>
      <c r="H53">
        <f>F53*G53</f>
        <v>6.7313399999999993E-4</v>
      </c>
      <c r="I53">
        <f>H53/H57</f>
        <v>2.6438999377585664E-3</v>
      </c>
    </row>
    <row r="54" spans="1:9" x14ac:dyDescent="0.25">
      <c r="A54" t="s">
        <v>5</v>
      </c>
      <c r="B54">
        <v>4.7E-2</v>
      </c>
      <c r="C54">
        <v>3.3</v>
      </c>
      <c r="D54" s="2">
        <v>0.64400000000000002</v>
      </c>
      <c r="E54" s="1">
        <v>100</v>
      </c>
      <c r="F54">
        <f t="shared" ref="F54:F56" si="15">B54*C54</f>
        <v>0.15509999999999999</v>
      </c>
      <c r="G54">
        <f t="shared" ref="G54:G56" si="16">(D54*E54)/1000</f>
        <v>6.4399999999999999E-2</v>
      </c>
      <c r="H54">
        <f t="shared" ref="H54:H56" si="17">F54*G54</f>
        <v>9.9884399999999995E-3</v>
      </c>
      <c r="I54">
        <f>H54/H57</f>
        <v>3.9232063592546475E-2</v>
      </c>
    </row>
    <row r="55" spans="1:9" x14ac:dyDescent="0.25">
      <c r="A55" t="s">
        <v>6</v>
      </c>
      <c r="B55">
        <v>2.1800000000000002</v>
      </c>
      <c r="C55">
        <v>3.3</v>
      </c>
      <c r="D55" s="2">
        <v>10</v>
      </c>
      <c r="E55" s="2">
        <v>2</v>
      </c>
      <c r="F55">
        <f t="shared" si="15"/>
        <v>7.194</v>
      </c>
      <c r="G55">
        <f t="shared" si="16"/>
        <v>0.02</v>
      </c>
      <c r="H55">
        <f t="shared" si="17"/>
        <v>0.14388000000000001</v>
      </c>
      <c r="I55">
        <f>H55/H57</f>
        <v>0.5651242145615919</v>
      </c>
    </row>
    <row r="56" spans="1:9" x14ac:dyDescent="0.25">
      <c r="A56" t="s">
        <v>7</v>
      </c>
      <c r="B56">
        <v>3.3000000000000002E-2</v>
      </c>
      <c r="C56">
        <v>3.3</v>
      </c>
      <c r="D56" s="2">
        <v>459.4</v>
      </c>
      <c r="E56" s="2">
        <v>2</v>
      </c>
      <c r="F56">
        <f t="shared" si="15"/>
        <v>0.1089</v>
      </c>
      <c r="G56">
        <f t="shared" si="16"/>
        <v>0.91879999999999995</v>
      </c>
      <c r="H56">
        <f t="shared" si="17"/>
        <v>0.10005731999999999</v>
      </c>
      <c r="I56">
        <f>H56/H57</f>
        <v>0.39299982190810295</v>
      </c>
    </row>
    <row r="57" spans="1:9" x14ac:dyDescent="0.25">
      <c r="F57" t="s">
        <v>21</v>
      </c>
      <c r="H57">
        <f>H53+H54+H55+H56</f>
        <v>0.25459889400000002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2019-04-22T19:22:12Z</dcterms:created>
  <dcterms:modified xsi:type="dcterms:W3CDTF">2019-04-24T01:03:11Z</dcterms:modified>
</cp:coreProperties>
</file>