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r\Desktop\Homework\Excel\"/>
    </mc:Choice>
  </mc:AlternateContent>
  <xr:revisionPtr revIDLastSave="0" documentId="13_ncr:1_{788CCFF4-EFFE-43B5-8064-2DC205865437}" xr6:coauthVersionLast="36" xr6:coauthVersionMax="36" xr10:uidLastSave="{00000000-0000-0000-0000-000000000000}"/>
  <bookViews>
    <workbookView xWindow="0" yWindow="0" windowWidth="23040" windowHeight="9060" tabRatio="721" activeTab="1" xr2:uid="{00000000-000D-0000-FFFF-FFFF00000000}"/>
  </bookViews>
  <sheets>
    <sheet name="Original Raw" sheetId="3" r:id="rId1"/>
    <sheet name="Final Data" sheetId="1" r:id="rId2"/>
    <sheet name="Category Stats" sheetId="5" r:id="rId3"/>
    <sheet name="Subcategory Stats" sheetId="6" r:id="rId4"/>
    <sheet name="Launch Date Outcomes" sheetId="7" r:id="rId5"/>
    <sheet name="Goal Outcomes" sheetId="9" r:id="rId6"/>
  </sheets>
  <definedNames>
    <definedName name="_xlnm._FilterDatabase" localSheetId="1" hidden="1">'Final Data'!$A$1:$T$4115</definedName>
  </definedNames>
  <calcPr calcId="1790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9" l="1"/>
  <c r="G3" i="9"/>
  <c r="H3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11" i="9"/>
  <c r="G11" i="9"/>
  <c r="H11" i="9"/>
  <c r="F12" i="9"/>
  <c r="G12" i="9"/>
  <c r="H12" i="9"/>
  <c r="F13" i="9"/>
  <c r="G13" i="9"/>
  <c r="H13" i="9"/>
  <c r="H2" i="9"/>
  <c r="G2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2" i="9"/>
  <c r="B3" i="9"/>
  <c r="B13" i="9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S17" i="7"/>
  <c r="S16" i="7"/>
  <c r="S15" i="7"/>
  <c r="S14" i="7"/>
  <c r="S13" i="7"/>
  <c r="S12" i="7"/>
</calcChain>
</file>

<file path=xl/sharedStrings.xml><?xml version="1.0" encoding="utf-8"?>
<sst xmlns="http://schemas.openxmlformats.org/spreadsheetml/2006/main" count="49516" uniqueCount="8400">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</sst>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0" fontId="0" fillId="0" borderId="0" xfId="0" applyNumberFormat="1"/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/>
    <xf numFmtId="0" fontId="1" fillId="0" borderId="0" xfId="0" applyFont="1" applyAlignmen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2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9" fontId="0" fillId="0" borderId="2" xfId="0" applyNumberForma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</cellXfs>
  <cellStyles count="1">
    <cellStyle name="Normal" xfId="0" builtinId="0"/>
  </cellStyles>
  <dxfs count="4"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0731B9"/>
      <color rgb="FFFFC7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[StarterBookEmil.xlsx]Category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2-4772-9796-D7477E7A5644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2-4772-9796-D7477E7A5644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F2-4772-9796-D7477E7A5644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F2-4772-9796-D7477E7A5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2836336"/>
        <c:axId val="502831416"/>
      </c:barChart>
      <c:catAx>
        <c:axId val="50283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31416"/>
        <c:crosses val="autoZero"/>
        <c:auto val="1"/>
        <c:lblAlgn val="ctr"/>
        <c:lblOffset val="100"/>
        <c:noMultiLvlLbl val="0"/>
      </c:catAx>
      <c:valAx>
        <c:axId val="502831416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3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[StarterBookEmil.xlsx]Subcategory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B-435C-973E-7FA2468F3A8F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7B-435C-973E-7FA2468F3A8F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7B-435C-973E-7FA2468F3A8F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7B-435C-973E-7FA2468F3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7512408"/>
        <c:axId val="617511096"/>
      </c:barChart>
      <c:catAx>
        <c:axId val="61751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11096"/>
        <c:crosses val="autoZero"/>
        <c:auto val="1"/>
        <c:lblAlgn val="ctr"/>
        <c:lblOffset val="100"/>
        <c:noMultiLvlLbl val="0"/>
      </c:catAx>
      <c:valAx>
        <c:axId val="617511096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1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[StarterBookEmil.xlsx]Launch Date Outcomes!PivotTable3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C8-4916-A1AB-5A0EEB353D89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CC8-4916-A1AB-5A0EEB353D89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C8-4916-A1AB-5A0EEB353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805680"/>
        <c:axId val="600806008"/>
      </c:lineChart>
      <c:catAx>
        <c:axId val="60080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806008"/>
        <c:crosses val="autoZero"/>
        <c:auto val="1"/>
        <c:lblAlgn val="ctr"/>
        <c:lblOffset val="100"/>
        <c:noMultiLvlLbl val="0"/>
      </c:catAx>
      <c:valAx>
        <c:axId val="60080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80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4-4468-84CD-A5D7AE4AB79A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4-4468-84CD-A5D7AE4AB79A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4-4468-84CD-A5D7AE4AB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457808"/>
        <c:axId val="495457480"/>
      </c:lineChart>
      <c:catAx>
        <c:axId val="49545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457480"/>
        <c:crosses val="autoZero"/>
        <c:auto val="1"/>
        <c:lblAlgn val="ctr"/>
        <c:lblOffset val="100"/>
        <c:noMultiLvlLbl val="0"/>
      </c:catAx>
      <c:valAx>
        <c:axId val="49545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45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0</xdr:row>
      <xdr:rowOff>60960</xdr:rowOff>
    </xdr:from>
    <xdr:to>
      <xdr:col>17</xdr:col>
      <xdr:colOff>251460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1AF49-3F0A-4E37-8472-374CBCA9B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3</xdr:row>
      <xdr:rowOff>0</xdr:rowOff>
    </xdr:from>
    <xdr:to>
      <xdr:col>14</xdr:col>
      <xdr:colOff>182880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44110-D0AE-4114-978B-8A4807811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</xdr:colOff>
      <xdr:row>0</xdr:row>
      <xdr:rowOff>76200</xdr:rowOff>
    </xdr:from>
    <xdr:to>
      <xdr:col>16</xdr:col>
      <xdr:colOff>304800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539DB-876B-4AE5-AB62-FC422F53A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13</xdr:row>
      <xdr:rowOff>60960</xdr:rowOff>
    </xdr:from>
    <xdr:to>
      <xdr:col>7</xdr:col>
      <xdr:colOff>1295400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740C9-3A43-4576-86BC-EBB125DBA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R" refreshedDate="43362.710399074072" createdVersion="6" refreshedVersion="6" minRefreshableVersion="3" recordCount="4114" xr:uid="{A39469B4-637B-452D-B7E5-EE2A72134DE1}">
  <cacheSource type="worksheet">
    <worksheetSource ref="A1:R4115" sheet="F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R" refreshedDate="43362.738908912041" createdVersion="6" refreshedVersion="6" minRefreshableVersion="3" recordCount="4114" xr:uid="{CCC8FBC0-1886-4F64-90DF-938190835155}">
  <cacheSource type="worksheet">
    <worksheetSource ref="A1:T4115" sheet="F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x v="0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x v="0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x v="0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x v="0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x v="0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x v="0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x v="0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x v="0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x v="0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x v="0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x v="0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x v="0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x v="0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x v="0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x v="0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x v="0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x v="0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x v="0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x v="0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x v="0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x v="0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x v="0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x v="0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x v="0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x v="0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x v="0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x v="0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x v="0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x v="0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x v="0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x v="0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x v="0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x v="0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x v="0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x v="0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x v="0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x v="0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x v="0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x v="0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x v="0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x v="0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x v="0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x v="0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x v="0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x v="0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x v="0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x v="0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x v="0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x v="0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x v="0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x v="0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x v="0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x v="0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x v="0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x v="0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x v="0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x v="0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x v="0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x v="0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x v="0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x v="0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x v="0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x v="0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x v="0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x v="0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x v="0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x v="0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x v="0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x v="0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x v="0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x v="0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x v="0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x v="0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x v="0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x v="0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x v="0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x v="0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x v="0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x v="0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x v="0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x v="0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x v="0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x v="0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x v="0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x v="0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x v="0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x v="0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x v="0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x v="0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x v="0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x v="0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x v="0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x v="0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x v="0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x v="0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x v="0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x v="0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x v="0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x v="0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x v="0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x v="0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x v="0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x v="0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x v="0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x v="0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x v="0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x v="0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x v="0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x v="0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x v="0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x v="0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x v="0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x v="0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x v="0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x v="0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x v="0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x v="0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x v="0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x v="0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x v="0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x v="1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x v="1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x v="1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x v="1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x v="1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x v="1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x v="1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x v="1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x v="1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x v="1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x v="1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x v="1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x v="1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x v="1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x v="1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x v="1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x v="1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x v="1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x v="1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x v="1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x v="1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x v="1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x v="1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x v="1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x v="1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x v="1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x v="1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x v="1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x v="1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x v="1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x v="1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x v="1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x v="1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x v="1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x v="1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x v="1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x v="1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x v="1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x v="1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x v="1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x v="1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x v="1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x v="1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x v="1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x v="1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x v="1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x v="1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x v="1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x v="1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x v="1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x v="1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x v="1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x v="1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x v="1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x v="1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x v="1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x v="1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x v="1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x v="1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x v="1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x v="1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x v="1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x v="1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x v="1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x v="1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x v="1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x v="1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x v="1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x v="1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x v="1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x v="1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x v="1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x v="1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x v="1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x v="1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1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1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x v="1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x v="1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x v="1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x v="1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x v="1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x v="1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x v="1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x v="1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x v="1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x v="1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x v="1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x v="1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x v="1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1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1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1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x v="1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1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x v="1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1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x v="1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1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x v="1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1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x v="1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1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1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x v="1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1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x v="1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x v="0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x v="0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x v="0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x v="0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x v="0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x v="0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x v="0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x v="0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x v="0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x v="0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x v="0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x v="0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x v="0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x v="0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x v="0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x v="0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x v="0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x v="0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x v="0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x v="0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x v="0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x v="0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x v="0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x v="0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x v="0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x v="0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x v="0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x v="0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x v="0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x v="0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x v="0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x v="0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x v="0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x v="0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x v="0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x v="0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x v="0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x v="0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x v="0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x v="0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x v="0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x v="0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x v="0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x v="0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x v="0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x v="0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x v="0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x v="0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x v="0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x v="0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x v="0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x v="0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x v="0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x v="0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x v="0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x v="0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x v="0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x v="0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x v="0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x v="0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x v="0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x v="0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x v="0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x v="0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x v="0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x v="0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x v="0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x v="0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x v="0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x v="0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x v="0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x v="0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x v="0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x v="0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x v="0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x v="0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x v="0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x v="0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x v="0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x v="0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x v="0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x v="0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x v="0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x v="0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x v="0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x v="0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x v="0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x v="0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x v="0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x v="0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x v="0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x v="0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x v="0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x v="0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x v="0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x v="0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x v="0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x v="0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x v="0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x v="0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x v="0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x v="0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x v="0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x v="0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x v="0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x v="0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x v="0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x v="0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x v="0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x v="0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x v="0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x v="0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x v="0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x v="0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x v="0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x v="0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x v="0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x v="0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x v="0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x v="0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x v="0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x v="0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x v="0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x v="0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x v="0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x v="0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x v="0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x v="0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x v="0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x v="0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x v="0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x v="0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x v="0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x v="0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x v="0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x v="0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x v="0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x v="0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x v="0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x v="0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x v="0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x v="0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x v="0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x v="0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x v="0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x v="0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x v="0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x v="0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x v="0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x v="0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x v="0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x v="0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x v="0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x v="0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x v="0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x v="0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x v="0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x v="0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x v="0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x v="0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x v="0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x v="0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x v="0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x v="0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x v="0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x v="0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x v="0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x v="0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x v="0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x v="0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x v="0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x v="0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x v="0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x v="0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x v="0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x v="0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x v="0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x v="0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x v="0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x v="0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x v="1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x v="1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x v="1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x v="1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x v="1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x v="1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x v="1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1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x v="1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1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x v="1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x v="1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x v="1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1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x v="1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x v="1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1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1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x v="1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1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x v="1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1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x v="1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x v="1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x v="1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x v="1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x v="1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x v="1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x v="1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x v="1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x v="1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1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x v="1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x v="1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x v="1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x v="1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x v="1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1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x v="1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x v="1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x v="1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1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1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x v="1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x v="1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x v="1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x v="1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x v="1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1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x v="1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x v="1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x v="1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x v="1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x v="1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x v="1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1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x v="1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1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1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x v="1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x v="1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x v="1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x v="1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x v="1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x v="1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x v="1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x v="1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1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1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x v="1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x v="1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1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1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1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x v="1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1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x v="1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x v="1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x v="1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x v="1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x v="1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1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x v="1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x v="1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x v="1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x v="1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x v="1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x v="1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x v="1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x v="1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1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x v="1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x v="1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x v="1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x v="1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x v="1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x v="1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x v="1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1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x v="1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x v="0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x v="0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x v="0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x v="0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x v="0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x v="0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x v="0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x v="0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x v="0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x v="0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x v="0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x v="0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x v="0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x v="0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x v="0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x v="0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x v="0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x v="0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x v="0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x v="0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x v="1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x v="1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x v="1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x v="1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x v="1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x v="1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x v="1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1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x v="1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x v="1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x v="1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x v="1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1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x v="1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x v="1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1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x v="1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x v="1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1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x v="1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x v="1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x v="1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1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x v="1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x v="1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1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x v="1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1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x v="1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x v="1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x v="1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x v="1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1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x v="1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x v="1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x v="1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x v="1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x v="1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x v="1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x v="1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x v="1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1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1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x v="1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x v="1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x v="1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x v="1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x v="1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x v="1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x v="1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x v="1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x v="1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x v="1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x v="1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x v="1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x v="1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x v="1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x v="1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x v="1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x v="1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x v="1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x v="1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x v="1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x v="1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x v="1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x v="1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x v="1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x v="1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x v="1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x v="1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x v="1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x v="1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x v="1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x v="1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x v="1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x v="1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x v="1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x v="1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x v="1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x v="1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x v="1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x v="1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x v="1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x v="1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x v="1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x v="1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x v="1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x v="1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x v="1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x v="1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x v="1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x v="1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x v="1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x v="1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x v="1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x v="1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x v="1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x v="1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x v="1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x v="1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x v="0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x v="0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x v="0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x v="0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x v="0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x v="0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x v="0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x v="0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x v="0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x v="0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x v="0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x v="0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x v="0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x v="0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x v="0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x v="0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x v="0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x v="0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x v="0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x v="0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x v="1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x v="1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x v="1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x v="1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x v="1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x v="1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x v="1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x v="1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x v="1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x v="1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x v="1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x v="1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x v="1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x v="1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x v="1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x v="1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x v="1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x v="1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x v="1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x v="1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x v="1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x v="1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x v="1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x v="1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x v="1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x v="1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1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x v="1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x v="1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x v="1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x v="1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x v="1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x v="1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x v="1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x v="1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x v="1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x v="1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x v="1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x v="1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x v="1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x v="1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x v="1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x v="1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x v="1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x v="1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x v="1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1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x v="1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x v="1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x v="1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x v="1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x v="1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x v="1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x v="1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x v="1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x v="1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x v="1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x v="1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x v="1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x v="1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x v="0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x v="0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x v="0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x v="0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x v="0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x v="0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x v="0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x v="0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x v="0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x v="0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x v="0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x v="0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x v="0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x v="0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x v="0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x v="0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x v="0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x v="0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x v="0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x v="0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x v="0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x v="0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x v="0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x v="0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x v="0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x v="0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x v="0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x v="0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x v="0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x v="0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x v="0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x v="0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x v="0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x v="0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x v="0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x v="0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x v="0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x v="0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x v="0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x v="0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1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x v="1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1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x v="1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1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x v="1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1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x v="1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1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x v="1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1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x v="1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x v="1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x v="1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x v="1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x v="1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x v="1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x v="1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x v="1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x v="1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x v="0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x v="0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x v="0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x v="0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x v="0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x v="0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x v="0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x v="0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x v="0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x v="0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x v="0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x v="0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x v="0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x v="0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x v="0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x v="0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x v="0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x v="0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x v="0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x v="0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x v="0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x v="0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x v="0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x v="0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x v="0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x v="0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x v="0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x v="0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x v="0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x v="0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x v="0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x v="0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x v="0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x v="0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x v="0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x v="0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x v="0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x v="0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x v="0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x v="0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x v="0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x v="0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x v="0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x v="0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x v="0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x v="0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x v="0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x v="0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x v="0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x v="0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x v="0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x v="0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x v="0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x v="0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x v="0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x v="0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x v="0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x v="0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x v="0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x v="0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x v="0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x v="0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x v="0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x v="0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x v="0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x v="0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x v="0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x v="0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x v="0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x v="0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x v="0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x v="0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x v="0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x v="0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x v="0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x v="0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x v="0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x v="0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x v="0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x v="0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x v="1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x v="1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x v="1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x v="1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x v="1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x v="1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x v="1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x v="1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x v="1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x v="1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x v="1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x v="1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x v="1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x v="1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x v="1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1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x v="1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x v="1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x v="1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x v="1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x v="1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x v="1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x v="1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x v="1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x v="1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x v="1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x v="1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1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x v="1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x v="1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x v="1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x v="1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x v="1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x v="1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x v="1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x v="1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x v="1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1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x v="1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x v="1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x v="1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1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x v="1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x v="1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x v="1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x v="1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x v="1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x v="1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1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x v="1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x v="1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1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x v="1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x v="1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1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x v="1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1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x v="1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x v="1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x v="1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1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x v="1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x v="1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x v="1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x v="1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x v="1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1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x v="1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x v="1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1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x v="1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x v="1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x v="1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x v="1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x v="1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x v="1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1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x v="1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x v="1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x v="1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x v="1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x v="1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x v="1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x v="1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x v="1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x v="1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x v="1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1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x v="1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x v="1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x v="1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x v="1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x v="1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x v="1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x v="1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x v="1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x v="1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x v="1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x v="1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x v="1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x v="1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x v="1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x v="1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x v="1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x v="1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x v="1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x v="1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x v="1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x v="1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x v="1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x v="1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x v="1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x v="1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x v="1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x v="1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x v="1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x v="1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x v="1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x v="1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x v="1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x v="1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x v="1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x v="1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x v="1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x v="1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x v="1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x v="1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x v="1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1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x v="1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x v="1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x v="1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x v="1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x v="1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x v="1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x v="1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x v="1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x v="1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x v="1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x v="1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x v="1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x v="1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x v="1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x v="1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x v="1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x v="1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x v="1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x v="1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x v="1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x v="1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x v="1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x v="1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x v="1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x v="1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x v="1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x v="1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x v="1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x v="1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x v="1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x v="1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x v="0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x v="0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x v="0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x v="0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x v="0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x v="0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x v="0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x v="0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x v="0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x v="0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x v="0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x v="0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x v="0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x v="0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x v="0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x v="0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x v="0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x v="0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x v="0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x v="0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x v="1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x v="1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x v="1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x v="1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x v="1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x v="1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x v="1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x v="1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x v="1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x v="1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x v="1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x v="1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x v="1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x v="1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x v="1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x v="1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x v="1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x v="1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x v="1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x v="1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x v="1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x v="1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x v="1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x v="1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x v="1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x v="1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x v="1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x v="1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x v="1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x v="1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x v="1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x v="1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x v="1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x v="1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x v="1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x v="1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x v="1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x v="1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x v="1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x v="1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x v="1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x v="1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x v="1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x v="1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x v="1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x v="1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x v="1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x v="1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x v="1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x v="1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x v="1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x v="1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x v="1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x v="1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x v="1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x v="1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x v="1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x v="1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x v="1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x v="1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x v="1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x v="1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x v="1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x v="1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x v="1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x v="1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x v="1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x v="1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x v="1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x v="1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x v="1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x v="1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x v="1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x v="1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x v="1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x v="1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x v="1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x v="1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x v="1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x v="1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x v="1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x v="1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x v="1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x v="1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x v="1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x v="1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x v="1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x v="1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x v="1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x v="1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x v="1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x v="1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x v="1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x v="1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x v="1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x v="1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x v="1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x v="1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x v="1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x v="1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x v="1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x v="1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x v="1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x v="1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x v="1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x v="1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x v="1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x v="1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x v="1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x v="1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x v="1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x v="1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x v="1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x v="1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x v="1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x v="1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x v="1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x v="1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x v="1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x v="1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x v="1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x v="1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x v="1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x v="1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x v="1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x v="1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x v="0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x v="0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x v="0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x v="0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x v="0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x v="0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x v="0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x v="0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x v="0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x v="0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x v="0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x v="0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x v="0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x v="0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x v="0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x v="0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x v="0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x v="0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x v="0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x v="0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x v="0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x v="0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x v="0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x v="0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x v="0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x v="0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x v="0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x v="0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x v="0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x v="0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x v="0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x v="0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x v="0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x v="0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x v="0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x v="0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x v="0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x v="0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x v="0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x v="0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x v="1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x v="1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x v="1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x v="1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x v="1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x v="1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x v="1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x v="1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x v="1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x v="1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x v="1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x v="1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x v="1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x v="1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x v="1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x v="1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x v="1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x v="1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x v="1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x v="1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x v="0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x v="0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x v="0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x v="0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x v="0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x v="0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x v="0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x v="0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x v="0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x v="0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x v="0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x v="0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x v="0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x v="0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x v="0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x v="0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x v="0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x v="0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x v="0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x v="0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x v="0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x v="0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x v="0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x v="0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x v="0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x v="0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x v="0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x v="0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x v="0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x v="0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x v="0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x v="0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x v="0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x v="0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x v="0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x v="0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x v="0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x v="0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x v="0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x v="0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x v="0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x v="0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x v="0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x v="0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x v="0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x v="0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x v="0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x v="0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x v="0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x v="0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x v="0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x v="0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x v="0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x v="0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x v="0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x v="0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x v="0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x v="0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x v="0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x v="0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x v="1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x v="1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x v="1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x v="1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x v="1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x v="1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x v="1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x v="1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x v="1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x v="1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x v="1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x v="1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x v="1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x v="1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x v="1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x v="1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x v="1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x v="1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x v="1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x v="1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x v="1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x v="1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x v="1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x v="1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x v="1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x v="1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x v="1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x v="1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x v="1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x v="1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x v="1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x v="1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x v="1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x v="1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x v="1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x v="1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x v="1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x v="1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x v="1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x v="1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x v="0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x v="0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x v="0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x v="0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x v="0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x v="0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x v="0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x v="0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x v="0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x v="0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x v="0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x v="0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x v="0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x v="0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x v="0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x v="0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x v="0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x v="0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x v="0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x v="0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x v="0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x v="0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x v="0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x v="0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x v="0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x v="0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x v="0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x v="0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x v="0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x v="0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x v="0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x v="0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x v="0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x v="0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x v="0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x v="0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x v="0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x v="0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x v="0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x v="0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x v="0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x v="0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x v="0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x v="0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x v="0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x v="0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x v="0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x v="0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x v="0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x v="0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x v="0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x v="0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x v="0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x v="0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x v="0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x v="0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x v="0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x v="0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x v="0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x v="0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x v="1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x v="1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x v="1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x v="1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x v="1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x v="1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x v="1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x v="1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x v="1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x v="1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x v="1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x v="1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x v="1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x v="1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x v="1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x v="1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x v="1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x v="1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x v="1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x v="1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x v="1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x v="1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x v="1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x v="1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x v="1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x v="1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x v="1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x v="1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x v="1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x v="1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x v="1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x v="1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x v="1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x v="1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x v="1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x v="1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x v="1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x v="1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x v="1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x v="1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x v="1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x v="1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x v="1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x v="1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x v="1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x v="0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x v="0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x v="0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x v="0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x v="0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x v="0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x v="0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x v="0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x v="0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x v="0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x v="0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x v="0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x v="0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x v="0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x v="0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x v="0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x v="0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x v="0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x v="0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x v="0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x v="1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x v="1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x v="1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x v="1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x v="1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x v="1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x v="1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x v="1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x v="1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x v="1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x v="1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x v="1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x v="1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x v="1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x v="1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x v="1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x v="0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x v="0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x v="0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x v="0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x v="0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x v="0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x v="0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x v="0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x v="0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x v="0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x v="0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x v="0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x v="0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x v="0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x v="0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x v="0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x v="0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x v="0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x v="0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x v="0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x v="0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x v="0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x v="0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x v="0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x v="0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x v="0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x v="0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x v="0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x v="0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x v="0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x v="0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x v="0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x v="0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x v="0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x v="0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x v="0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x v="0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x v="0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x v="0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x v="0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x v="1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x v="1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x v="1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x v="1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x v="1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x v="1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x v="1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x v="1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x v="1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x v="1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x v="1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x v="1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x v="1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x v="1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x v="1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x v="1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x v="1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x v="1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x v="1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x v="1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x v="1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x v="1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x v="1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x v="1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x v="1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x v="1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x v="1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x v="1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x v="1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x v="1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x v="1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x v="1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x v="1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x v="1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x v="1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x v="1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x v="1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x v="1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x v="1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x v="1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x v="1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x v="1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x v="1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x v="1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x v="1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x v="1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x v="1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x v="1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x v="1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x v="1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x v="0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x v="0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x v="0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x v="0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x v="0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x v="0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x v="0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x v="0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x v="0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x v="0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x v="0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x v="0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x v="0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x v="0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x v="0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x v="0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x v="0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x v="0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x v="0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x v="0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x v="0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x v="0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x v="0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x v="0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x v="0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x v="0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x v="0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x v="0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x v="0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x v="0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x v="0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x v="0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x v="0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x v="0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x v="0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x v="0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x v="0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x v="0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x v="0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x v="0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x v="0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x v="0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x v="0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x v="0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x v="0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x v="0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x v="0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x v="0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x v="0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x v="0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x v="0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x v="0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x v="0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x v="0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x v="0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x v="0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x v="0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x v="0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x v="0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x v="0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x v="0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x v="0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x v="0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x v="0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x v="0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x v="0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x v="0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x v="0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x v="0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x v="0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x v="0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x v="0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x v="0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x v="0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x v="0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x v="0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x v="0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x v="0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x v="0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x v="0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x v="1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x v="1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x v="1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x v="1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x v="1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x v="1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x v="1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x v="1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x v="1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x v="1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x v="1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x v="1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x v="1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x v="1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x v="1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x v="1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x v="1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x v="1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x v="1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x v="1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x v="1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x v="1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x v="1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x v="1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x v="1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x v="1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x v="1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x v="1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x v="1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x v="1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x v="1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x v="1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x v="1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x v="1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x v="1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x v="1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x v="1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x v="1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x v="1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x v="1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x v="1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x v="1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x v="1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x v="1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x v="1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x v="1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x v="1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x v="1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x v="1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x v="1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x v="0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x v="0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x v="0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x v="0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x v="0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x v="0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x v="0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x v="0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x v="0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x v="0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x v="0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x v="0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x v="0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x v="0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x v="0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x v="0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x v="0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x v="0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x v="0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x v="0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x v="0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x v="0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x v="0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x v="1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x v="1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x v="1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x v="1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x v="1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x v="1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x v="1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x v="1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x v="1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x v="1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x v="1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x v="1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x v="1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x v="1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x v="1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x v="1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x v="1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x v="1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x v="1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x v="1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x v="1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x v="1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x v="1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x v="1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x v="1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x v="1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x v="1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x v="1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x v="1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x v="1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x v="1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x v="1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x v="1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x v="1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x v="1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x v="1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x v="1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x v="1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x v="1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x v="1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x v="1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x v="1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x v="1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x v="1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x v="1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x v="1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x v="1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x v="1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x v="1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x v="1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x v="1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x v="1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x v="1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x v="1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x v="0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x v="0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x v="0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x v="0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x v="0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x v="0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x v="0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x v="0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x v="0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x v="0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x v="0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x v="0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x v="0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x v="0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x v="0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x v="0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x v="0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x v="0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x v="0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x v="0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x v="0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x v="0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x v="0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x v="0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x v="0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x v="0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x v="0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x v="0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x v="0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x v="0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x v="0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x v="0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x v="0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x v="0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x v="0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x v="0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x v="0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x v="0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x v="0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x v="0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x v="1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x v="1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x v="1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x v="1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x v="1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x v="1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x v="1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x v="1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x v="1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x v="1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x v="1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x v="1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x v="1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x v="1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x v="1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x v="0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x v="0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x v="0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x v="0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x v="0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x v="0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x v="0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x v="0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x v="0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x v="0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x v="0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x v="0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x v="0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x v="0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x v="0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x v="0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x v="0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x v="0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x v="0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x v="0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x v="1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x v="1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x v="1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x v="1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x v="1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x v="1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x v="1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x v="1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x v="1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x v="1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x v="1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x v="1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x v="1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x v="1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x v="1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x v="1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x v="1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x v="1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x v="1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x v="1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x v="0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x v="0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x v="0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x v="0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x v="0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x v="0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x v="0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x v="0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x v="0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x v="0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x v="0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x v="0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x v="0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x v="0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x v="0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x v="0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x v="0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x v="0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x v="0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x v="0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x v="0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x v="0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x v="0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x v="0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x v="0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x v="0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x v="0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x v="0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x v="0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x v="0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x v="0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x v="0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x v="0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x v="0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x v="0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x v="0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x v="0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x v="0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x v="0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x v="0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x v="0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x v="0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x v="0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x v="0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x v="0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x v="0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x v="0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x v="0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x v="0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x v="0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x v="0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x v="0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x v="0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x v="0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x v="0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x v="0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x v="0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x v="0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x v="0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x v="0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x v="1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x v="1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x v="1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x v="1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x v="1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x v="1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x v="1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x v="1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x v="1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x v="1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x v="1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x v="1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x v="1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x v="1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x v="0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x v="0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x v="0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x v="0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x v="0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x v="0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x v="0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x v="0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x v="0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x v="0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x v="0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x v="0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x v="0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x v="0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x v="0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x v="0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x v="0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x v="0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x v="0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x v="0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x v="0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x v="0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x v="0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x v="0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x v="0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x v="0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x v="0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x v="0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x v="0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x v="0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x v="0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x v="0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x v="0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x v="0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x v="0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x v="0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x v="0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x v="0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x v="0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x v="0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x v="0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x v="0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x v="0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x v="0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x v="0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x v="0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x v="0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x v="0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x v="0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x v="0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x v="0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x v="0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x v="0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x v="0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x v="0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x v="0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x v="0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x v="0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x v="0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x v="0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x v="0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x v="0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x v="0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x v="0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x v="0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x v="0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x v="0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x v="0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x v="0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x v="0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x v="0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x v="0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x v="0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x v="0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x v="0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x v="0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x v="0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x v="0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x v="0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x v="0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x v="0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x v="0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x v="0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x v="0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x v="0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x v="0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x v="0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x v="0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x v="0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x v="0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x v="0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x v="0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x v="0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x v="0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x v="0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x v="0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x v="0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x v="0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x v="0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x v="0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x v="0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x v="0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x v="0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x v="0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x v="0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x v="0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x v="0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x v="0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x v="0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x v="0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x v="0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x v="0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x v="0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x v="0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x v="0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x v="0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x v="0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x v="0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x v="0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x v="0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x v="1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x v="1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x v="1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x v="1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x v="1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x v="1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x v="1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x v="1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x v="1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x v="1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x v="1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x v="1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x v="1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x v="1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x v="1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x v="1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x v="1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x v="1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x v="1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x v="1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1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x v="1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x v="1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x v="1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x v="1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x v="1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x v="1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1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1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x v="1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x v="1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x v="1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x v="1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x v="1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x v="1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x v="1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x v="1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x v="1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x v="1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x v="1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x v="0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x v="0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x v="0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x v="0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x v="0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x v="0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x v="0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x v="0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x v="0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x v="0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x v="0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x v="0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x v="0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x v="0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x v="0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x v="0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x v="0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x v="0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x v="0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x v="0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x v="0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x v="0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x v="0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x v="0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x v="0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x v="0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x v="0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x v="0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x v="0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x v="0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x v="0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x v="0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x v="0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x v="0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x v="0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x v="0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x v="0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x v="0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x v="0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x v="0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x v="0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x v="0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x v="0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x v="0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x v="0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x v="0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x v="0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x v="0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x v="0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x v="0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x v="0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x v="0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x v="0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x v="0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x v="0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x v="0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x v="0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x v="0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x v="0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x v="0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x v="0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x v="0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x v="0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x v="0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x v="0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x v="0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x v="0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x v="0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x v="0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x v="0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x v="0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x v="0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x v="0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x v="0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x v="0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x v="0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x v="0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x v="0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x v="0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x v="0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x v="0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x v="0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x v="0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x v="0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x v="0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x v="0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x v="0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x v="0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x v="0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x v="0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x v="0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x v="0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x v="0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x v="0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x v="0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x v="0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x v="0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x v="0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x v="0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x v="0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x v="0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x v="0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x v="0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x v="0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x v="0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x v="0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x v="0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x v="0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x v="0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x v="0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x v="0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x v="0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x v="0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x v="0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x v="0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x v="0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x v="0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x v="0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x v="0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x v="0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x v="0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x v="0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x v="0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x v="0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x v="0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x v="0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x v="0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x v="0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x v="0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x v="0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x v="0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x v="0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x v="0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x v="0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x v="0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x v="0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x v="0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x v="0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x v="0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x v="0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x v="0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x v="0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x v="0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x v="0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x v="0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x v="0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x v="0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x v="0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x v="0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x v="0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x v="0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x v="0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x v="0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x v="0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x v="0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x v="0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x v="0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x v="0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x v="0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x v="0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x v="1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x v="1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x v="1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x v="1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x v="1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x v="1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x v="0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x v="0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x v="0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x v="0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x v="0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x v="0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x v="0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x v="0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x v="0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x v="0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x v="0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x v="0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x v="0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x v="0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x v="1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x v="1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x v="1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x v="1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x v="1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x v="1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x v="1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x v="1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x v="1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x v="1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x v="1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x v="1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x v="1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x v="1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x v="1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x v="1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x v="1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x v="1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x v="1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x v="1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x v="1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x v="1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x v="1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x v="1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x v="1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x v="1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x v="1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x v="1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x v="1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x v="1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x v="1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x v="1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x v="1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x v="1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x v="1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x v="1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x v="1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x v="1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x v="1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x v="1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x v="1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x v="1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x v="1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x v="1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x v="1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x v="1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x v="1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x v="1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x v="1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x v="1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x v="1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x v="1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x v="1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x v="1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x v="1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x v="1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x v="1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x v="1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x v="1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x v="1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x v="1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x v="1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x v="1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1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x v="1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x v="1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x v="1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x v="1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x v="1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1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x v="1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1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x v="1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x v="1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x v="1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x v="1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1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x v="1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1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x v="1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x v="1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x v="1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x v="1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x v="1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x v="1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1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x v="1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x v="1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x v="1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x v="1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x v="1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x v="1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1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x v="1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x v="1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x v="1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1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x v="1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1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x v="1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x v="0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x v="0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x v="0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x v="0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x v="0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x v="0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x v="0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x v="0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x v="0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x v="0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x v="0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x v="0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x v="0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x v="0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x v="0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x v="0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x v="0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x v="0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x v="0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x v="0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x v="0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x v="0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x v="0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x v="0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x v="0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x v="0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x v="0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x v="0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x v="0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x v="0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x v="0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x v="0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x v="0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x v="0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x v="0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x v="0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x v="0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x v="0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x v="0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x v="0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x v="0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x v="0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x v="0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x v="0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x v="0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x v="0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x v="0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x v="0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x v="0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x v="0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x v="0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x v="0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x v="0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x v="0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x v="0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x v="0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x v="0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x v="0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x v="0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x v="0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x v="1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x v="1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1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x v="1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1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x v="1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x v="1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1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x v="1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x v="1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1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1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1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x v="1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x v="1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1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x v="1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1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x v="1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1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x v="0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x v="0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x v="0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x v="0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x v="0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x v="0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x v="0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x v="0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x v="0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x v="0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x v="0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x v="0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x v="0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x v="0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x v="0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x v="0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x v="0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x v="0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x v="0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x v="0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x v="0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x v="0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x v="0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x v="0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x v="0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x v="0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x v="0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x v="0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x v="0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x v="0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x v="0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x v="0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x v="0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x v="0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x v="0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x v="0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x v="0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x v="0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x v="0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x v="0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x v="1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x v="1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x v="1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x v="1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x v="1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x v="1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x v="1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x v="1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x v="1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x v="1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x v="1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x v="1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x v="1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x v="1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x v="1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x v="1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x v="1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x v="1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x v="1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x v="1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x v="1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x v="1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x v="1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1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x v="1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x v="1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x v="1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x v="1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x v="1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1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x v="1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x v="1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1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x v="1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x v="1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x v="1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x v="1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x v="1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x v="1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x v="1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x v="0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x v="0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x v="0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x v="0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x v="0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x v="0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x v="0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x v="0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x v="0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x v="0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x v="0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x v="0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x v="0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x v="0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x v="0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x v="0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x v="0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x v="0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x v="0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x v="0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x v="0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x v="0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x v="0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x v="0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x v="0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x v="0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x v="0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x v="0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x v="0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x v="0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x v="0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x v="0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x v="0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x v="0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x v="0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x v="0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x v="0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x v="0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x v="0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x v="0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x v="1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1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x v="1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x v="1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x v="1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x v="1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x v="1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x v="1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x v="1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x v="1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x v="1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x v="1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x v="1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x v="1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x v="1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x v="1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x v="1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x v="1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x v="1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x v="1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x v="0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x v="0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x v="0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x v="0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x v="0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x v="0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x v="0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x v="0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x v="0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x v="1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x v="1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x v="1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x v="1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x v="1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x v="1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x v="1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x v="1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x v="1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x v="1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x v="1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x v="1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x v="1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x v="1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x v="1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x v="1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1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1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x v="1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x v="1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x v="1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x v="1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x v="1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x v="1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x v="1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x v="1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x v="1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x v="1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x v="1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1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x v="1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x v="1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x v="1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x v="1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x v="1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x v="1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x v="0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x v="0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x v="0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x v="0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x v="0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x v="0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x v="0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x v="0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x v="0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x v="0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x v="0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x v="0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x v="0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x v="0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x v="0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x v="0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x v="0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x v="0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x v="0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x v="0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x v="0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x v="0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x v="0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x v="0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x v="0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x v="0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x v="0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x v="0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x v="0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x v="0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x v="0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x v="0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x v="0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x v="0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x v="0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x v="1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x v="1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1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x v="1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x v="1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x v="1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x v="1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x v="1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x v="1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1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1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x v="1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x v="1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1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x v="1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x v="1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x v="1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x v="1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x v="1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1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x v="1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x v="1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x v="1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x v="1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1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x v="1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x v="1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x v="1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x v="1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x v="1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1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1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x v="1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x v="1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x v="1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x v="1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x v="1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x v="1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x v="1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x v="1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x v="0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x v="0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x v="0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x v="0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x v="0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x v="0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x v="0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x v="0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x v="0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x v="0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x v="0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x v="0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x v="0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x v="0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x v="0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x v="0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x v="0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x v="0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x v="0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x v="0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x v="0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x v="0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x v="0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x v="0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x v="0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x v="0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x v="0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x v="0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x v="0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x v="0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x v="0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x v="0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x v="0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x v="0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x v="0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x v="0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x v="0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x v="0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x v="0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x v="0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x v="0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x v="0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x v="0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x v="0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x v="0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x v="0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x v="0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x v="0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x v="0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x v="0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x v="0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x v="0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x v="0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x v="0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x v="0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x v="0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x v="0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x v="0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x v="0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x v="0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1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1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1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x v="1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x v="1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1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1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x v="1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1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x v="1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1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x v="1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1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x v="1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x v="1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x v="1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x v="1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1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x v="1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x v="1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x v="1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x v="1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x v="1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x v="1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1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x v="1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x v="1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x v="1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x v="1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x v="1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x v="1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x v="1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x v="1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x v="1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x v="1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1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x v="1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x v="1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x v="1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x v="1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1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x v="1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x v="1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x v="1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x v="1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x v="1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x v="1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1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x v="1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x v="1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x v="1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x v="1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x v="1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x v="1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x v="1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x v="1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x v="1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x v="1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1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x v="1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x v="1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x v="1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x v="1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x v="1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x v="1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x v="1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x v="1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x v="1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x v="1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x v="1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x v="1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x v="1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x v="1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x v="1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x v="1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x v="1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x v="1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x v="1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x v="1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x v="1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x v="0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x v="0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x v="0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x v="0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x v="0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x v="0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x v="0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x v="0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x v="0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x v="0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x v="0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x v="0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x v="0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x v="0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x v="0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x v="0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x v="0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x v="0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x v="0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x v="0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x v="1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x v="1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1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1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1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x v="1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x v="1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x v="1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x v="1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1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x v="1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x v="1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x v="1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x v="1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x v="1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x v="1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x v="1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x v="1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x v="1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x v="1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x v="0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x v="0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x v="0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x v="0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x v="0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x v="0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x v="0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x v="0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x v="0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x v="0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x v="0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x v="0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x v="0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x v="0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x v="0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x v="0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x v="0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x v="0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x v="0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x v="0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x v="0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x v="0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x v="0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x v="0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x v="0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x v="0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x v="0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x v="0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x v="0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x v="0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x v="0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x v="0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x v="0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x v="0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x v="0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x v="0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x v="0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x v="0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x v="0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x v="0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x v="0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x v="0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x v="0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x v="0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x v="0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x v="0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x v="0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x v="0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x v="0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x v="0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x v="0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x v="0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x v="0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x v="0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x v="0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x v="0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x v="0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x v="0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x v="0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x v="0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x v="0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x v="0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x v="0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x v="0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x v="0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x v="0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x v="0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x v="0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x v="0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x v="0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x v="0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x v="0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x v="0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x v="0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x v="0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x v="0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x v="0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x v="0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x v="0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x v="0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x v="0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x v="0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x v="0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x v="0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x v="0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x v="0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x v="0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x v="0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x v="0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x v="0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x v="1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x v="1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x v="1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1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x v="1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1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1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x v="1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x v="1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x v="1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x v="1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x v="1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x v="1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x v="1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x v="1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x v="1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x v="1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x v="1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x v="1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x v="1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x v="1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x v="1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x v="1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x v="1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x v="1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x v="1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x v="1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x v="1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x v="1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x v="1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x v="1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1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x v="1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x v="1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x v="1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x v="1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x v="1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x v="1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x v="1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x v="1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x v="1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x v="1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x v="1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x v="1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x v="1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x v="1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x v="1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x v="1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x v="1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x v="1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1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x v="1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x v="1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x v="1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x v="1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x v="1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x v="1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x v="1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x v="1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x v="1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x v="1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x v="1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x v="1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1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x v="1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x v="1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x v="1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x v="1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x v="1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x v="1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x v="1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x v="1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x v="1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x v="1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x v="1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x v="1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x v="1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x v="1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x v="1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x v="1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x v="1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x v="1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x v="1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x v="1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x v="1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x v="1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x v="1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x v="1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x v="1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x v="1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x v="1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x v="1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x v="1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x v="1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x v="1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x v="1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x v="0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x v="0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x v="0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x v="0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x v="0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x v="0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x v="0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x v="0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x v="0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x v="0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x v="0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x v="0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x v="0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x v="0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x v="0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x v="0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x v="0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x v="0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x v="0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x v="0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x v="0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x v="0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x v="0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x v="0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x v="0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x v="0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x v="0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x v="0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x v="0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x v="0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x v="0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x v="0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x v="0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x v="0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x v="0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x v="0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x v="0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x v="0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x v="0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x v="0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x v="0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x v="1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x v="1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1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x v="1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x v="1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x v="1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1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x v="1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x v="1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x v="1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x v="1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x v="1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x v="1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x v="1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x v="1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x v="1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1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x v="1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1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x v="1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x v="0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x v="0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x v="0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x v="0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x v="0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x v="0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x v="0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x v="0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x v="0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x v="0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x v="0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x v="0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x v="0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x v="0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x v="0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x v="0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x v="0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x v="0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x v="0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x v="0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x v="0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x v="0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x v="0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x v="0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x v="0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x v="0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x v="0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x v="0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x v="0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x v="0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x v="0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x v="0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x v="0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x v="0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x v="0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x v="0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x v="0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x v="0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x v="0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x v="0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x v="0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x v="0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x v="0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x v="0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x v="0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x v="0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x v="0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x v="0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x v="0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x v="0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x v="0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x v="0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x v="0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x v="0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x v="0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x v="0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x v="0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x v="0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x v="0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x v="0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x v="0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x v="0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x v="0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x v="0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x v="0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x v="0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x v="0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x v="0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x v="0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x v="0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x v="0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x v="0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x v="0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x v="0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x v="0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x v="0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x v="0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x v="0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x v="0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x v="0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x v="0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x v="0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x v="0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x v="0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x v="0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x v="0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x v="0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x v="0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x v="0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x v="0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x v="0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x v="0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x v="0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x v="0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x v="0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x v="0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x v="0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x v="0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x v="0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x v="0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x v="0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x v="0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x v="0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x v="0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x v="0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x v="0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x v="0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x v="0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x v="0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x v="0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x v="0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x v="0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x v="0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x v="0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x v="0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x v="0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x v="0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x v="0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x v="0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x v="0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x v="0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x v="0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x v="0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x v="0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x v="0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x v="0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x v="0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x v="0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x v="0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x v="0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x v="0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x v="0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x v="0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x v="0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x v="0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x v="0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x v="0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x v="0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x v="0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x v="0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x v="0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x v="0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x v="0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x v="0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x v="0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x v="0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x v="0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x v="0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x v="0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x v="0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x v="0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x v="0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x v="0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x v="0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x v="0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x v="0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x v="0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x v="0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x v="0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x v="0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x v="0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x v="0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x v="0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x v="0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x v="0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x v="0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x v="0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x v="0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x v="0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x v="0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x v="0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x v="0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x v="0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x v="0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x v="0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x v="0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x v="0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x v="0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x v="0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x v="0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x v="0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x v="0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x v="0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x v="0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x v="0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x v="0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x v="0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x v="0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x v="0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x v="0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x v="0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x v="0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x v="0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x v="0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x v="0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x v="0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x v="0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x v="0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x v="0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x v="0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x v="0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x v="0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x v="0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x v="0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x v="0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x v="0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x v="0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x v="0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x v="0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x v="0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x v="0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x v="0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x v="0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x v="0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x v="0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x v="0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x v="0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x v="0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x v="0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x v="0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x v="0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x v="0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x v="0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x v="0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x v="0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x v="0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x v="0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x v="0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x v="0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x v="0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x v="0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x v="0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x v="0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x v="0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x v="0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x v="0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x v="0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x v="0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x v="0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x v="0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x v="0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x v="0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x v="0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x v="0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x v="0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x v="0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x v="0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x v="0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x v="0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x v="0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x v="0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x v="0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x v="0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x v="0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x v="0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x v="0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x v="0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x v="0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x v="0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x v="0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x v="0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x v="0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x v="0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x v="0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x v="0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x v="0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x v="0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x v="0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x v="0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x v="0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x v="0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x v="0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x v="0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x v="0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x v="0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x v="0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x v="0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x v="0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x v="0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x v="0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x v="0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x v="0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x v="0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x v="0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x v="0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x v="0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x v="0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x v="0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x v="0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x v="0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x v="0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x v="0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x v="0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x v="0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x v="0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x v="0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x v="0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x v="0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x v="0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x v="0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x v="0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x v="0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x v="0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x v="0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x v="0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x v="0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x v="0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x v="0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x v="0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x v="0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x v="0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x v="0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x v="0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x v="0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x v="0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x v="0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x v="0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x v="0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x v="0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x v="0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x v="0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x v="0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x v="0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x v="0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x v="0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x v="0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x v="0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x v="0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x v="0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x v="0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x v="0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x v="0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x v="0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x v="0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x v="0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x v="0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x v="0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x v="0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x v="0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x v="0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x v="0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x v="0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x v="0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x v="0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x v="0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x v="0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x v="0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x v="0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x v="0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x v="0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x v="0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x v="0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x v="0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x v="0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x v="0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x v="0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x v="0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x v="0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x v="0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x v="0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x v="0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x v="0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x v="0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x v="0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x v="0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x v="0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x v="0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x v="0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x v="0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x v="0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x v="0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x v="0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x v="0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x v="0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x v="0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x v="0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x v="0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x v="0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x v="0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x v="0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x v="0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x v="0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x v="0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x v="0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x v="0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x v="0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x v="0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x v="0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x v="0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x v="0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x v="0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x v="0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x v="0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x v="0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x v="0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x v="0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x v="0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x v="0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x v="0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x v="0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x v="0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x v="0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x v="0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x v="0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x v="0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x v="0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x v="0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x v="0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x v="0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x v="0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x v="0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x v="0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x v="0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x v="0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x v="0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x v="0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x v="0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x v="0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x v="0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x v="0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1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x v="1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x v="1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x v="1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x v="1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x v="1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x v="1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x v="1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1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x v="1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x v="1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x v="1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x v="1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1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x v="1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1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x v="1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x v="1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x v="1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x v="1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x v="0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x v="0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x v="0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x v="0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x v="0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x v="0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x v="0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x v="0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x v="0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x v="0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x v="0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x v="0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x v="0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x v="0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x v="0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x v="0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x v="0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x v="0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x v="0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x v="0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x v="0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x v="0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x v="0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x v="0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x v="0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x v="0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x v="0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x v="0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x v="0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x v="0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x v="0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x v="0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x v="0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x v="0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x v="0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x v="0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x v="0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x v="0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x v="0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x v="0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x v="0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x v="0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x v="0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x v="0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x v="0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x v="0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x v="0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x v="0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x v="0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x v="0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x v="0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x v="0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x v="0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x v="0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x v="0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x v="0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x v="0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x v="0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x v="0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x v="0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x v="0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x v="0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x v="0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x v="0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x v="0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x v="0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x v="0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x v="0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x v="0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x v="0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x v="0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x v="0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x v="0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x v="0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x v="0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x v="0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x v="0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x v="0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x v="0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x v="0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x v="1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x v="1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x v="1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x v="1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x v="1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1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x v="1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x v="1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x v="1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x v="1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x v="1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x v="1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x v="1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1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x v="1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x v="1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1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x v="1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x v="1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x v="1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x v="0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x v="0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x v="0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x v="0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x v="0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x v="0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x v="0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x v="0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x v="0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x v="0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x v="0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x v="0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x v="0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x v="0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x v="0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x v="0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x v="0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x v="0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x v="0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x v="0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x v="0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x v="0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x v="0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x v="0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x v="0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x v="0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x v="0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x v="0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x v="0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x v="0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x v="0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x v="0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x v="0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x v="0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x v="0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x v="0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x v="0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x v="0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x v="0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x v="0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x v="1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x v="1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1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x v="1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x v="1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x v="1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1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x v="1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x v="1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x v="1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x v="1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x v="1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x v="1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x v="1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1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x v="1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1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x v="1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x v="1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x v="1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x v="0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x v="0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x v="0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x v="0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x v="0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x v="0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x v="0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x v="0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x v="0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x v="0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x v="0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x v="0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x v="0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x v="0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x v="0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x v="0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x v="0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x v="0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x v="0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x v="0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x v="0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x v="0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x v="0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x v="0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x v="0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x v="0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x v="0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x v="0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x v="0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x v="0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x v="0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x v="0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x v="0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x v="1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x v="1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x v="1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x v="1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x v="1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x v="1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x v="1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x v="1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x v="1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x v="1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x v="1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x v="1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x v="1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x v="1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x v="1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x v="1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x v="1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x v="1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x v="1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x v="1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x v="1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x v="1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1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x v="1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x v="1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x v="1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x v="1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x v="1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x v="1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x v="1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x v="1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x v="1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x v="1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x v="1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x v="1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x v="1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x v="1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x v="1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x v="1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x v="1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x v="1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x v="1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x v="1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x v="1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x v="1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x v="1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x v="1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x v="1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x v="1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x v="1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x v="1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1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x v="1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x v="1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x v="1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x v="1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x v="1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x v="1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x v="1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x v="1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x v="1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x v="1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1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x v="1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x v="1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x v="1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x v="1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x v="1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x v="1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x v="1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x v="1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x v="1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x v="1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x v="1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x v="1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1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x v="1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x v="1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x v="1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x v="1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1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x v="1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x v="1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x v="1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x v="1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x v="1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x v="1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x v="1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x v="1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1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1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x v="1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x v="1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x v="1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x v="1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1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x v="1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x v="1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x v="1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x v="1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x v="1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1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x v="1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1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x v="1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x v="1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x v="1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1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x v="1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x v="1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x v="1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x v="1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1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1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x v="1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1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x v="1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x v="1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x v="1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x v="1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x v="1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x v="1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1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x v="1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x v="1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x v="1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x v="1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x v="1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x v="1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x v="1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x v="1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x v="1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x v="1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x v="1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1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x v="1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x v="1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x v="1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x v="1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x v="1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x v="1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x v="1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x v="1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x v="1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x v="1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x v="1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x v="1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x v="1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1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x v="1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x v="1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x v="1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x v="1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x v="1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x v="1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x v="1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1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x v="1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x v="1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x v="1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x v="1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x v="1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x v="1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x v="1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x v="1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x v="1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x v="1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x v="1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x v="1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x v="1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x v="1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1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x v="1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1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x v="1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x v="1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x v="1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x v="1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x v="1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x v="1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x v="1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x v="1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1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x v="1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x v="1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1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x v="1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x v="1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1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x v="1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1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x v="1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x v="1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x v="1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x v="1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x v="1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x v="1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x v="1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x v="1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x v="1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x v="1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x v="1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1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x v="1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x v="1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x v="1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x v="1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x v="1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x v="1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x v="1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1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x v="1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x v="1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1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x v="1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x v="1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x v="1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x v="1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x v="1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x v="1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x v="1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x v="1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x v="1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x v="1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x v="1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x v="1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x v="1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1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x v="1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x v="1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1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x v="1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x v="1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x v="1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x v="1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1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x v="1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1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x v="1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1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x v="1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1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x v="1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x v="1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x v="1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x v="1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x v="1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x v="1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x v="1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x v="1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x v="1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x v="1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x v="1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x v="1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x v="1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x v="1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1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1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x v="1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1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1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x v="1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x v="1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x v="1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x v="1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x v="1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x v="1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x v="1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1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x v="1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x v="1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x v="1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x v="1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36E20-27FF-4B94-ACE2-A33623372E2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B9618-78F6-4102-8B65-C0E698FA51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AF40C-6A00-4D44-8554-28F56575D8B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37130-D1E3-4D95-8001-E54FFF46BAE8}">
  <dimension ref="A1:N4115"/>
  <sheetViews>
    <sheetView topLeftCell="G1" zoomScaleNormal="100" workbookViewId="0">
      <selection activeCell="G1" sqref="G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77734375" style="9" customWidth="1"/>
    <col min="16" max="16" width="14.21875" customWidth="1"/>
    <col min="17" max="18" width="14.5546875" customWidth="1"/>
    <col min="19" max="19" width="22.109375" style="12" bestFit="1" customWidth="1"/>
    <col min="20" max="20" width="20.7773437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100*(E2/D2)</f>
        <v>136.85882352941178</v>
      </c>
      <c r="P2" s="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100*(E3/D3)</f>
        <v>142.60827250608273</v>
      </c>
      <c r="P3" s="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100*(E67/D67)</f>
        <v>107.52857142857141</v>
      </c>
      <c r="P67" s="5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100*(E131/D131)</f>
        <v>0</v>
      </c>
      <c r="P131" s="5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100*(E195/D195)</f>
        <v>0</v>
      </c>
      <c r="P195" s="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100*(E259/D259)</f>
        <v>106.72648571428572</v>
      </c>
      <c r="P259" s="5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100*(E323/D323)</f>
        <v>102.66285714285715</v>
      </c>
      <c r="P323" s="5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100*(E387/D387)</f>
        <v>105.982</v>
      </c>
      <c r="P387" s="5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100*(E451/D451)</f>
        <v>2.25</v>
      </c>
      <c r="P451" s="5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100*(E515/D515)</f>
        <v>13.923999999999999</v>
      </c>
      <c r="P515" s="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100*(E579/D579)</f>
        <v>0.2</v>
      </c>
      <c r="P579" s="5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100*(E643/D643)</f>
        <v>119.16249999999999</v>
      </c>
      <c r="P643" s="5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100*(E707/D707)</f>
        <v>0.97699999999999987</v>
      </c>
      <c r="P707" s="5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100*(E771/D771)</f>
        <v>41.4</v>
      </c>
      <c r="P771" s="5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100*(E835/D835)</f>
        <v>101.66666666666666</v>
      </c>
      <c r="P835" s="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100*(E899/D899)</f>
        <v>0</v>
      </c>
      <c r="P899" s="5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100*(E963/D963)</f>
        <v>42.188421052631583</v>
      </c>
      <c r="P963" s="5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100*(E1027/D1027)</f>
        <v>109.92831428571431</v>
      </c>
      <c r="P1027" s="5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100*(E1091/D1091)</f>
        <v>7.8266666666666662</v>
      </c>
      <c r="P1091" s="5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100*(E1155/D1155)</f>
        <v>0.625</v>
      </c>
      <c r="P1155" s="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100*(E1219/D1219)</f>
        <v>102.60000000000001</v>
      </c>
      <c r="P1219" s="5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100*(E1283/D1283)</f>
        <v>110.71428571428572</v>
      </c>
      <c r="P1283" s="5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100*(E1347/D1347)</f>
        <v>125</v>
      </c>
      <c r="P1347" s="5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100*(E1411/D1411)</f>
        <v>0</v>
      </c>
      <c r="P1411" s="5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100*(E1475/D1475)</f>
        <v>120.51600000000001</v>
      </c>
      <c r="P1475" s="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100*(E1539/D1539)</f>
        <v>179.9</v>
      </c>
      <c r="P1539" s="5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100*(E1603/D1603)</f>
        <v>108.2492</v>
      </c>
      <c r="P1603" s="5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100*(E1667/D1667)</f>
        <v>119.45714285714286</v>
      </c>
      <c r="P1667" s="5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100*(E1731/D1731)</f>
        <v>0</v>
      </c>
      <c r="P1731" s="5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100*(E1795/D1795)</f>
        <v>1.3333333333333335</v>
      </c>
      <c r="P1795" s="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100*(E1859/D1859)</f>
        <v>100</v>
      </c>
      <c r="P1859" s="5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100*(E1923/D1923)</f>
        <v>136.80000000000001</v>
      </c>
      <c r="P1923" s="5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100*(E1987/D1987)</f>
        <v>3.1875</v>
      </c>
      <c r="P1987" s="5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100*(E2051/D2051)</f>
        <v>120.19070000000001</v>
      </c>
      <c r="P2051" s="5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100*(E2115/D2115)</f>
        <v>104.85714285714285</v>
      </c>
      <c r="P2115" s="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100*(E2179/D2179)</f>
        <v>100.12</v>
      </c>
      <c r="P2179" s="5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100*(E2243/D2243)</f>
        <v>806.4</v>
      </c>
      <c r="P2243" s="5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100*(E2307/D2307)</f>
        <v>101.22777777777779</v>
      </c>
      <c r="P2307" s="5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100*(E2371/D2371)</f>
        <v>0</v>
      </c>
      <c r="P2371" s="5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100*(E2435/D2435)</f>
        <v>0</v>
      </c>
      <c r="P2435" s="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100*(E2499/D2499)</f>
        <v>112.7715</v>
      </c>
      <c r="P2499" s="5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100*(E2563/D2563)</f>
        <v>0</v>
      </c>
      <c r="P2563" s="5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100*(E2627/D2627)</f>
        <v>956</v>
      </c>
      <c r="P2627" s="5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100*(E2691/D2691)</f>
        <v>2.8571428571428571E-3</v>
      </c>
      <c r="P2691" s="5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100*(E2755/D2755)</f>
        <v>19</v>
      </c>
      <c r="P2755" s="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100*(E2819/D2819)</f>
        <v>130</v>
      </c>
      <c r="P2819" s="5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100*(E2883/D2883)</f>
        <v>0</v>
      </c>
      <c r="P2883" s="5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100*(E2947/D2947)</f>
        <v>0</v>
      </c>
      <c r="P2947" s="5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100*(E3011/D3011)</f>
        <v>119.756</v>
      </c>
      <c r="P3011" s="5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100*(E3075/D3075)</f>
        <v>2.3035714285714284E-2</v>
      </c>
      <c r="P3075" s="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100*(E3139/D3139)</f>
        <v>3.3333333333333335</v>
      </c>
      <c r="P3139" s="5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100*(E3203/D3203)</f>
        <v>1.25</v>
      </c>
      <c r="P3203" s="5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100*(E3267/D3267)</f>
        <v>164</v>
      </c>
      <c r="P3267" s="5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100*(E3331/D3331)</f>
        <v>116.8</v>
      </c>
      <c r="P3331" s="5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100*(E3395/D3395)</f>
        <v>105.80000000000001</v>
      </c>
      <c r="P3395" s="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100*(E3459/D3459)</f>
        <v>140.19999999999999</v>
      </c>
      <c r="P3459" s="5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100*(E3523/D3523)</f>
        <v>169.42857142857144</v>
      </c>
      <c r="P3523" s="5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100*(E3587/D3587)</f>
        <v>119.11764705882352</v>
      </c>
      <c r="P3587" s="5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100*(E3651/D3651)</f>
        <v>104</v>
      </c>
      <c r="P3651" s="5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100*(E3715/D3715)</f>
        <v>101.49999999999999</v>
      </c>
      <c r="P3715" s="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100*(E3779/D3779)</f>
        <v>143.19999999999999</v>
      </c>
      <c r="P3779" s="5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100*(E3843/D3843)</f>
        <v>8.7200000000000006</v>
      </c>
      <c r="P3843" s="5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100*(E3907/D3907)</f>
        <v>11.533333333333333</v>
      </c>
      <c r="P3907" s="5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100*(E3971/D3971)</f>
        <v>7.4690265486725664</v>
      </c>
      <c r="P3971" s="5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100*(E4035/D4035)</f>
        <v>25.698702928870294</v>
      </c>
      <c r="P4035" s="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100*(E4099/D4099)</f>
        <v>0</v>
      </c>
      <c r="P4099" s="5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T4115" xr:uid="{69FEDB9A-3315-4BE3-95CB-28239FE85A9D}"/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731B9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4CFFE-A4C0-4CE1-ABFD-5CCCE07B61C4}">
  <dimension ref="A1:F14"/>
  <sheetViews>
    <sheetView workbookViewId="0"/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8310</v>
      </c>
    </row>
    <row r="3" spans="1:6" x14ac:dyDescent="0.3">
      <c r="A3" s="10" t="s">
        <v>8323</v>
      </c>
      <c r="B3" s="10" t="s">
        <v>8322</v>
      </c>
    </row>
    <row r="4" spans="1:6" x14ac:dyDescent="0.3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1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11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11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11" t="s">
        <v>8315</v>
      </c>
      <c r="B8" s="7"/>
      <c r="C8" s="7"/>
      <c r="D8" s="7">
        <v>24</v>
      </c>
      <c r="E8" s="7"/>
      <c r="F8" s="7">
        <v>24</v>
      </c>
    </row>
    <row r="9" spans="1:6" x14ac:dyDescent="0.3">
      <c r="A9" s="11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11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11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11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11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11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4B4CD-0E62-43EF-9A45-F18E557ECE1E}">
  <dimension ref="A1:F47"/>
  <sheetViews>
    <sheetView workbookViewId="0"/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21" width="15.5546875" bestFit="1" customWidth="1"/>
    <col min="22" max="22" width="10.77734375" bestFit="1" customWidth="1"/>
  </cols>
  <sheetData>
    <row r="1" spans="1:6" x14ac:dyDescent="0.3">
      <c r="A1" s="10" t="s">
        <v>8223</v>
      </c>
      <c r="B1" t="s">
        <v>8310</v>
      </c>
    </row>
    <row r="2" spans="1:6" x14ac:dyDescent="0.3">
      <c r="A2" s="10" t="s">
        <v>8308</v>
      </c>
      <c r="B2" t="s">
        <v>8310</v>
      </c>
    </row>
    <row r="4" spans="1:6" x14ac:dyDescent="0.3">
      <c r="A4" s="10" t="s">
        <v>8323</v>
      </c>
      <c r="B4" s="10" t="s">
        <v>8322</v>
      </c>
    </row>
    <row r="5" spans="1:6" x14ac:dyDescent="0.3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1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11" t="s">
        <v>8325</v>
      </c>
      <c r="B7" s="7"/>
      <c r="C7" s="7"/>
      <c r="D7" s="7">
        <v>20</v>
      </c>
      <c r="E7" s="7"/>
      <c r="F7" s="7">
        <v>20</v>
      </c>
    </row>
    <row r="8" spans="1:6" x14ac:dyDescent="0.3">
      <c r="A8" s="11" t="s">
        <v>8326</v>
      </c>
      <c r="B8" s="7"/>
      <c r="C8" s="7"/>
      <c r="D8" s="7">
        <v>24</v>
      </c>
      <c r="E8" s="7"/>
      <c r="F8" s="7">
        <v>24</v>
      </c>
    </row>
    <row r="9" spans="1:6" x14ac:dyDescent="0.3">
      <c r="A9" s="11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11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">
      <c r="A11" s="11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11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11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">
      <c r="A14" s="11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11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11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11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11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11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11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11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11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">
      <c r="A23" s="11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11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11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11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">
      <c r="A27" s="11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11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11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11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11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">
      <c r="A32" s="11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">
      <c r="A33" s="11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11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11" t="s">
        <v>8353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11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">
      <c r="A37" s="11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11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11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11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">
      <c r="A41" s="11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">
      <c r="A42" s="11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11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11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11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11" t="s">
        <v>8364</v>
      </c>
      <c r="B46" s="7"/>
      <c r="C46" s="7"/>
      <c r="D46" s="7">
        <v>20</v>
      </c>
      <c r="E46" s="7"/>
      <c r="F46" s="7">
        <v>20</v>
      </c>
    </row>
    <row r="47" spans="1:6" x14ac:dyDescent="0.3">
      <c r="A47" s="11" t="s">
        <v>8321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DB90A-31A4-4142-99E0-4EB577B680C5}">
  <dimension ref="A1:S18"/>
  <sheetViews>
    <sheetView workbookViewId="0">
      <pivotSelection pane="bottomRight" click="1" r:id="rId1">
        <pivotArea field="16" type="button" dataOnly="0" labelOnly="1" outline="0" axis="axisPage" fieldPosition="0"/>
      </pivotSelection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19" x14ac:dyDescent="0.3">
      <c r="A1" s="10" t="s">
        <v>8308</v>
      </c>
      <c r="B1" t="s">
        <v>8310</v>
      </c>
    </row>
    <row r="2" spans="1:19" x14ac:dyDescent="0.3">
      <c r="A2" s="10" t="s">
        <v>8379</v>
      </c>
      <c r="B2" t="s">
        <v>8310</v>
      </c>
    </row>
    <row r="4" spans="1:19" x14ac:dyDescent="0.3">
      <c r="A4" s="10" t="s">
        <v>8323</v>
      </c>
      <c r="B4" s="10" t="s">
        <v>8322</v>
      </c>
    </row>
    <row r="5" spans="1:19" x14ac:dyDescent="0.3">
      <c r="A5" s="10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19" x14ac:dyDescent="0.3">
      <c r="A6" s="15" t="s">
        <v>8373</v>
      </c>
      <c r="B6" s="7">
        <v>182</v>
      </c>
      <c r="C6" s="7">
        <v>149</v>
      </c>
      <c r="D6" s="7">
        <v>34</v>
      </c>
      <c r="E6" s="7">
        <v>365</v>
      </c>
      <c r="R6" s="6"/>
    </row>
    <row r="7" spans="1:19" x14ac:dyDescent="0.3">
      <c r="A7" s="15" t="s">
        <v>8374</v>
      </c>
      <c r="B7" s="7">
        <v>202</v>
      </c>
      <c r="C7" s="7">
        <v>106</v>
      </c>
      <c r="D7" s="7">
        <v>27</v>
      </c>
      <c r="E7" s="7">
        <v>335</v>
      </c>
      <c r="R7" s="6"/>
    </row>
    <row r="8" spans="1:19" x14ac:dyDescent="0.3">
      <c r="A8" s="15" t="s">
        <v>8375</v>
      </c>
      <c r="B8" s="7">
        <v>180</v>
      </c>
      <c r="C8" s="7">
        <v>108</v>
      </c>
      <c r="D8" s="7">
        <v>28</v>
      </c>
      <c r="E8" s="7">
        <v>316</v>
      </c>
      <c r="R8" s="6"/>
    </row>
    <row r="9" spans="1:19" x14ac:dyDescent="0.3">
      <c r="A9" s="15" t="s">
        <v>8376</v>
      </c>
      <c r="B9" s="7">
        <v>192</v>
      </c>
      <c r="C9" s="7">
        <v>102</v>
      </c>
      <c r="D9" s="7">
        <v>27</v>
      </c>
      <c r="E9" s="7">
        <v>321</v>
      </c>
      <c r="R9" s="6"/>
    </row>
    <row r="10" spans="1:19" x14ac:dyDescent="0.3">
      <c r="A10" s="15" t="s">
        <v>8367</v>
      </c>
      <c r="B10" s="7">
        <v>234</v>
      </c>
      <c r="C10" s="7">
        <v>126</v>
      </c>
      <c r="D10" s="7">
        <v>26</v>
      </c>
      <c r="E10" s="7">
        <v>386</v>
      </c>
      <c r="R10" s="6"/>
    </row>
    <row r="11" spans="1:19" x14ac:dyDescent="0.3">
      <c r="A11" s="15" t="s">
        <v>8377</v>
      </c>
      <c r="B11" s="7">
        <v>211</v>
      </c>
      <c r="C11" s="7">
        <v>147</v>
      </c>
      <c r="D11" s="7">
        <v>27</v>
      </c>
      <c r="E11" s="7">
        <v>385</v>
      </c>
      <c r="R11" s="6"/>
    </row>
    <row r="12" spans="1:19" x14ac:dyDescent="0.3">
      <c r="A12" s="15" t="s">
        <v>8368</v>
      </c>
      <c r="B12" s="7">
        <v>194</v>
      </c>
      <c r="C12" s="7">
        <v>150</v>
      </c>
      <c r="D12" s="7">
        <v>43</v>
      </c>
      <c r="E12" s="7">
        <v>387</v>
      </c>
      <c r="R12" s="6"/>
      <c r="S12">
        <f>GETPIVOTDATA("outcome",$A$4,"outcome","successful","Date Created Conversion",7)/GETPIVOTDATA("outcome",$A$4,"Date Created Conversion",7)</f>
        <v>0.50129198966408273</v>
      </c>
    </row>
    <row r="13" spans="1:19" x14ac:dyDescent="0.3">
      <c r="A13" s="15" t="s">
        <v>8369</v>
      </c>
      <c r="B13" s="7">
        <v>166</v>
      </c>
      <c r="C13" s="7">
        <v>134</v>
      </c>
      <c r="D13" s="7">
        <v>33</v>
      </c>
      <c r="E13" s="7">
        <v>333</v>
      </c>
      <c r="R13" s="6"/>
      <c r="S13">
        <f>GETPIVOTDATA("outcome",$A$4,"outcome","successful","Date Created Conversion",8)/GETPIVOTDATA("outcome",$A$4,"Date Created Conversion",8)</f>
        <v>0.49849849849849848</v>
      </c>
    </row>
    <row r="14" spans="1:19" x14ac:dyDescent="0.3">
      <c r="A14" s="15" t="s">
        <v>8370</v>
      </c>
      <c r="B14" s="7">
        <v>147</v>
      </c>
      <c r="C14" s="7">
        <v>127</v>
      </c>
      <c r="D14" s="7">
        <v>24</v>
      </c>
      <c r="E14" s="7">
        <v>298</v>
      </c>
      <c r="R14" s="6"/>
      <c r="S14">
        <f>GETPIVOTDATA("outcome",$A$4,"outcome","successful","Date Created Conversion",9)/GETPIVOTDATA("outcome",$A$4,"Date Created Conversion",9)</f>
        <v>0.49328859060402686</v>
      </c>
    </row>
    <row r="15" spans="1:19" x14ac:dyDescent="0.3">
      <c r="A15" s="15" t="s">
        <v>8371</v>
      </c>
      <c r="B15" s="7">
        <v>183</v>
      </c>
      <c r="C15" s="7">
        <v>149</v>
      </c>
      <c r="D15" s="7">
        <v>20</v>
      </c>
      <c r="E15" s="7">
        <v>352</v>
      </c>
      <c r="R15" s="6"/>
      <c r="S15">
        <f>GETPIVOTDATA("outcome",$A$4,"outcome","successful","Date Created Conversion",10)/GETPIVOTDATA("outcome",$A$4,"Date Created Conversion",10)</f>
        <v>0.51988636363636365</v>
      </c>
    </row>
    <row r="16" spans="1:19" x14ac:dyDescent="0.3">
      <c r="A16" s="15" t="s">
        <v>8372</v>
      </c>
      <c r="B16" s="7">
        <v>183</v>
      </c>
      <c r="C16" s="7">
        <v>114</v>
      </c>
      <c r="D16" s="7">
        <v>37</v>
      </c>
      <c r="E16" s="7">
        <v>334</v>
      </c>
      <c r="R16" s="6"/>
      <c r="S16">
        <f>GETPIVOTDATA("outcome",$A$4,"outcome","successful","Date Created Conversion",11)/GETPIVOTDATA("outcome",$A$4,"Date Created Conversion",11)</f>
        <v>0.54790419161676651</v>
      </c>
    </row>
    <row r="17" spans="1:19" x14ac:dyDescent="0.3">
      <c r="A17" s="15" t="s">
        <v>8378</v>
      </c>
      <c r="B17" s="7">
        <v>111</v>
      </c>
      <c r="C17" s="7">
        <v>118</v>
      </c>
      <c r="D17" s="7">
        <v>23</v>
      </c>
      <c r="E17" s="7">
        <v>252</v>
      </c>
      <c r="R17" s="6"/>
      <c r="S17">
        <f>GETPIVOTDATA("outcome",$A$4,"outcome","successful","Date Created Conversion",12)/GETPIVOTDATA("outcome",$A$4,"Date Created Conversion",12)</f>
        <v>0.44047619047619047</v>
      </c>
    </row>
    <row r="18" spans="1:19" x14ac:dyDescent="0.3">
      <c r="A18" s="15" t="s">
        <v>8321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842B-D5F5-4306-B60A-377E030C6831}">
  <dimension ref="A1:H13"/>
  <sheetViews>
    <sheetView workbookViewId="0"/>
  </sheetViews>
  <sheetFormatPr defaultRowHeight="14.4" x14ac:dyDescent="0.3"/>
  <cols>
    <col min="1" max="1" width="29.88671875" customWidth="1"/>
    <col min="2" max="9" width="19.5546875" customWidth="1"/>
  </cols>
  <sheetData>
    <row r="1" spans="1:8" s="1" customFormat="1" ht="15" thickBot="1" x14ac:dyDescent="0.35">
      <c r="A1" s="22" t="s">
        <v>8380</v>
      </c>
      <c r="B1" s="23" t="s">
        <v>8381</v>
      </c>
      <c r="C1" s="23" t="s">
        <v>8382</v>
      </c>
      <c r="D1" s="23" t="s">
        <v>8383</v>
      </c>
      <c r="E1" s="23" t="s">
        <v>8384</v>
      </c>
      <c r="F1" s="23" t="s">
        <v>8385</v>
      </c>
      <c r="G1" s="23" t="s">
        <v>8386</v>
      </c>
      <c r="H1" s="24" t="s">
        <v>8387</v>
      </c>
    </row>
    <row r="2" spans="1:8" ht="25.2" customHeight="1" x14ac:dyDescent="0.3">
      <c r="A2" s="19" t="s">
        <v>8388</v>
      </c>
      <c r="B2" s="20">
        <f>COUNTIFS('Final Data'!$D$2:$D$4115,"&lt;1000",'Final Data'!$F$2:$F$4115,"=successful")</f>
        <v>322</v>
      </c>
      <c r="C2" s="20">
        <f>COUNTIFS('Final Data'!$D$2:$D$4115,"&lt;1000",'Final Data'!$F$2:$F$4115,"=failed")</f>
        <v>113</v>
      </c>
      <c r="D2" s="20">
        <f>COUNTIFS('Final Data'!$D$2:$D$4115,"&lt;1000",'Final Data'!$F$2:$F$4115,"=canceled")</f>
        <v>18</v>
      </c>
      <c r="E2" s="20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ht="25.2" customHeight="1" x14ac:dyDescent="0.3">
      <c r="A3" s="16" t="s">
        <v>8389</v>
      </c>
      <c r="B3" s="17">
        <f>COUNTIFS('Final Data'!$D$2:$D$4115,"&gt;=1000",'Final Data'!$D$2:$D$4115,"&lt;=4999",'Final Data'!$F$2:$F$4115,"=successful")</f>
        <v>932</v>
      </c>
      <c r="C3" s="17">
        <f>COUNTIFS('Final Data'!$D$2:$D$4115,"&gt;=1000",'Final Data'!$D$2:$D$4115,"&lt;=4999",'Final Data'!$F$2:$F$4115,"=failed")</f>
        <v>420</v>
      </c>
      <c r="D3" s="17">
        <f>COUNTIFS('Final Data'!$D$2:$D$4115,"&gt;=1000",'Final Data'!$D$2:$D$4115,"&lt;=4999",'Final Data'!$F$2:$F$4115,"=canceled")</f>
        <v>60</v>
      </c>
      <c r="E3" s="17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ht="25.2" customHeight="1" x14ac:dyDescent="0.3">
      <c r="A4" s="16" t="s">
        <v>8390</v>
      </c>
      <c r="B4" s="17">
        <f>COUNTIFS('Final Data'!$D$2:$D$4115,"&gt;=5000",'Final Data'!$D$2:$D$4115,"&lt;=9999",'Final Data'!$F$2:$F$4115,"=successful")</f>
        <v>381</v>
      </c>
      <c r="C4" s="17">
        <f>COUNTIFS('Final Data'!$D$2:$D$4115,"&gt;=5000",'Final Data'!$D$2:$D$4115,"&lt;=9999",'Final Data'!$F$2:$F$4115,"=failed")</f>
        <v>283</v>
      </c>
      <c r="D4" s="17">
        <f>COUNTIFS('Final Data'!$D$2:$D$4115,"&gt;=5000",'Final Data'!$D$2:$D$4115,"&lt;=9999",'Final Data'!$F$2:$F$4115,"=canceled")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ht="25.2" customHeight="1" x14ac:dyDescent="0.3">
      <c r="A5" s="16" t="s">
        <v>8391</v>
      </c>
      <c r="B5" s="17">
        <f>COUNTIFS('Final Data'!$D$2:$D$4115,"&gt;=10000",'Final Data'!$D$2:$D$4115,"&lt;=14999",'Final Data'!$F$2:$F$4115,"=successful")</f>
        <v>168</v>
      </c>
      <c r="C5" s="17">
        <f>COUNTIFS('Final Data'!$D$2:$D$4115,"&gt;=10000",'Final Data'!$D$2:$D$4115,"&lt;=14999",'Final Data'!$F$2:$F$4115,"=failed")</f>
        <v>144</v>
      </c>
      <c r="D5" s="17">
        <f>COUNTIFS('Final Data'!$D$2:$D$4115,"&gt;=10000",'Final Data'!$D$2:$D$4115,"&lt;=14999",'Final Data'!$F$2:$F$4115,"=canceled")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ht="25.2" customHeight="1" x14ac:dyDescent="0.3">
      <c r="A6" s="16" t="s">
        <v>8392</v>
      </c>
      <c r="B6" s="17">
        <f>COUNTIFS('Final Data'!$D$2:$D$4115,"&gt;=15000",'Final Data'!$D$2:$D$4115,"&lt;=19999",'Final Data'!$F$2:$F$4115,"=successful")</f>
        <v>94</v>
      </c>
      <c r="C6" s="17">
        <f>COUNTIFS('Final Data'!$D$2:$D$4115,"&gt;=15000",'Final Data'!$D$2:$D$4115,"&lt;=19999",'Final Data'!$F$2:$F$4115,"=failed")</f>
        <v>90</v>
      </c>
      <c r="D6" s="17">
        <f>COUNTIFS('Final Data'!$D$2:$D$4115,"&gt;=15000",'Final Data'!$D$2:$D$4115,"&lt;=19999",'Final Data'!$F$2:$F$4115,"=canceled")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ht="25.2" customHeight="1" x14ac:dyDescent="0.3">
      <c r="A7" s="16" t="s">
        <v>8393</v>
      </c>
      <c r="B7" s="17">
        <f>COUNTIFS('Final Data'!$D$2:$D$4115,"&gt;=20000",'Final Data'!$D$2:$D$4115,"&lt;=24999",'Final Data'!$F$2:$F$4115,"=successful")</f>
        <v>62</v>
      </c>
      <c r="C7" s="17">
        <f>COUNTIFS('Final Data'!$D$2:$D$4115,"&gt;=20000",'Final Data'!$D$2:$D$4115,"&lt;=24999",'Final Data'!$F$2:$F$4115,"=failed")</f>
        <v>72</v>
      </c>
      <c r="D7" s="17">
        <f>COUNTIFS('Final Data'!$D$2:$D$4115,"&gt;=20000",'Final Data'!$D$2:$D$4115,"&lt;=24999",'Final Data'!$F$2:$F$4115,"=canceled")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ht="25.2" customHeight="1" x14ac:dyDescent="0.3">
      <c r="A8" s="16" t="s">
        <v>8394</v>
      </c>
      <c r="B8" s="17">
        <f>COUNTIFS('Final Data'!$D$2:$D$4115,"&gt;=25000",'Final Data'!$D$2:$D$4115,"&lt;=29999",'Final Data'!$F$2:$F$4115,"=successful")</f>
        <v>55</v>
      </c>
      <c r="C8" s="17">
        <f>COUNTIFS('Final Data'!$D$2:$D$4115,"&gt;=25000",'Final Data'!$D$2:$D$4115,"&lt;=29999",'Final Data'!$F$2:$F$4115,"=failed")</f>
        <v>64</v>
      </c>
      <c r="D8" s="17">
        <f>COUNTIFS('Final Data'!$D$2:$D$4115,"&gt;=25000",'Final Data'!$D$2:$D$4115,"&lt;=29999",'Final Data'!$F$2:$F$4115,"=canceled")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ht="25.2" customHeight="1" x14ac:dyDescent="0.3">
      <c r="A9" s="16" t="s">
        <v>8395</v>
      </c>
      <c r="B9" s="17">
        <f>COUNTIFS('Final Data'!$D$2:$D$4115,"&gt;=30000",'Final Data'!$D$2:$D$4115,"&lt;=34999",'Final Data'!$F$2:$F$4115,"=successful")</f>
        <v>32</v>
      </c>
      <c r="C9" s="17">
        <f>COUNTIFS('Final Data'!$D$2:$D$4115,"&gt;=30000",'Final Data'!$D$2:$D$4115,"&lt;=34999",'Final Data'!$F$2:$F$4115,"=failed")</f>
        <v>37</v>
      </c>
      <c r="D9" s="17">
        <f>COUNTIFS('Final Data'!$D$2:$D$4115,"&gt;=30000",'Final Data'!$D$2:$D$4115,"&lt;=34999",'Final Data'!$F$2:$F$4115,"=canceled")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ht="25.2" customHeight="1" x14ac:dyDescent="0.3">
      <c r="A10" s="16" t="s">
        <v>8396</v>
      </c>
      <c r="B10" s="17">
        <f>COUNTIFS('Final Data'!$D$2:$D$4115,"&gt;=35000",'Final Data'!$D$2:$D$4115,"&lt;=39999",'Final Data'!$F$2:$F$4115,"=successful")</f>
        <v>26</v>
      </c>
      <c r="C10" s="17">
        <f>COUNTIFS('Final Data'!$D$2:$D$4115,"&gt;=35000",'Final Data'!$D$2:$D$4115,"&lt;=39999",'Final Data'!$F$2:$F$4115,"=failed")</f>
        <v>22</v>
      </c>
      <c r="D10" s="17">
        <f>COUNTIFS('Final Data'!$D$2:$D$4115,"&gt;=35000",'Final Data'!$D$2:$D$4115,"&lt;=39999",'Final Data'!$F$2:$F$4115,"=canceled")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ht="25.2" customHeight="1" x14ac:dyDescent="0.3">
      <c r="A11" s="16" t="s">
        <v>8397</v>
      </c>
      <c r="B11" s="17">
        <f>COUNTIFS('Final Data'!$D$2:$D$4115,"&gt;=40000",'Final Data'!$D$2:$D$4115,"&lt;=44999",'Final Data'!$F$2:$F$4115,"=successful")</f>
        <v>21</v>
      </c>
      <c r="C11" s="17">
        <f>COUNTIFS('Final Data'!$D$2:$D$4115,"&gt;=40000",'Final Data'!$D$2:$D$4115,"&lt;=44999",'Final Data'!$F$2:$F$4115,"=failed")</f>
        <v>16</v>
      </c>
      <c r="D11" s="17">
        <f>COUNTIFS('Final Data'!$D$2:$D$4115,"&gt;=40000",'Final Data'!$D$2:$D$4115,"&lt;=44999",'Final Data'!$F$2:$F$4115,"=canceled")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ht="25.2" customHeight="1" x14ac:dyDescent="0.3">
      <c r="A12" s="16" t="s">
        <v>8398</v>
      </c>
      <c r="B12" s="17">
        <f>COUNTIFS('Final Data'!$D$2:$D$4115,"&gt;=45000",'Final Data'!$D$2:$D$4115,"&lt;=49999",'Final Data'!$F$2:$F$4115,"=successful")</f>
        <v>6</v>
      </c>
      <c r="C12" s="17">
        <f>COUNTIFS('Final Data'!$D$2:$D$4115,"&gt;=45000",'Final Data'!$D$2:$D$4115,"&lt;=49999",'Final Data'!$F$2:$F$4115,"=failed")</f>
        <v>11</v>
      </c>
      <c r="D12" s="17">
        <f>COUNTIFS('Final Data'!$D$2:$D$4115,"&gt;=45000",'Final Data'!$D$2:$D$4115,"&lt;=49999",'Final Data'!$F$2:$F$4115,"=canceled")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ht="25.2" customHeight="1" x14ac:dyDescent="0.3">
      <c r="A13" s="16" t="s">
        <v>8399</v>
      </c>
      <c r="B13" s="17">
        <f>COUNTIFS('Final Data'!$D$2:$D$4115,"&gt;=50000",'Final Data'!$F$2:$F$4115,"=successful")</f>
        <v>86</v>
      </c>
      <c r="C13" s="17">
        <f>COUNTIFS('Final Data'!$D$2:$D$4115,"&gt;=50000",'Final Data'!$F$2:$F$4115,"=failed")</f>
        <v>258</v>
      </c>
      <c r="D13" s="17">
        <f>COUNTIFS('Final Data'!$D$2:$D$4115,"&gt;=50000",'Final Data'!$F$2:$F$4115,"=canceled")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Raw</vt:lpstr>
      <vt:lpstr>Final Data</vt:lpstr>
      <vt:lpstr>Category Stats</vt:lpstr>
      <vt:lpstr>Subcategory Stats</vt:lpstr>
      <vt:lpstr>Launch Date Outcomes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 R</cp:lastModifiedBy>
  <dcterms:created xsi:type="dcterms:W3CDTF">2017-04-20T15:17:24Z</dcterms:created>
  <dcterms:modified xsi:type="dcterms:W3CDTF">2018-09-20T20:46:44Z</dcterms:modified>
</cp:coreProperties>
</file>