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GlasgowUni\HEHTAFolder\Lecturing\HEHTA_Teaching\MScHTA_ONLINE\2016-17\HTA PandP\HTA pp wk 7\"/>
    </mc:Choice>
  </mc:AlternateContent>
  <bookViews>
    <workbookView xWindow="120" yWindow="75" windowWidth="15180" windowHeight="8835" activeTab="1"/>
  </bookViews>
  <sheets>
    <sheet name="Qu 1" sheetId="5" r:id="rId1"/>
    <sheet name="Qu 2i" sheetId="11" r:id="rId2"/>
    <sheet name="Qu 2ii" sheetId="12" r:id="rId3"/>
    <sheet name="Qu 2iii" sheetId="13" r:id="rId4"/>
    <sheet name="Qu 2iv" sheetId="14" r:id="rId5"/>
  </sheets>
  <definedNames>
    <definedName name="_xlnm.Print_Area" localSheetId="0">'Qu 1'!$A$1:$T$74</definedName>
    <definedName name="_xlnm.Print_Area" localSheetId="1">'Qu 2i'!$A$1:$T$74</definedName>
    <definedName name="_xlnm.Print_Area" localSheetId="2">'Qu 2ii'!$A$1:$T$74</definedName>
    <definedName name="_xlnm.Print_Area" localSheetId="3">'Qu 2iii'!$A$1:$T$74</definedName>
    <definedName name="_xlnm.Print_Area" localSheetId="4">'Qu 2iv'!$A$1:$T$74</definedName>
  </definedNames>
  <calcPr calcId="162913"/>
</workbook>
</file>

<file path=xl/calcChain.xml><?xml version="1.0" encoding="utf-8"?>
<calcChain xmlns="http://schemas.openxmlformats.org/spreadsheetml/2006/main">
  <c r="A24" i="11" l="1"/>
  <c r="T3" i="5"/>
  <c r="V3" i="5"/>
  <c r="A24" i="5" l="1"/>
  <c r="B18" i="5"/>
  <c r="B17" i="5"/>
  <c r="V6" i="5"/>
  <c r="T6" i="5"/>
  <c r="R6" i="5"/>
  <c r="E54" i="5"/>
  <c r="S6" i="5"/>
  <c r="R13" i="5"/>
  <c r="R3" i="5"/>
  <c r="B60" i="14" l="1"/>
  <c r="T24" i="14" s="1"/>
  <c r="E54" i="14"/>
  <c r="S24" i="14" s="1"/>
  <c r="E53" i="14"/>
  <c r="S42" i="14" s="1"/>
  <c r="T49" i="14"/>
  <c r="H44" i="14"/>
  <c r="K43" i="14"/>
  <c r="K48" i="14" s="1"/>
  <c r="T42" i="14"/>
  <c r="H40" i="14"/>
  <c r="R39" i="14" s="1"/>
  <c r="U39" i="14" s="1"/>
  <c r="T39" i="14"/>
  <c r="T34" i="14"/>
  <c r="S34" i="14"/>
  <c r="M30" i="14"/>
  <c r="P29" i="14"/>
  <c r="P33" i="14" s="1"/>
  <c r="T28" i="14"/>
  <c r="M26" i="14"/>
  <c r="H22" i="14"/>
  <c r="H7" i="14" s="1"/>
  <c r="K20" i="14"/>
  <c r="K27" i="14" s="1"/>
  <c r="T18" i="14"/>
  <c r="T13" i="14"/>
  <c r="J8" i="14"/>
  <c r="J4" i="14" s="1"/>
  <c r="R3" i="14" s="1"/>
  <c r="U3" i="14" s="1"/>
  <c r="M7" i="14"/>
  <c r="M12" i="14" s="1"/>
  <c r="T6" i="14"/>
  <c r="T3" i="14"/>
  <c r="B60" i="13"/>
  <c r="T24" i="13" s="1"/>
  <c r="E54" i="13"/>
  <c r="S18" i="13" s="1"/>
  <c r="E53" i="13"/>
  <c r="T49" i="13"/>
  <c r="H44" i="13"/>
  <c r="K43" i="13"/>
  <c r="K48" i="13" s="1"/>
  <c r="T42" i="13"/>
  <c r="S42" i="13"/>
  <c r="H40" i="13"/>
  <c r="R39" i="13" s="1"/>
  <c r="U39" i="13" s="1"/>
  <c r="T39" i="13"/>
  <c r="T34" i="13"/>
  <c r="S34" i="13"/>
  <c r="M30" i="13"/>
  <c r="P29" i="13"/>
  <c r="P33" i="13" s="1"/>
  <c r="T28" i="13"/>
  <c r="S28" i="13"/>
  <c r="M26" i="13"/>
  <c r="S24" i="13"/>
  <c r="H22" i="13"/>
  <c r="K20" i="13"/>
  <c r="K27" i="13" s="1"/>
  <c r="R18" i="13"/>
  <c r="T13" i="13"/>
  <c r="J8" i="13"/>
  <c r="J4" i="13" s="1"/>
  <c r="R3" i="13" s="1"/>
  <c r="V3" i="13" s="1"/>
  <c r="M7" i="13"/>
  <c r="M12" i="13" s="1"/>
  <c r="H7" i="13"/>
  <c r="T6" i="13"/>
  <c r="S6" i="13"/>
  <c r="T3" i="13"/>
  <c r="B60" i="12"/>
  <c r="E54" i="12"/>
  <c r="S34" i="12" s="1"/>
  <c r="E53" i="12"/>
  <c r="T49" i="12"/>
  <c r="H44" i="12"/>
  <c r="K43" i="12"/>
  <c r="K48" i="12" s="1"/>
  <c r="R49" i="12" s="1"/>
  <c r="T42" i="12"/>
  <c r="S42" i="12"/>
  <c r="H40" i="12"/>
  <c r="T39" i="12"/>
  <c r="R39" i="12"/>
  <c r="V39" i="12" s="1"/>
  <c r="T34" i="12"/>
  <c r="M30" i="12"/>
  <c r="P29" i="12"/>
  <c r="P33" i="12" s="1"/>
  <c r="T28" i="12"/>
  <c r="M26" i="12"/>
  <c r="T24" i="12"/>
  <c r="S24" i="12"/>
  <c r="H22" i="12"/>
  <c r="K20" i="12"/>
  <c r="K27" i="12" s="1"/>
  <c r="T18" i="12"/>
  <c r="S18" i="12"/>
  <c r="T13" i="12"/>
  <c r="J8" i="12"/>
  <c r="M7" i="12"/>
  <c r="M12" i="12" s="1"/>
  <c r="H7" i="12"/>
  <c r="T6" i="12"/>
  <c r="S6" i="12"/>
  <c r="J4" i="12"/>
  <c r="T3" i="12"/>
  <c r="B60" i="11"/>
  <c r="T24" i="11" s="1"/>
  <c r="E54" i="11"/>
  <c r="E53" i="11"/>
  <c r="S42" i="11" s="1"/>
  <c r="T49" i="11"/>
  <c r="H44" i="11"/>
  <c r="K43" i="11"/>
  <c r="K48" i="11" s="1"/>
  <c r="T42" i="11"/>
  <c r="H40" i="11"/>
  <c r="R39" i="11" s="1"/>
  <c r="U39" i="11" s="1"/>
  <c r="T39" i="11"/>
  <c r="T34" i="11"/>
  <c r="S34" i="11"/>
  <c r="M30" i="11"/>
  <c r="P29" i="11"/>
  <c r="P33" i="11" s="1"/>
  <c r="T28" i="11"/>
  <c r="M26" i="11"/>
  <c r="S24" i="11"/>
  <c r="H22" i="11"/>
  <c r="K20" i="11"/>
  <c r="K27" i="11" s="1"/>
  <c r="S18" i="11"/>
  <c r="T13" i="11"/>
  <c r="J8" i="11"/>
  <c r="J4" i="11" s="1"/>
  <c r="R3" i="11" s="1"/>
  <c r="U3" i="11" s="1"/>
  <c r="M7" i="11"/>
  <c r="M12" i="11" s="1"/>
  <c r="H7" i="11"/>
  <c r="R6" i="11" s="1"/>
  <c r="T6" i="11"/>
  <c r="S6" i="11"/>
  <c r="T3" i="11"/>
  <c r="T49" i="5"/>
  <c r="T42" i="5"/>
  <c r="T13" i="5"/>
  <c r="E53" i="5"/>
  <c r="J8" i="5"/>
  <c r="J4" i="5" s="1"/>
  <c r="M30" i="5"/>
  <c r="M26" i="5" s="1"/>
  <c r="H22" i="5"/>
  <c r="H7" i="5" s="1"/>
  <c r="H44" i="5"/>
  <c r="H40" i="5" s="1"/>
  <c r="R39" i="5" s="1"/>
  <c r="B60" i="5"/>
  <c r="T18" i="5" s="1"/>
  <c r="S34" i="5"/>
  <c r="T39" i="5"/>
  <c r="M7" i="5"/>
  <c r="K20" i="5"/>
  <c r="R18" i="5" s="1"/>
  <c r="P29" i="5"/>
  <c r="P33" i="5" s="1"/>
  <c r="K43" i="5"/>
  <c r="K48" i="5" s="1"/>
  <c r="U6" i="11" l="1"/>
  <c r="R6" i="14"/>
  <c r="U6" i="14" s="1"/>
  <c r="T18" i="11"/>
  <c r="S28" i="11"/>
  <c r="R49" i="11"/>
  <c r="V49" i="11" s="1"/>
  <c r="R3" i="12"/>
  <c r="V3" i="12" s="1"/>
  <c r="R18" i="12"/>
  <c r="W18" i="12" s="1"/>
  <c r="S28" i="12"/>
  <c r="R13" i="13"/>
  <c r="V13" i="13" s="1"/>
  <c r="S6" i="14"/>
  <c r="S28" i="14"/>
  <c r="R49" i="14"/>
  <c r="V3" i="14"/>
  <c r="R34" i="14"/>
  <c r="U34" i="14" s="1"/>
  <c r="R42" i="14"/>
  <c r="U42" i="14" s="1"/>
  <c r="R13" i="14"/>
  <c r="R28" i="14"/>
  <c r="U28" i="14" s="1"/>
  <c r="R49" i="13"/>
  <c r="R6" i="13"/>
  <c r="U6" i="13" s="1"/>
  <c r="T18" i="13"/>
  <c r="V18" i="13" s="1"/>
  <c r="V3" i="11"/>
  <c r="R28" i="11"/>
  <c r="U28" i="11" s="1"/>
  <c r="R13" i="11"/>
  <c r="U13" i="11" s="1"/>
  <c r="R34" i="11"/>
  <c r="R42" i="11"/>
  <c r="U42" i="11" s="1"/>
  <c r="B36" i="11" s="1"/>
  <c r="R49" i="5"/>
  <c r="M12" i="5"/>
  <c r="V13" i="5" s="1"/>
  <c r="V39" i="5"/>
  <c r="U39" i="5"/>
  <c r="V49" i="5"/>
  <c r="U49" i="5"/>
  <c r="U3" i="5"/>
  <c r="K27" i="5"/>
  <c r="R34" i="5" s="1"/>
  <c r="U34" i="5" s="1"/>
  <c r="R42" i="5"/>
  <c r="V42" i="5" s="1"/>
  <c r="T34" i="5"/>
  <c r="T24" i="5"/>
  <c r="U6" i="5"/>
  <c r="T28" i="5"/>
  <c r="R24" i="12"/>
  <c r="R28" i="5"/>
  <c r="V28" i="5" s="1"/>
  <c r="V18" i="5"/>
  <c r="S18" i="14"/>
  <c r="V28" i="14"/>
  <c r="R24" i="14"/>
  <c r="U13" i="14"/>
  <c r="V13" i="14"/>
  <c r="V34" i="14"/>
  <c r="V49" i="14"/>
  <c r="U49" i="14"/>
  <c r="B36" i="14" s="1"/>
  <c r="V39" i="14"/>
  <c r="R18" i="14"/>
  <c r="R34" i="13"/>
  <c r="V34" i="13" s="1"/>
  <c r="R24" i="13"/>
  <c r="U24" i="13" s="1"/>
  <c r="U13" i="13"/>
  <c r="U34" i="13"/>
  <c r="V6" i="13"/>
  <c r="V24" i="13"/>
  <c r="V49" i="13"/>
  <c r="U49" i="13"/>
  <c r="U3" i="13"/>
  <c r="U18" i="13"/>
  <c r="R28" i="13"/>
  <c r="V39" i="13"/>
  <c r="R42" i="13"/>
  <c r="R13" i="12"/>
  <c r="V13" i="12" s="1"/>
  <c r="R34" i="12"/>
  <c r="V34" i="12" s="1"/>
  <c r="R6" i="12"/>
  <c r="V6" i="12" s="1"/>
  <c r="W34" i="12"/>
  <c r="W6" i="12"/>
  <c r="W24" i="12"/>
  <c r="V24" i="12"/>
  <c r="W49" i="12"/>
  <c r="V49" i="12"/>
  <c r="W3" i="12"/>
  <c r="R28" i="12"/>
  <c r="W39" i="12"/>
  <c r="R42" i="12"/>
  <c r="V13" i="11"/>
  <c r="U34" i="11"/>
  <c r="V34" i="11"/>
  <c r="V28" i="11"/>
  <c r="R24" i="11"/>
  <c r="U49" i="11"/>
  <c r="V6" i="11"/>
  <c r="V39" i="11"/>
  <c r="R18" i="11"/>
  <c r="S42" i="5"/>
  <c r="S18" i="5"/>
  <c r="U18" i="5" s="1"/>
  <c r="S28" i="5"/>
  <c r="S24" i="5"/>
  <c r="U42" i="5" l="1"/>
  <c r="B36" i="5" s="1"/>
  <c r="V18" i="12"/>
  <c r="V42" i="14"/>
  <c r="V6" i="14"/>
  <c r="B37" i="5"/>
  <c r="V42" i="11"/>
  <c r="B37" i="11" s="1"/>
  <c r="U13" i="5"/>
  <c r="V34" i="5"/>
  <c r="U28" i="5"/>
  <c r="R24" i="5"/>
  <c r="V24" i="5" s="1"/>
  <c r="V18" i="14"/>
  <c r="U18" i="14"/>
  <c r="V24" i="14"/>
  <c r="U24" i="14"/>
  <c r="B37" i="14"/>
  <c r="W13" i="12"/>
  <c r="U42" i="13"/>
  <c r="B36" i="13" s="1"/>
  <c r="V42" i="13"/>
  <c r="U28" i="13"/>
  <c r="V28" i="13"/>
  <c r="B18" i="13" s="1"/>
  <c r="B17" i="13"/>
  <c r="B37" i="13"/>
  <c r="V42" i="12"/>
  <c r="B36" i="12" s="1"/>
  <c r="W42" i="12"/>
  <c r="V28" i="12"/>
  <c r="B17" i="12" s="1"/>
  <c r="W28" i="12"/>
  <c r="B18" i="12"/>
  <c r="B37" i="12"/>
  <c r="V18" i="11"/>
  <c r="U18" i="11"/>
  <c r="V24" i="11"/>
  <c r="B18" i="11" s="1"/>
  <c r="U24" i="11"/>
  <c r="B18" i="14" l="1"/>
  <c r="U24" i="5"/>
  <c r="B17" i="14"/>
  <c r="A24" i="14" s="1"/>
  <c r="A24" i="13"/>
  <c r="A24" i="12"/>
  <c r="B17" i="11"/>
</calcChain>
</file>

<file path=xl/sharedStrings.xml><?xml version="1.0" encoding="utf-8"?>
<sst xmlns="http://schemas.openxmlformats.org/spreadsheetml/2006/main" count="110" uniqueCount="24">
  <si>
    <t xml:space="preserve">Hospitalisation </t>
  </si>
  <si>
    <t>unit costs</t>
  </si>
  <si>
    <t>resource use</t>
  </si>
  <si>
    <t>Individual costs</t>
  </si>
  <si>
    <t>Probabilities</t>
  </si>
  <si>
    <t xml:space="preserve">Probability of an elderly person being infected </t>
  </si>
  <si>
    <t>Vaccine efficacy</t>
  </si>
  <si>
    <t>Vaccine coverage</t>
  </si>
  <si>
    <t>Probability of an infected person being admitted to hospital</t>
  </si>
  <si>
    <t>Utilities</t>
  </si>
  <si>
    <t>Costs</t>
  </si>
  <si>
    <t>Vaccination</t>
  </si>
  <si>
    <t>Influenza</t>
  </si>
  <si>
    <t>Full health</t>
  </si>
  <si>
    <t>Rehabilitation</t>
  </si>
  <si>
    <t>Individual Utilities</t>
  </si>
  <si>
    <t>Pathway Probability</t>
  </si>
  <si>
    <t>costs</t>
  </si>
  <si>
    <t>outcomes</t>
  </si>
  <si>
    <t>resource use (days)</t>
  </si>
  <si>
    <t>ICER</t>
  </si>
  <si>
    <t>Expected cost</t>
  </si>
  <si>
    <t xml:space="preserve">Expected QALYs </t>
  </si>
  <si>
    <t>Expected QALYs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</si>
</sst>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&quot;£&quot;* #,##0_-;\-&quot;£&quot;* #,##0_-;_-&quot;£&quot;* &quot;-&quot;??_-;_-@_-"/>
    <numFmt numFmtId="165" formatCode="_-* #,##0_-;\-* #,##0_-;_-* &quot;-&quot;??_-;_-@_-"/>
    <numFmt numFmtId="166" formatCode="_-* #,##0.000_-;\-* #,##0.000_-;_-* &quot;-&quot;??_-;_-@_-"/>
    <numFmt numFmtId="167" formatCode="#,##0.0000_ ;\-#,##0.0000\ "/>
    <numFmt numFmtId="169" formatCode="#,##0.00000_ ;\-#,##0.00000\ 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164" fontId="1" fillId="0" borderId="0" xfId="2" applyNumberFormat="1"/>
    <xf numFmtId="44" fontId="0" fillId="0" borderId="0" xfId="0" applyNumberFormat="1"/>
    <xf numFmtId="44" fontId="1" fillId="0" borderId="0" xfId="2"/>
    <xf numFmtId="0" fontId="2" fillId="0" borderId="0" xfId="0" applyFont="1" applyAlignment="1">
      <alignment horizontal="left"/>
    </xf>
    <xf numFmtId="165" fontId="0" fillId="0" borderId="0" xfId="1" applyNumberFormat="1" applyFont="1"/>
    <xf numFmtId="44" fontId="0" fillId="0" borderId="0" xfId="2" applyFont="1"/>
    <xf numFmtId="164" fontId="2" fillId="0" borderId="0" xfId="2" applyNumberFormat="1" applyFont="1"/>
    <xf numFmtId="164" fontId="0" fillId="0" borderId="0" xfId="2" applyNumberFormat="1" applyFont="1"/>
    <xf numFmtId="0" fontId="3" fillId="0" borderId="0" xfId="0" applyFont="1"/>
    <xf numFmtId="0" fontId="0" fillId="0" borderId="0" xfId="0" applyNumberFormat="1"/>
    <xf numFmtId="43" fontId="0" fillId="0" borderId="0" xfId="0" applyNumberFormat="1"/>
    <xf numFmtId="2" fontId="0" fillId="0" borderId="0" xfId="0" applyNumberFormat="1"/>
    <xf numFmtId="43" fontId="0" fillId="0" borderId="0" xfId="1" applyFont="1"/>
    <xf numFmtId="43" fontId="2" fillId="0" borderId="0" xfId="1" applyFont="1"/>
    <xf numFmtId="166" fontId="0" fillId="0" borderId="0" xfId="1" applyNumberFormat="1" applyFont="1"/>
    <xf numFmtId="0" fontId="2" fillId="0" borderId="1" xfId="0" applyFont="1" applyBorder="1"/>
    <xf numFmtId="0" fontId="2" fillId="0" borderId="3" xfId="0" applyFont="1" applyBorder="1"/>
    <xf numFmtId="164" fontId="2" fillId="0" borderId="2" xfId="2" applyNumberFormat="1" applyFont="1" applyBorder="1"/>
    <xf numFmtId="167" fontId="0" fillId="0" borderId="0" xfId="1" applyNumberFormat="1" applyFont="1"/>
    <xf numFmtId="169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95250</xdr:rowOff>
    </xdr:from>
    <xdr:to>
      <xdr:col>3</xdr:col>
      <xdr:colOff>114300</xdr:colOff>
      <xdr:row>23</xdr:row>
      <xdr:rowOff>57150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3124200" y="3657600"/>
          <a:ext cx="114300" cy="123825"/>
        </a:xfrm>
        <a:prstGeom prst="rect">
          <a:avLst/>
        </a:prstGeom>
        <a:solidFill>
          <a:srgbClr val="0000FF"/>
        </a:solidFill>
        <a:ln w="9525">
          <a:solidFill>
            <a:srgbClr val="0000FF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104775</xdr:colOff>
      <xdr:row>11</xdr:row>
      <xdr:rowOff>104775</xdr:rowOff>
    </xdr:from>
    <xdr:to>
      <xdr:col>4</xdr:col>
      <xdr:colOff>428625</xdr:colOff>
      <xdr:row>22</xdr:row>
      <xdr:rowOff>104775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 flipV="1">
          <a:off x="3228975" y="1885950"/>
          <a:ext cx="1000125" cy="1781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419100</xdr:colOff>
      <xdr:row>11</xdr:row>
      <xdr:rowOff>114300</xdr:rowOff>
    </xdr:from>
    <xdr:to>
      <xdr:col>6</xdr:col>
      <xdr:colOff>161925</xdr:colOff>
      <xdr:row>11</xdr:row>
      <xdr:rowOff>114300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>
          <a:off x="4219575" y="1895475"/>
          <a:ext cx="1314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114300</xdr:colOff>
      <xdr:row>23</xdr:row>
      <xdr:rowOff>66675</xdr:rowOff>
    </xdr:from>
    <xdr:to>
      <xdr:col>5</xdr:col>
      <xdr:colOff>180975</xdr:colOff>
      <xdr:row>41</xdr:row>
      <xdr:rowOff>123825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>
          <a:off x="3238500" y="3790950"/>
          <a:ext cx="1562100" cy="2971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2</xdr:col>
      <xdr:colOff>695325</xdr:colOff>
      <xdr:row>14</xdr:row>
      <xdr:rowOff>19050</xdr:rowOff>
    </xdr:from>
    <xdr:ext cx="676275" cy="200025"/>
    <xdr:sp macro="" textlink="">
      <xdr:nvSpPr>
        <xdr:cNvPr id="2070" name="Text Box 22"/>
        <xdr:cNvSpPr txBox="1">
          <a:spLocks noChangeArrowheads="1"/>
        </xdr:cNvSpPr>
      </xdr:nvSpPr>
      <xdr:spPr bwMode="auto">
        <a:xfrm>
          <a:off x="2914650" y="2286000"/>
          <a:ext cx="6762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Vaccinate</a:t>
          </a:r>
        </a:p>
      </xdr:txBody>
    </xdr:sp>
    <xdr:clientData/>
  </xdr:oneCellAnchor>
  <xdr:oneCellAnchor>
    <xdr:from>
      <xdr:col>2</xdr:col>
      <xdr:colOff>409575</xdr:colOff>
      <xdr:row>32</xdr:row>
      <xdr:rowOff>95250</xdr:rowOff>
    </xdr:from>
    <xdr:ext cx="1000125" cy="200025"/>
    <xdr:sp macro="" textlink="">
      <xdr:nvSpPr>
        <xdr:cNvPr id="2071" name="Text Box 23"/>
        <xdr:cNvSpPr txBox="1">
          <a:spLocks noChangeArrowheads="1"/>
        </xdr:cNvSpPr>
      </xdr:nvSpPr>
      <xdr:spPr bwMode="auto">
        <a:xfrm>
          <a:off x="2628900" y="5276850"/>
          <a:ext cx="10001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Don't vaccinate</a:t>
          </a:r>
        </a:p>
      </xdr:txBody>
    </xdr:sp>
    <xdr:clientData/>
  </xdr:oneCellAnchor>
  <xdr:oneCellAnchor>
    <xdr:from>
      <xdr:col>6</xdr:col>
      <xdr:colOff>657225</xdr:colOff>
      <xdr:row>3</xdr:row>
      <xdr:rowOff>114300</xdr:rowOff>
    </xdr:from>
    <xdr:ext cx="800100" cy="200025"/>
    <xdr:sp macro="" textlink="">
      <xdr:nvSpPr>
        <xdr:cNvPr id="2072" name="Text Box 24"/>
        <xdr:cNvSpPr txBox="1">
          <a:spLocks noChangeArrowheads="1"/>
        </xdr:cNvSpPr>
      </xdr:nvSpPr>
      <xdr:spPr bwMode="auto">
        <a:xfrm>
          <a:off x="6029325" y="600075"/>
          <a:ext cx="8001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 covered</a:t>
          </a:r>
        </a:p>
      </xdr:txBody>
    </xdr:sp>
    <xdr:clientData/>
  </xdr:oneCellAnchor>
  <xdr:oneCellAnchor>
    <xdr:from>
      <xdr:col>7</xdr:col>
      <xdr:colOff>266700</xdr:colOff>
      <xdr:row>23</xdr:row>
      <xdr:rowOff>19050</xdr:rowOff>
    </xdr:from>
    <xdr:ext cx="581025" cy="200025"/>
    <xdr:sp macro="" textlink="">
      <xdr:nvSpPr>
        <xdr:cNvPr id="2073" name="Text Box 25"/>
        <xdr:cNvSpPr txBox="1">
          <a:spLocks noChangeArrowheads="1"/>
        </xdr:cNvSpPr>
      </xdr:nvSpPr>
      <xdr:spPr bwMode="auto">
        <a:xfrm>
          <a:off x="6438900" y="3743325"/>
          <a:ext cx="5810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Covered</a:t>
          </a:r>
        </a:p>
      </xdr:txBody>
    </xdr:sp>
    <xdr:clientData/>
  </xdr:oneCellAnchor>
  <xdr:twoCellAnchor>
    <xdr:from>
      <xdr:col>5</xdr:col>
      <xdr:colOff>190500</xdr:colOff>
      <xdr:row>36</xdr:row>
      <xdr:rowOff>95250</xdr:rowOff>
    </xdr:from>
    <xdr:to>
      <xdr:col>11</xdr:col>
      <xdr:colOff>590550</xdr:colOff>
      <xdr:row>50</xdr:row>
      <xdr:rowOff>133350</xdr:rowOff>
    </xdr:to>
    <xdr:grpSp>
      <xdr:nvGrpSpPr>
        <xdr:cNvPr id="2207" name="Group 159"/>
        <xdr:cNvGrpSpPr>
          <a:grpSpLocks/>
        </xdr:cNvGrpSpPr>
      </xdr:nvGrpSpPr>
      <xdr:grpSpPr bwMode="auto">
        <a:xfrm>
          <a:off x="4810125" y="5943600"/>
          <a:ext cx="4676775" cy="2305050"/>
          <a:chOff x="363" y="513"/>
          <a:chExt cx="491" cy="242"/>
        </a:xfrm>
      </xdr:grpSpPr>
      <xdr:sp macro="" textlink="">
        <xdr:nvSpPr>
          <xdr:cNvPr id="2062" name="Line 14"/>
          <xdr:cNvSpPr>
            <a:spLocks noChangeShapeType="1"/>
          </xdr:cNvSpPr>
        </xdr:nvSpPr>
        <xdr:spPr bwMode="auto">
          <a:xfrm flipV="1">
            <a:off x="363" y="601"/>
            <a:ext cx="12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74" name="Text Box 26"/>
          <xdr:cNvSpPr txBox="1">
            <a:spLocks noChangeArrowheads="1"/>
          </xdr:cNvSpPr>
        </xdr:nvSpPr>
        <xdr:spPr bwMode="auto">
          <a:xfrm>
            <a:off x="543" y="673"/>
            <a:ext cx="28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Flu</a:t>
            </a:r>
          </a:p>
        </xdr:txBody>
      </xdr:sp>
      <xdr:sp macro="" textlink="">
        <xdr:nvSpPr>
          <xdr:cNvPr id="2075" name="Text Box 27"/>
          <xdr:cNvSpPr txBox="1">
            <a:spLocks noChangeArrowheads="1"/>
          </xdr:cNvSpPr>
        </xdr:nvSpPr>
        <xdr:spPr bwMode="auto">
          <a:xfrm>
            <a:off x="536" y="513"/>
            <a:ext cx="49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 Flu</a:t>
            </a:r>
          </a:p>
        </xdr:txBody>
      </xdr:sp>
      <xdr:sp macro="" textlink="">
        <xdr:nvSpPr>
          <xdr:cNvPr id="2087" name="Text Box 39"/>
          <xdr:cNvSpPr txBox="1">
            <a:spLocks noChangeArrowheads="1"/>
          </xdr:cNvSpPr>
        </xdr:nvSpPr>
        <xdr:spPr bwMode="auto">
          <a:xfrm>
            <a:off x="735" y="570"/>
            <a:ext cx="85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Hospitalised</a:t>
            </a:r>
          </a:p>
        </xdr:txBody>
      </xdr:sp>
      <xdr:sp macro="" textlink="">
        <xdr:nvSpPr>
          <xdr:cNvPr id="2088" name="Text Box 40"/>
          <xdr:cNvSpPr txBox="1">
            <a:spLocks noChangeArrowheads="1"/>
          </xdr:cNvSpPr>
        </xdr:nvSpPr>
        <xdr:spPr bwMode="auto">
          <a:xfrm>
            <a:off x="727" y="734"/>
            <a:ext cx="110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Not Hospitalised</a:t>
            </a:r>
          </a:p>
        </xdr:txBody>
      </xdr:sp>
      <xdr:grpSp>
        <xdr:nvGrpSpPr>
          <xdr:cNvPr id="2091" name="Group 43"/>
          <xdr:cNvGrpSpPr>
            <a:grpSpLocks/>
          </xdr:cNvGrpSpPr>
        </xdr:nvGrpSpPr>
        <xdr:grpSpPr bwMode="auto">
          <a:xfrm>
            <a:off x="475" y="531"/>
            <a:ext cx="379" cy="195"/>
            <a:chOff x="475" y="293"/>
            <a:chExt cx="379" cy="195"/>
          </a:xfrm>
        </xdr:grpSpPr>
        <xdr:grpSp>
          <xdr:nvGrpSpPr>
            <xdr:cNvPr id="2063" name="Group 15"/>
            <xdr:cNvGrpSpPr>
              <a:grpSpLocks/>
            </xdr:cNvGrpSpPr>
          </xdr:nvGrpSpPr>
          <xdr:grpSpPr bwMode="auto">
            <a:xfrm flipV="1">
              <a:off x="485" y="365"/>
              <a:ext cx="175" cy="56"/>
              <a:chOff x="324" y="22"/>
              <a:chExt cx="145" cy="110"/>
            </a:xfrm>
          </xdr:grpSpPr>
          <xdr:sp macro="" textlink="">
            <xdr:nvSpPr>
              <xdr:cNvPr id="2064" name="Line 16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065" name="Line 17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2066" name="Group 18"/>
            <xdr:cNvGrpSpPr>
              <a:grpSpLocks/>
            </xdr:cNvGrpSpPr>
          </xdr:nvGrpSpPr>
          <xdr:grpSpPr bwMode="auto">
            <a:xfrm>
              <a:off x="485" y="305"/>
              <a:ext cx="175" cy="56"/>
              <a:chOff x="324" y="22"/>
              <a:chExt cx="145" cy="110"/>
            </a:xfrm>
          </xdr:grpSpPr>
          <xdr:sp macro="" textlink="">
            <xdr:nvSpPr>
              <xdr:cNvPr id="2067" name="Line 19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068" name="Line 20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2069" name="Oval 21"/>
            <xdr:cNvSpPr>
              <a:spLocks noChangeArrowheads="1"/>
            </xdr:cNvSpPr>
          </xdr:nvSpPr>
          <xdr:spPr bwMode="auto">
            <a:xfrm>
              <a:off x="475" y="356"/>
              <a:ext cx="17" cy="12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078" name="AutoShape 30"/>
            <xdr:cNvSpPr>
              <a:spLocks noChangeArrowheads="1"/>
            </xdr:cNvSpPr>
          </xdr:nvSpPr>
          <xdr:spPr bwMode="auto">
            <a:xfrm rot="16177980">
              <a:off x="656" y="296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  <xdr:sp macro="" textlink="">
          <xdr:nvSpPr>
            <xdr:cNvPr id="2080" name="Oval 32"/>
            <xdr:cNvSpPr>
              <a:spLocks noChangeArrowheads="1"/>
            </xdr:cNvSpPr>
          </xdr:nvSpPr>
          <xdr:spPr bwMode="auto">
            <a:xfrm>
              <a:off x="654" y="414"/>
              <a:ext cx="18" cy="14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grpSp>
          <xdr:nvGrpSpPr>
            <xdr:cNvPr id="2081" name="Group 33"/>
            <xdr:cNvGrpSpPr>
              <a:grpSpLocks/>
            </xdr:cNvGrpSpPr>
          </xdr:nvGrpSpPr>
          <xdr:grpSpPr bwMode="auto">
            <a:xfrm>
              <a:off x="673" y="362"/>
              <a:ext cx="167" cy="56"/>
              <a:chOff x="324" y="22"/>
              <a:chExt cx="145" cy="110"/>
            </a:xfrm>
          </xdr:grpSpPr>
          <xdr:sp macro="" textlink="">
            <xdr:nvSpPr>
              <xdr:cNvPr id="2082" name="Line 34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083" name="Line 35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2084" name="Group 36"/>
            <xdr:cNvGrpSpPr>
              <a:grpSpLocks/>
            </xdr:cNvGrpSpPr>
          </xdr:nvGrpSpPr>
          <xdr:grpSpPr bwMode="auto">
            <a:xfrm flipV="1">
              <a:off x="673" y="422"/>
              <a:ext cx="167" cy="56"/>
              <a:chOff x="324" y="22"/>
              <a:chExt cx="145" cy="110"/>
            </a:xfrm>
          </xdr:grpSpPr>
          <xdr:sp macro="" textlink="">
            <xdr:nvSpPr>
              <xdr:cNvPr id="2085" name="Line 37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086" name="Line 38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2089" name="AutoShape 41"/>
            <xdr:cNvSpPr>
              <a:spLocks noChangeArrowheads="1"/>
            </xdr:cNvSpPr>
          </xdr:nvSpPr>
          <xdr:spPr bwMode="auto">
            <a:xfrm rot="16177980">
              <a:off x="835" y="355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  <xdr:sp macro="" textlink="">
          <xdr:nvSpPr>
            <xdr:cNvPr id="2090" name="AutoShape 42"/>
            <xdr:cNvSpPr>
              <a:spLocks noChangeArrowheads="1"/>
            </xdr:cNvSpPr>
          </xdr:nvSpPr>
          <xdr:spPr bwMode="auto">
            <a:xfrm rot="16177980">
              <a:off x="835" y="470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6</xdr:col>
      <xdr:colOff>114300</xdr:colOff>
      <xdr:row>11</xdr:row>
      <xdr:rowOff>142875</xdr:rowOff>
    </xdr:from>
    <xdr:to>
      <xdr:col>7</xdr:col>
      <xdr:colOff>104775</xdr:colOff>
      <xdr:row>22</xdr:row>
      <xdr:rowOff>95250</xdr:rowOff>
    </xdr:to>
    <xdr:sp macro="" textlink="">
      <xdr:nvSpPr>
        <xdr:cNvPr id="2094" name="Line 46"/>
        <xdr:cNvSpPr>
          <a:spLocks noChangeShapeType="1"/>
        </xdr:cNvSpPr>
      </xdr:nvSpPr>
      <xdr:spPr bwMode="auto">
        <a:xfrm>
          <a:off x="5486400" y="1924050"/>
          <a:ext cx="790575" cy="1733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22</xdr:row>
      <xdr:rowOff>95250</xdr:rowOff>
    </xdr:from>
    <xdr:to>
      <xdr:col>9</xdr:col>
      <xdr:colOff>38100</xdr:colOff>
      <xdr:row>22</xdr:row>
      <xdr:rowOff>95250</xdr:rowOff>
    </xdr:to>
    <xdr:sp macro="" textlink="">
      <xdr:nvSpPr>
        <xdr:cNvPr id="2095" name="Line 47"/>
        <xdr:cNvSpPr>
          <a:spLocks noChangeShapeType="1"/>
        </xdr:cNvSpPr>
      </xdr:nvSpPr>
      <xdr:spPr bwMode="auto">
        <a:xfrm flipV="1">
          <a:off x="6276975" y="3657600"/>
          <a:ext cx="129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123825</xdr:colOff>
      <xdr:row>5</xdr:row>
      <xdr:rowOff>133350</xdr:rowOff>
    </xdr:from>
    <xdr:to>
      <xdr:col>6</xdr:col>
      <xdr:colOff>533400</xdr:colOff>
      <xdr:row>11</xdr:row>
      <xdr:rowOff>76200</xdr:rowOff>
    </xdr:to>
    <xdr:sp macro="" textlink="">
      <xdr:nvSpPr>
        <xdr:cNvPr id="2097" name="Line 49"/>
        <xdr:cNvSpPr>
          <a:spLocks noChangeShapeType="1"/>
        </xdr:cNvSpPr>
      </xdr:nvSpPr>
      <xdr:spPr bwMode="auto">
        <a:xfrm flipV="1">
          <a:off x="5495925" y="942975"/>
          <a:ext cx="409575" cy="914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552450</xdr:colOff>
      <xdr:row>5</xdr:row>
      <xdr:rowOff>123825</xdr:rowOff>
    </xdr:from>
    <xdr:to>
      <xdr:col>8</xdr:col>
      <xdr:colOff>295275</xdr:colOff>
      <xdr:row>5</xdr:row>
      <xdr:rowOff>123825</xdr:rowOff>
    </xdr:to>
    <xdr:sp macro="" textlink="">
      <xdr:nvSpPr>
        <xdr:cNvPr id="2098" name="Line 50"/>
        <xdr:cNvSpPr>
          <a:spLocks noChangeShapeType="1"/>
        </xdr:cNvSpPr>
      </xdr:nvSpPr>
      <xdr:spPr bwMode="auto">
        <a:xfrm>
          <a:off x="5924550" y="933450"/>
          <a:ext cx="129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19050</xdr:colOff>
      <xdr:row>11</xdr:row>
      <xdr:rowOff>57150</xdr:rowOff>
    </xdr:from>
    <xdr:to>
      <xdr:col>6</xdr:col>
      <xdr:colOff>180975</xdr:colOff>
      <xdr:row>12</xdr:row>
      <xdr:rowOff>9525</xdr:rowOff>
    </xdr:to>
    <xdr:sp macro="" textlink="">
      <xdr:nvSpPr>
        <xdr:cNvPr id="2099" name="Oval 51"/>
        <xdr:cNvSpPr>
          <a:spLocks noChangeArrowheads="1"/>
        </xdr:cNvSpPr>
      </xdr:nvSpPr>
      <xdr:spPr bwMode="auto">
        <a:xfrm>
          <a:off x="5391150" y="1838325"/>
          <a:ext cx="161925" cy="114300"/>
        </a:xfrm>
        <a:prstGeom prst="ellipse">
          <a:avLst/>
        </a:prstGeom>
        <a:solidFill>
          <a:srgbClr val="0000FF"/>
        </a:solidFill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8</xdr:col>
      <xdr:colOff>209550</xdr:colOff>
      <xdr:row>1</xdr:row>
      <xdr:rowOff>114300</xdr:rowOff>
    </xdr:from>
    <xdr:to>
      <xdr:col>13</xdr:col>
      <xdr:colOff>228600</xdr:colOff>
      <xdr:row>13</xdr:row>
      <xdr:rowOff>28575</xdr:rowOff>
    </xdr:to>
    <xdr:grpSp>
      <xdr:nvGrpSpPr>
        <xdr:cNvPr id="2110" name="Group 62"/>
        <xdr:cNvGrpSpPr>
          <a:grpSpLocks/>
        </xdr:cNvGrpSpPr>
      </xdr:nvGrpSpPr>
      <xdr:grpSpPr bwMode="auto">
        <a:xfrm>
          <a:off x="7134225" y="276225"/>
          <a:ext cx="3314700" cy="1857375"/>
          <a:chOff x="475" y="293"/>
          <a:chExt cx="379" cy="195"/>
        </a:xfrm>
      </xdr:grpSpPr>
      <xdr:grpSp>
        <xdr:nvGrpSpPr>
          <xdr:cNvPr id="2111" name="Group 63"/>
          <xdr:cNvGrpSpPr>
            <a:grpSpLocks/>
          </xdr:cNvGrpSpPr>
        </xdr:nvGrpSpPr>
        <xdr:grpSpPr bwMode="auto">
          <a:xfrm flipV="1">
            <a:off x="485" y="365"/>
            <a:ext cx="175" cy="56"/>
            <a:chOff x="324" y="22"/>
            <a:chExt cx="145" cy="110"/>
          </a:xfrm>
        </xdr:grpSpPr>
        <xdr:sp macro="" textlink="">
          <xdr:nvSpPr>
            <xdr:cNvPr id="2112" name="Line 64"/>
            <xdr:cNvSpPr>
              <a:spLocks noChangeShapeType="1"/>
            </xdr:cNvSpPr>
          </xdr:nvSpPr>
          <xdr:spPr bwMode="auto">
            <a:xfrm flipV="1">
              <a:off x="324" y="23"/>
              <a:ext cx="31" cy="10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113" name="Line 65"/>
            <xdr:cNvSpPr>
              <a:spLocks noChangeShapeType="1"/>
            </xdr:cNvSpPr>
          </xdr:nvSpPr>
          <xdr:spPr bwMode="auto">
            <a:xfrm>
              <a:off x="356" y="22"/>
              <a:ext cx="11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2114" name="Group 66"/>
          <xdr:cNvGrpSpPr>
            <a:grpSpLocks/>
          </xdr:cNvGrpSpPr>
        </xdr:nvGrpSpPr>
        <xdr:grpSpPr bwMode="auto">
          <a:xfrm>
            <a:off x="485" y="305"/>
            <a:ext cx="175" cy="56"/>
            <a:chOff x="324" y="22"/>
            <a:chExt cx="145" cy="110"/>
          </a:xfrm>
        </xdr:grpSpPr>
        <xdr:sp macro="" textlink="">
          <xdr:nvSpPr>
            <xdr:cNvPr id="2115" name="Line 67"/>
            <xdr:cNvSpPr>
              <a:spLocks noChangeShapeType="1"/>
            </xdr:cNvSpPr>
          </xdr:nvSpPr>
          <xdr:spPr bwMode="auto">
            <a:xfrm flipV="1">
              <a:off x="324" y="23"/>
              <a:ext cx="31" cy="10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116" name="Line 68"/>
            <xdr:cNvSpPr>
              <a:spLocks noChangeShapeType="1"/>
            </xdr:cNvSpPr>
          </xdr:nvSpPr>
          <xdr:spPr bwMode="auto">
            <a:xfrm>
              <a:off x="356" y="22"/>
              <a:ext cx="11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2117" name="Oval 69"/>
          <xdr:cNvSpPr>
            <a:spLocks noChangeArrowheads="1"/>
          </xdr:cNvSpPr>
        </xdr:nvSpPr>
        <xdr:spPr bwMode="auto">
          <a:xfrm>
            <a:off x="475" y="356"/>
            <a:ext cx="17" cy="12"/>
          </a:xfrm>
          <a:prstGeom prst="ellipse">
            <a:avLst/>
          </a:prstGeom>
          <a:solidFill>
            <a:srgbClr val="0000FF"/>
          </a:solidFill>
          <a:ln w="9525">
            <a:solidFill>
              <a:srgbClr val="0000FF"/>
            </a:solidFill>
            <a:round/>
            <a:headEnd/>
            <a:tailEnd/>
          </a:ln>
        </xdr:spPr>
      </xdr:sp>
      <xdr:sp macro="" textlink="">
        <xdr:nvSpPr>
          <xdr:cNvPr id="2118" name="AutoShape 70"/>
          <xdr:cNvSpPr>
            <a:spLocks noChangeArrowheads="1"/>
          </xdr:cNvSpPr>
        </xdr:nvSpPr>
        <xdr:spPr bwMode="auto">
          <a:xfrm rot="16177980">
            <a:off x="656" y="296"/>
            <a:ext cx="21" cy="16"/>
          </a:xfrm>
          <a:prstGeom prst="triangle">
            <a:avLst>
              <a:gd name="adj" fmla="val 50236"/>
            </a:avLst>
          </a:prstGeom>
          <a:solidFill>
            <a:srgbClr val="0000FF"/>
          </a:solidFill>
          <a:ln w="9525">
            <a:solidFill>
              <a:srgbClr val="0000FF"/>
            </a:solidFill>
            <a:miter lim="800000"/>
            <a:headEnd/>
            <a:tailEnd/>
          </a:ln>
        </xdr:spPr>
      </xdr:sp>
      <xdr:sp macro="" textlink="">
        <xdr:nvSpPr>
          <xdr:cNvPr id="2119" name="Oval 71"/>
          <xdr:cNvSpPr>
            <a:spLocks noChangeArrowheads="1"/>
          </xdr:cNvSpPr>
        </xdr:nvSpPr>
        <xdr:spPr bwMode="auto">
          <a:xfrm>
            <a:off x="654" y="414"/>
            <a:ext cx="18" cy="14"/>
          </a:xfrm>
          <a:prstGeom prst="ellipse">
            <a:avLst/>
          </a:prstGeom>
          <a:solidFill>
            <a:srgbClr val="0000FF"/>
          </a:solidFill>
          <a:ln w="9525">
            <a:solidFill>
              <a:srgbClr val="0000FF"/>
            </a:solidFill>
            <a:round/>
            <a:headEnd/>
            <a:tailEnd/>
          </a:ln>
        </xdr:spPr>
      </xdr:sp>
      <xdr:grpSp>
        <xdr:nvGrpSpPr>
          <xdr:cNvPr id="2120" name="Group 72"/>
          <xdr:cNvGrpSpPr>
            <a:grpSpLocks/>
          </xdr:cNvGrpSpPr>
        </xdr:nvGrpSpPr>
        <xdr:grpSpPr bwMode="auto">
          <a:xfrm>
            <a:off x="673" y="362"/>
            <a:ext cx="167" cy="56"/>
            <a:chOff x="324" y="22"/>
            <a:chExt cx="145" cy="110"/>
          </a:xfrm>
        </xdr:grpSpPr>
        <xdr:sp macro="" textlink="">
          <xdr:nvSpPr>
            <xdr:cNvPr id="2121" name="Line 73"/>
            <xdr:cNvSpPr>
              <a:spLocks noChangeShapeType="1"/>
            </xdr:cNvSpPr>
          </xdr:nvSpPr>
          <xdr:spPr bwMode="auto">
            <a:xfrm flipV="1">
              <a:off x="324" y="23"/>
              <a:ext cx="31" cy="10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122" name="Line 74"/>
            <xdr:cNvSpPr>
              <a:spLocks noChangeShapeType="1"/>
            </xdr:cNvSpPr>
          </xdr:nvSpPr>
          <xdr:spPr bwMode="auto">
            <a:xfrm>
              <a:off x="356" y="22"/>
              <a:ext cx="11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2123" name="Group 75"/>
          <xdr:cNvGrpSpPr>
            <a:grpSpLocks/>
          </xdr:cNvGrpSpPr>
        </xdr:nvGrpSpPr>
        <xdr:grpSpPr bwMode="auto">
          <a:xfrm flipV="1">
            <a:off x="673" y="422"/>
            <a:ext cx="167" cy="56"/>
            <a:chOff x="324" y="22"/>
            <a:chExt cx="145" cy="110"/>
          </a:xfrm>
        </xdr:grpSpPr>
        <xdr:sp macro="" textlink="">
          <xdr:nvSpPr>
            <xdr:cNvPr id="2124" name="Line 76"/>
            <xdr:cNvSpPr>
              <a:spLocks noChangeShapeType="1"/>
            </xdr:cNvSpPr>
          </xdr:nvSpPr>
          <xdr:spPr bwMode="auto">
            <a:xfrm flipV="1">
              <a:off x="324" y="23"/>
              <a:ext cx="31" cy="10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125" name="Line 77"/>
            <xdr:cNvSpPr>
              <a:spLocks noChangeShapeType="1"/>
            </xdr:cNvSpPr>
          </xdr:nvSpPr>
          <xdr:spPr bwMode="auto">
            <a:xfrm>
              <a:off x="356" y="22"/>
              <a:ext cx="11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2126" name="AutoShape 78"/>
          <xdr:cNvSpPr>
            <a:spLocks noChangeArrowheads="1"/>
          </xdr:cNvSpPr>
        </xdr:nvSpPr>
        <xdr:spPr bwMode="auto">
          <a:xfrm rot="16177980">
            <a:off x="835" y="355"/>
            <a:ext cx="21" cy="16"/>
          </a:xfrm>
          <a:prstGeom prst="triangle">
            <a:avLst>
              <a:gd name="adj" fmla="val 50236"/>
            </a:avLst>
          </a:prstGeom>
          <a:solidFill>
            <a:srgbClr val="0000FF"/>
          </a:solidFill>
          <a:ln w="9525">
            <a:solidFill>
              <a:srgbClr val="0000FF"/>
            </a:solidFill>
            <a:miter lim="800000"/>
            <a:headEnd/>
            <a:tailEnd/>
          </a:ln>
        </xdr:spPr>
      </xdr:sp>
      <xdr:sp macro="" textlink="">
        <xdr:nvSpPr>
          <xdr:cNvPr id="2127" name="AutoShape 79"/>
          <xdr:cNvSpPr>
            <a:spLocks noChangeArrowheads="1"/>
          </xdr:cNvSpPr>
        </xdr:nvSpPr>
        <xdr:spPr bwMode="auto">
          <a:xfrm rot="16177980">
            <a:off x="835" y="470"/>
            <a:ext cx="21" cy="16"/>
          </a:xfrm>
          <a:prstGeom prst="triangle">
            <a:avLst>
              <a:gd name="adj" fmla="val 50236"/>
            </a:avLst>
          </a:prstGeom>
          <a:solidFill>
            <a:srgbClr val="0000FF"/>
          </a:solidFill>
          <a:ln w="9525">
            <a:solidFill>
              <a:srgbClr val="0000FF"/>
            </a:solidFill>
            <a:miter lim="800000"/>
            <a:headEnd/>
            <a:tailEnd/>
          </a:ln>
        </xdr:spPr>
      </xdr:sp>
    </xdr:grpSp>
    <xdr:clientData/>
  </xdr:twoCellAnchor>
  <xdr:oneCellAnchor>
    <xdr:from>
      <xdr:col>9</xdr:col>
      <xdr:colOff>247650</xdr:colOff>
      <xdr:row>0</xdr:row>
      <xdr:rowOff>66675</xdr:rowOff>
    </xdr:from>
    <xdr:ext cx="466725" cy="200025"/>
    <xdr:sp macro="" textlink="">
      <xdr:nvSpPr>
        <xdr:cNvPr id="2128" name="Text Box 80"/>
        <xdr:cNvSpPr txBox="1">
          <a:spLocks noChangeArrowheads="1"/>
        </xdr:cNvSpPr>
      </xdr:nvSpPr>
      <xdr:spPr bwMode="auto">
        <a:xfrm>
          <a:off x="7781925" y="66675"/>
          <a:ext cx="466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 Flu</a:t>
          </a:r>
        </a:p>
      </xdr:txBody>
    </xdr:sp>
    <xdr:clientData/>
  </xdr:oneCellAnchor>
  <xdr:oneCellAnchor>
    <xdr:from>
      <xdr:col>9</xdr:col>
      <xdr:colOff>381000</xdr:colOff>
      <xdr:row>9</xdr:row>
      <xdr:rowOff>95250</xdr:rowOff>
    </xdr:from>
    <xdr:ext cx="266700" cy="200025"/>
    <xdr:sp macro="" textlink="">
      <xdr:nvSpPr>
        <xdr:cNvPr id="2129" name="Text Box 81"/>
        <xdr:cNvSpPr txBox="1">
          <a:spLocks noChangeArrowheads="1"/>
        </xdr:cNvSpPr>
      </xdr:nvSpPr>
      <xdr:spPr bwMode="auto">
        <a:xfrm>
          <a:off x="7915275" y="1552575"/>
          <a:ext cx="266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Flu</a:t>
          </a:r>
        </a:p>
      </xdr:txBody>
    </xdr:sp>
    <xdr:clientData/>
  </xdr:oneCellAnchor>
  <xdr:oneCellAnchor>
    <xdr:from>
      <xdr:col>11</xdr:col>
      <xdr:colOff>514350</xdr:colOff>
      <xdr:row>3</xdr:row>
      <xdr:rowOff>142875</xdr:rowOff>
    </xdr:from>
    <xdr:ext cx="809625" cy="200025"/>
    <xdr:sp macro="" textlink="">
      <xdr:nvSpPr>
        <xdr:cNvPr id="2166" name="Text Box 118"/>
        <xdr:cNvSpPr txBox="1">
          <a:spLocks noChangeArrowheads="1"/>
        </xdr:cNvSpPr>
      </xdr:nvSpPr>
      <xdr:spPr bwMode="auto">
        <a:xfrm>
          <a:off x="9410700" y="628650"/>
          <a:ext cx="8096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Hospitalised</a:t>
          </a:r>
        </a:p>
      </xdr:txBody>
    </xdr:sp>
    <xdr:clientData/>
  </xdr:oneCellAnchor>
  <xdr:oneCellAnchor>
    <xdr:from>
      <xdr:col>11</xdr:col>
      <xdr:colOff>600075</xdr:colOff>
      <xdr:row>13</xdr:row>
      <xdr:rowOff>104775</xdr:rowOff>
    </xdr:from>
    <xdr:ext cx="1047750" cy="200025"/>
    <xdr:sp macro="" textlink="">
      <xdr:nvSpPr>
        <xdr:cNvPr id="2167" name="Text Box 119"/>
        <xdr:cNvSpPr txBox="1">
          <a:spLocks noChangeArrowheads="1"/>
        </xdr:cNvSpPr>
      </xdr:nvSpPr>
      <xdr:spPr bwMode="auto">
        <a:xfrm>
          <a:off x="9496425" y="2209800"/>
          <a:ext cx="10477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 Hospitalised</a:t>
          </a:r>
        </a:p>
      </xdr:txBody>
    </xdr:sp>
    <xdr:clientData/>
  </xdr:oneCellAnchor>
  <xdr:twoCellAnchor>
    <xdr:from>
      <xdr:col>9</xdr:col>
      <xdr:colOff>85725</xdr:colOff>
      <xdr:row>22</xdr:row>
      <xdr:rowOff>123825</xdr:rowOff>
    </xdr:from>
    <xdr:to>
      <xdr:col>11</xdr:col>
      <xdr:colOff>390525</xdr:colOff>
      <xdr:row>27</xdr:row>
      <xdr:rowOff>85725</xdr:rowOff>
    </xdr:to>
    <xdr:grpSp>
      <xdr:nvGrpSpPr>
        <xdr:cNvPr id="2169" name="Group 121"/>
        <xdr:cNvGrpSpPr>
          <a:grpSpLocks/>
        </xdr:cNvGrpSpPr>
      </xdr:nvGrpSpPr>
      <xdr:grpSpPr bwMode="auto">
        <a:xfrm flipV="1">
          <a:off x="7620000" y="3695700"/>
          <a:ext cx="1666875" cy="781050"/>
          <a:chOff x="324" y="22"/>
          <a:chExt cx="145" cy="110"/>
        </a:xfrm>
      </xdr:grpSpPr>
      <xdr:sp macro="" textlink="">
        <xdr:nvSpPr>
          <xdr:cNvPr id="2170" name="Line 122"/>
          <xdr:cNvSpPr>
            <a:spLocks noChangeShapeType="1"/>
          </xdr:cNvSpPr>
        </xdr:nvSpPr>
        <xdr:spPr bwMode="auto">
          <a:xfrm flipV="1">
            <a:off x="324" y="23"/>
            <a:ext cx="31" cy="10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171" name="Line 123"/>
          <xdr:cNvSpPr>
            <a:spLocks noChangeShapeType="1"/>
          </xdr:cNvSpPr>
        </xdr:nvSpPr>
        <xdr:spPr bwMode="auto">
          <a:xfrm>
            <a:off x="356" y="22"/>
            <a:ext cx="11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85725</xdr:colOff>
      <xdr:row>17</xdr:row>
      <xdr:rowOff>114300</xdr:rowOff>
    </xdr:from>
    <xdr:to>
      <xdr:col>11</xdr:col>
      <xdr:colOff>390525</xdr:colOff>
      <xdr:row>22</xdr:row>
      <xdr:rowOff>76200</xdr:rowOff>
    </xdr:to>
    <xdr:grpSp>
      <xdr:nvGrpSpPr>
        <xdr:cNvPr id="2172" name="Group 124"/>
        <xdr:cNvGrpSpPr>
          <a:grpSpLocks/>
        </xdr:cNvGrpSpPr>
      </xdr:nvGrpSpPr>
      <xdr:grpSpPr bwMode="auto">
        <a:xfrm>
          <a:off x="7620000" y="2867025"/>
          <a:ext cx="1666875" cy="781050"/>
          <a:chOff x="324" y="22"/>
          <a:chExt cx="145" cy="110"/>
        </a:xfrm>
      </xdr:grpSpPr>
      <xdr:sp macro="" textlink="">
        <xdr:nvSpPr>
          <xdr:cNvPr id="2173" name="Line 125"/>
          <xdr:cNvSpPr>
            <a:spLocks noChangeShapeType="1"/>
          </xdr:cNvSpPr>
        </xdr:nvSpPr>
        <xdr:spPr bwMode="auto">
          <a:xfrm flipV="1">
            <a:off x="324" y="23"/>
            <a:ext cx="31" cy="10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174" name="Line 126"/>
          <xdr:cNvSpPr>
            <a:spLocks noChangeShapeType="1"/>
          </xdr:cNvSpPr>
        </xdr:nvSpPr>
        <xdr:spPr bwMode="auto">
          <a:xfrm>
            <a:off x="356" y="22"/>
            <a:ext cx="11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600075</xdr:colOff>
      <xdr:row>22</xdr:row>
      <xdr:rowOff>47625</xdr:rowOff>
    </xdr:from>
    <xdr:to>
      <xdr:col>9</xdr:col>
      <xdr:colOff>133350</xdr:colOff>
      <xdr:row>23</xdr:row>
      <xdr:rowOff>9525</xdr:rowOff>
    </xdr:to>
    <xdr:sp macro="" textlink="">
      <xdr:nvSpPr>
        <xdr:cNvPr id="2175" name="Oval 127"/>
        <xdr:cNvSpPr>
          <a:spLocks noChangeArrowheads="1"/>
        </xdr:cNvSpPr>
      </xdr:nvSpPr>
      <xdr:spPr bwMode="auto">
        <a:xfrm>
          <a:off x="7524750" y="3609975"/>
          <a:ext cx="142875" cy="123825"/>
        </a:xfrm>
        <a:prstGeom prst="ellipse">
          <a:avLst/>
        </a:prstGeom>
        <a:solidFill>
          <a:srgbClr val="0000FF"/>
        </a:solidFill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11</xdr:col>
      <xdr:colOff>381000</xdr:colOff>
      <xdr:row>16</xdr:row>
      <xdr:rowOff>114300</xdr:rowOff>
    </xdr:from>
    <xdr:to>
      <xdr:col>11</xdr:col>
      <xdr:colOff>533400</xdr:colOff>
      <xdr:row>18</xdr:row>
      <xdr:rowOff>76200</xdr:rowOff>
    </xdr:to>
    <xdr:sp macro="" textlink="">
      <xdr:nvSpPr>
        <xdr:cNvPr id="2176" name="AutoShape 128"/>
        <xdr:cNvSpPr>
          <a:spLocks noChangeArrowheads="1"/>
        </xdr:cNvSpPr>
      </xdr:nvSpPr>
      <xdr:spPr bwMode="auto">
        <a:xfrm rot="16177980">
          <a:off x="9210675" y="2771775"/>
          <a:ext cx="285750" cy="152400"/>
        </a:xfrm>
        <a:prstGeom prst="triangle">
          <a:avLst>
            <a:gd name="adj" fmla="val 50236"/>
          </a:avLst>
        </a:prstGeom>
        <a:solidFill>
          <a:srgbClr val="0000FF"/>
        </a:solidFill>
        <a:ln w="9525">
          <a:solidFill>
            <a:srgbClr val="0000FF"/>
          </a:solidFill>
          <a:miter lim="800000"/>
          <a:headEnd/>
          <a:tailEnd/>
        </a:ln>
      </xdr:spPr>
    </xdr:sp>
    <xdr:clientData/>
  </xdr:twoCellAnchor>
  <xdr:oneCellAnchor>
    <xdr:from>
      <xdr:col>9</xdr:col>
      <xdr:colOff>609600</xdr:colOff>
      <xdr:row>15</xdr:row>
      <xdr:rowOff>152400</xdr:rowOff>
    </xdr:from>
    <xdr:ext cx="590550" cy="200025"/>
    <xdr:sp macro="" textlink="">
      <xdr:nvSpPr>
        <xdr:cNvPr id="2186" name="Text Box 138"/>
        <xdr:cNvSpPr txBox="1">
          <a:spLocks noChangeArrowheads="1"/>
        </xdr:cNvSpPr>
      </xdr:nvSpPr>
      <xdr:spPr bwMode="auto">
        <a:xfrm>
          <a:off x="8143875" y="2581275"/>
          <a:ext cx="5905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Effective</a:t>
          </a:r>
        </a:p>
      </xdr:txBody>
    </xdr:sp>
    <xdr:clientData/>
  </xdr:oneCellAnchor>
  <xdr:oneCellAnchor>
    <xdr:from>
      <xdr:col>9</xdr:col>
      <xdr:colOff>676275</xdr:colOff>
      <xdr:row>28</xdr:row>
      <xdr:rowOff>47625</xdr:rowOff>
    </xdr:from>
    <xdr:ext cx="704850" cy="200025"/>
    <xdr:sp macro="" textlink="">
      <xdr:nvSpPr>
        <xdr:cNvPr id="2187" name="Text Box 139"/>
        <xdr:cNvSpPr txBox="1">
          <a:spLocks noChangeArrowheads="1"/>
        </xdr:cNvSpPr>
      </xdr:nvSpPr>
      <xdr:spPr bwMode="auto">
        <a:xfrm>
          <a:off x="8210550" y="4581525"/>
          <a:ext cx="7048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Ineffective</a:t>
          </a:r>
        </a:p>
      </xdr:txBody>
    </xdr:sp>
    <xdr:clientData/>
  </xdr:oneCellAnchor>
  <xdr:oneCellAnchor>
    <xdr:from>
      <xdr:col>15</xdr:col>
      <xdr:colOff>9525</xdr:colOff>
      <xdr:row>25</xdr:row>
      <xdr:rowOff>47625</xdr:rowOff>
    </xdr:from>
    <xdr:ext cx="809625" cy="200025"/>
    <xdr:sp macro="" textlink="">
      <xdr:nvSpPr>
        <xdr:cNvPr id="2212" name="Text Box 164"/>
        <xdr:cNvSpPr txBox="1">
          <a:spLocks noChangeArrowheads="1"/>
        </xdr:cNvSpPr>
      </xdr:nvSpPr>
      <xdr:spPr bwMode="auto">
        <a:xfrm>
          <a:off x="11715750" y="4095750"/>
          <a:ext cx="8096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Hospitalised</a:t>
          </a:r>
        </a:p>
      </xdr:txBody>
    </xdr:sp>
    <xdr:clientData/>
  </xdr:oneCellAnchor>
  <xdr:oneCellAnchor>
    <xdr:from>
      <xdr:col>15</xdr:col>
      <xdr:colOff>0</xdr:colOff>
      <xdr:row>35</xdr:row>
      <xdr:rowOff>95250</xdr:rowOff>
    </xdr:from>
    <xdr:ext cx="1047750" cy="200025"/>
    <xdr:sp macro="" textlink="">
      <xdr:nvSpPr>
        <xdr:cNvPr id="2213" name="Text Box 165"/>
        <xdr:cNvSpPr txBox="1">
          <a:spLocks noChangeArrowheads="1"/>
        </xdr:cNvSpPr>
      </xdr:nvSpPr>
      <xdr:spPr bwMode="auto">
        <a:xfrm>
          <a:off x="11706225" y="5762625"/>
          <a:ext cx="10477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 Hospitalised</a:t>
          </a:r>
        </a:p>
      </xdr:txBody>
    </xdr:sp>
    <xdr:clientData/>
  </xdr:oneCellAnchor>
  <xdr:twoCellAnchor>
    <xdr:from>
      <xdr:col>11</xdr:col>
      <xdr:colOff>352425</xdr:colOff>
      <xdr:row>22</xdr:row>
      <xdr:rowOff>47625</xdr:rowOff>
    </xdr:from>
    <xdr:to>
      <xdr:col>16</xdr:col>
      <xdr:colOff>476250</xdr:colOff>
      <xdr:row>34</xdr:row>
      <xdr:rowOff>133350</xdr:rowOff>
    </xdr:to>
    <xdr:grpSp>
      <xdr:nvGrpSpPr>
        <xdr:cNvPr id="2232" name="Group 184"/>
        <xdr:cNvGrpSpPr>
          <a:grpSpLocks/>
        </xdr:cNvGrpSpPr>
      </xdr:nvGrpSpPr>
      <xdr:grpSpPr bwMode="auto">
        <a:xfrm>
          <a:off x="9248775" y="3619500"/>
          <a:ext cx="3609975" cy="2038350"/>
          <a:chOff x="898" y="393"/>
          <a:chExt cx="379" cy="213"/>
        </a:xfrm>
      </xdr:grpSpPr>
      <xdr:sp macro="" textlink="">
        <xdr:nvSpPr>
          <xdr:cNvPr id="2210" name="Text Box 162"/>
          <xdr:cNvSpPr txBox="1">
            <a:spLocks noChangeArrowheads="1"/>
          </xdr:cNvSpPr>
        </xdr:nvSpPr>
        <xdr:spPr bwMode="auto">
          <a:xfrm>
            <a:off x="966" y="553"/>
            <a:ext cx="28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Flu</a:t>
            </a:r>
          </a:p>
        </xdr:txBody>
      </xdr:sp>
      <xdr:sp macro="" textlink="">
        <xdr:nvSpPr>
          <xdr:cNvPr id="2211" name="Text Box 163"/>
          <xdr:cNvSpPr txBox="1">
            <a:spLocks noChangeArrowheads="1"/>
          </xdr:cNvSpPr>
        </xdr:nvSpPr>
        <xdr:spPr bwMode="auto">
          <a:xfrm>
            <a:off x="959" y="393"/>
            <a:ext cx="49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 Flu</a:t>
            </a:r>
          </a:p>
        </xdr:txBody>
      </xdr:sp>
      <xdr:grpSp>
        <xdr:nvGrpSpPr>
          <xdr:cNvPr id="2214" name="Group 166"/>
          <xdr:cNvGrpSpPr>
            <a:grpSpLocks/>
          </xdr:cNvGrpSpPr>
        </xdr:nvGrpSpPr>
        <xdr:grpSpPr bwMode="auto">
          <a:xfrm>
            <a:off x="898" y="411"/>
            <a:ext cx="379" cy="195"/>
            <a:chOff x="475" y="293"/>
            <a:chExt cx="379" cy="195"/>
          </a:xfrm>
        </xdr:grpSpPr>
        <xdr:grpSp>
          <xdr:nvGrpSpPr>
            <xdr:cNvPr id="2215" name="Group 167"/>
            <xdr:cNvGrpSpPr>
              <a:grpSpLocks/>
            </xdr:cNvGrpSpPr>
          </xdr:nvGrpSpPr>
          <xdr:grpSpPr bwMode="auto">
            <a:xfrm flipV="1">
              <a:off x="485" y="365"/>
              <a:ext cx="175" cy="56"/>
              <a:chOff x="324" y="22"/>
              <a:chExt cx="145" cy="110"/>
            </a:xfrm>
          </xdr:grpSpPr>
          <xdr:sp macro="" textlink="">
            <xdr:nvSpPr>
              <xdr:cNvPr id="2216" name="Line 168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217" name="Line 169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2218" name="Group 170"/>
            <xdr:cNvGrpSpPr>
              <a:grpSpLocks/>
            </xdr:cNvGrpSpPr>
          </xdr:nvGrpSpPr>
          <xdr:grpSpPr bwMode="auto">
            <a:xfrm>
              <a:off x="485" y="305"/>
              <a:ext cx="175" cy="56"/>
              <a:chOff x="324" y="22"/>
              <a:chExt cx="145" cy="110"/>
            </a:xfrm>
          </xdr:grpSpPr>
          <xdr:sp macro="" textlink="">
            <xdr:nvSpPr>
              <xdr:cNvPr id="2219" name="Line 171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220" name="Line 172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2221" name="Oval 173"/>
            <xdr:cNvSpPr>
              <a:spLocks noChangeArrowheads="1"/>
            </xdr:cNvSpPr>
          </xdr:nvSpPr>
          <xdr:spPr bwMode="auto">
            <a:xfrm>
              <a:off x="475" y="356"/>
              <a:ext cx="17" cy="12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222" name="AutoShape 174"/>
            <xdr:cNvSpPr>
              <a:spLocks noChangeArrowheads="1"/>
            </xdr:cNvSpPr>
          </xdr:nvSpPr>
          <xdr:spPr bwMode="auto">
            <a:xfrm rot="16177980">
              <a:off x="656" y="296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  <xdr:sp macro="" textlink="">
          <xdr:nvSpPr>
            <xdr:cNvPr id="2223" name="Oval 175"/>
            <xdr:cNvSpPr>
              <a:spLocks noChangeArrowheads="1"/>
            </xdr:cNvSpPr>
          </xdr:nvSpPr>
          <xdr:spPr bwMode="auto">
            <a:xfrm>
              <a:off x="654" y="414"/>
              <a:ext cx="18" cy="14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grpSp>
          <xdr:nvGrpSpPr>
            <xdr:cNvPr id="2224" name="Group 176"/>
            <xdr:cNvGrpSpPr>
              <a:grpSpLocks/>
            </xdr:cNvGrpSpPr>
          </xdr:nvGrpSpPr>
          <xdr:grpSpPr bwMode="auto">
            <a:xfrm>
              <a:off x="673" y="362"/>
              <a:ext cx="167" cy="56"/>
              <a:chOff x="324" y="22"/>
              <a:chExt cx="145" cy="110"/>
            </a:xfrm>
          </xdr:grpSpPr>
          <xdr:sp macro="" textlink="">
            <xdr:nvSpPr>
              <xdr:cNvPr id="2225" name="Line 177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226" name="Line 178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2227" name="Group 179"/>
            <xdr:cNvGrpSpPr>
              <a:grpSpLocks/>
            </xdr:cNvGrpSpPr>
          </xdr:nvGrpSpPr>
          <xdr:grpSpPr bwMode="auto">
            <a:xfrm flipV="1">
              <a:off x="673" y="422"/>
              <a:ext cx="167" cy="56"/>
              <a:chOff x="324" y="22"/>
              <a:chExt cx="145" cy="110"/>
            </a:xfrm>
          </xdr:grpSpPr>
          <xdr:sp macro="" textlink="">
            <xdr:nvSpPr>
              <xdr:cNvPr id="2228" name="Line 180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229" name="Line 181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2230" name="AutoShape 182"/>
            <xdr:cNvSpPr>
              <a:spLocks noChangeArrowheads="1"/>
            </xdr:cNvSpPr>
          </xdr:nvSpPr>
          <xdr:spPr bwMode="auto">
            <a:xfrm rot="16177980">
              <a:off x="835" y="355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  <xdr:sp macro="" textlink="">
          <xdr:nvSpPr>
            <xdr:cNvPr id="2231" name="AutoShape 183"/>
            <xdr:cNvSpPr>
              <a:spLocks noChangeArrowheads="1"/>
            </xdr:cNvSpPr>
          </xdr:nvSpPr>
          <xdr:spPr bwMode="auto">
            <a:xfrm rot="16177980">
              <a:off x="835" y="470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95250</xdr:rowOff>
    </xdr:from>
    <xdr:to>
      <xdr:col>3</xdr:col>
      <xdr:colOff>114300</xdr:colOff>
      <xdr:row>23</xdr:row>
      <xdr:rowOff>57150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3124200" y="3657600"/>
          <a:ext cx="114300" cy="123825"/>
        </a:xfrm>
        <a:prstGeom prst="rect">
          <a:avLst/>
        </a:prstGeom>
        <a:solidFill>
          <a:srgbClr val="0000FF"/>
        </a:solidFill>
        <a:ln w="9525">
          <a:solidFill>
            <a:srgbClr val="0000FF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104775</xdr:colOff>
      <xdr:row>11</xdr:row>
      <xdr:rowOff>104775</xdr:rowOff>
    </xdr:from>
    <xdr:to>
      <xdr:col>4</xdr:col>
      <xdr:colOff>428625</xdr:colOff>
      <xdr:row>22</xdr:row>
      <xdr:rowOff>104775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3228975" y="1885950"/>
          <a:ext cx="1000125" cy="1781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419100</xdr:colOff>
      <xdr:row>11</xdr:row>
      <xdr:rowOff>114300</xdr:rowOff>
    </xdr:from>
    <xdr:to>
      <xdr:col>6</xdr:col>
      <xdr:colOff>161925</xdr:colOff>
      <xdr:row>11</xdr:row>
      <xdr:rowOff>114300</xdr:rowOff>
    </xdr:to>
    <xdr:sp macro="" textlink="">
      <xdr:nvSpPr>
        <xdr:cNvPr id="4" name="Line 5"/>
        <xdr:cNvSpPr>
          <a:spLocks noChangeShapeType="1"/>
        </xdr:cNvSpPr>
      </xdr:nvSpPr>
      <xdr:spPr bwMode="auto">
        <a:xfrm>
          <a:off x="4219575" y="1895475"/>
          <a:ext cx="1314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114300</xdr:colOff>
      <xdr:row>23</xdr:row>
      <xdr:rowOff>66675</xdr:rowOff>
    </xdr:from>
    <xdr:to>
      <xdr:col>5</xdr:col>
      <xdr:colOff>180975</xdr:colOff>
      <xdr:row>41</xdr:row>
      <xdr:rowOff>123825</xdr:rowOff>
    </xdr:to>
    <xdr:sp macro="" textlink="">
      <xdr:nvSpPr>
        <xdr:cNvPr id="5" name="Line 13"/>
        <xdr:cNvSpPr>
          <a:spLocks noChangeShapeType="1"/>
        </xdr:cNvSpPr>
      </xdr:nvSpPr>
      <xdr:spPr bwMode="auto">
        <a:xfrm>
          <a:off x="3238500" y="3790950"/>
          <a:ext cx="1562100" cy="2971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2</xdr:col>
      <xdr:colOff>695325</xdr:colOff>
      <xdr:row>14</xdr:row>
      <xdr:rowOff>19050</xdr:rowOff>
    </xdr:from>
    <xdr:ext cx="676275" cy="200025"/>
    <xdr:sp macro="" textlink="">
      <xdr:nvSpPr>
        <xdr:cNvPr id="6" name="Text Box 22"/>
        <xdr:cNvSpPr txBox="1">
          <a:spLocks noChangeArrowheads="1"/>
        </xdr:cNvSpPr>
      </xdr:nvSpPr>
      <xdr:spPr bwMode="auto">
        <a:xfrm>
          <a:off x="2914650" y="2286000"/>
          <a:ext cx="6762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Vaccinate</a:t>
          </a:r>
        </a:p>
      </xdr:txBody>
    </xdr:sp>
    <xdr:clientData/>
  </xdr:oneCellAnchor>
  <xdr:oneCellAnchor>
    <xdr:from>
      <xdr:col>2</xdr:col>
      <xdr:colOff>409575</xdr:colOff>
      <xdr:row>32</xdr:row>
      <xdr:rowOff>95250</xdr:rowOff>
    </xdr:from>
    <xdr:ext cx="1000125" cy="200025"/>
    <xdr:sp macro="" textlink="">
      <xdr:nvSpPr>
        <xdr:cNvPr id="7" name="Text Box 23"/>
        <xdr:cNvSpPr txBox="1">
          <a:spLocks noChangeArrowheads="1"/>
        </xdr:cNvSpPr>
      </xdr:nvSpPr>
      <xdr:spPr bwMode="auto">
        <a:xfrm>
          <a:off x="2628900" y="5276850"/>
          <a:ext cx="10001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Don't vaccinate</a:t>
          </a:r>
        </a:p>
      </xdr:txBody>
    </xdr:sp>
    <xdr:clientData/>
  </xdr:oneCellAnchor>
  <xdr:oneCellAnchor>
    <xdr:from>
      <xdr:col>6</xdr:col>
      <xdr:colOff>657225</xdr:colOff>
      <xdr:row>3</xdr:row>
      <xdr:rowOff>114300</xdr:rowOff>
    </xdr:from>
    <xdr:ext cx="800100" cy="200025"/>
    <xdr:sp macro="" textlink="">
      <xdr:nvSpPr>
        <xdr:cNvPr id="8" name="Text Box 24"/>
        <xdr:cNvSpPr txBox="1">
          <a:spLocks noChangeArrowheads="1"/>
        </xdr:cNvSpPr>
      </xdr:nvSpPr>
      <xdr:spPr bwMode="auto">
        <a:xfrm>
          <a:off x="6029325" y="600075"/>
          <a:ext cx="8001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 covered</a:t>
          </a:r>
        </a:p>
      </xdr:txBody>
    </xdr:sp>
    <xdr:clientData/>
  </xdr:oneCellAnchor>
  <xdr:oneCellAnchor>
    <xdr:from>
      <xdr:col>7</xdr:col>
      <xdr:colOff>266700</xdr:colOff>
      <xdr:row>23</xdr:row>
      <xdr:rowOff>19050</xdr:rowOff>
    </xdr:from>
    <xdr:ext cx="581025" cy="200025"/>
    <xdr:sp macro="" textlink="">
      <xdr:nvSpPr>
        <xdr:cNvPr id="9" name="Text Box 25"/>
        <xdr:cNvSpPr txBox="1">
          <a:spLocks noChangeArrowheads="1"/>
        </xdr:cNvSpPr>
      </xdr:nvSpPr>
      <xdr:spPr bwMode="auto">
        <a:xfrm>
          <a:off x="6438900" y="3743325"/>
          <a:ext cx="5810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Covered</a:t>
          </a:r>
        </a:p>
      </xdr:txBody>
    </xdr:sp>
    <xdr:clientData/>
  </xdr:oneCellAnchor>
  <xdr:twoCellAnchor>
    <xdr:from>
      <xdr:col>5</xdr:col>
      <xdr:colOff>190500</xdr:colOff>
      <xdr:row>36</xdr:row>
      <xdr:rowOff>95250</xdr:rowOff>
    </xdr:from>
    <xdr:to>
      <xdr:col>11</xdr:col>
      <xdr:colOff>590550</xdr:colOff>
      <xdr:row>50</xdr:row>
      <xdr:rowOff>133350</xdr:rowOff>
    </xdr:to>
    <xdr:grpSp>
      <xdr:nvGrpSpPr>
        <xdr:cNvPr id="10" name="Group 159"/>
        <xdr:cNvGrpSpPr>
          <a:grpSpLocks/>
        </xdr:cNvGrpSpPr>
      </xdr:nvGrpSpPr>
      <xdr:grpSpPr bwMode="auto">
        <a:xfrm>
          <a:off x="4810125" y="5924550"/>
          <a:ext cx="4676775" cy="2305050"/>
          <a:chOff x="363" y="513"/>
          <a:chExt cx="491" cy="242"/>
        </a:xfrm>
      </xdr:grpSpPr>
      <xdr:sp macro="" textlink="">
        <xdr:nvSpPr>
          <xdr:cNvPr id="11" name="Line 14"/>
          <xdr:cNvSpPr>
            <a:spLocks noChangeShapeType="1"/>
          </xdr:cNvSpPr>
        </xdr:nvSpPr>
        <xdr:spPr bwMode="auto">
          <a:xfrm flipV="1">
            <a:off x="363" y="601"/>
            <a:ext cx="12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" name="Text Box 26"/>
          <xdr:cNvSpPr txBox="1">
            <a:spLocks noChangeArrowheads="1"/>
          </xdr:cNvSpPr>
        </xdr:nvSpPr>
        <xdr:spPr bwMode="auto">
          <a:xfrm>
            <a:off x="543" y="673"/>
            <a:ext cx="28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Flu</a:t>
            </a:r>
          </a:p>
        </xdr:txBody>
      </xdr:sp>
      <xdr:sp macro="" textlink="">
        <xdr:nvSpPr>
          <xdr:cNvPr id="13" name="Text Box 27"/>
          <xdr:cNvSpPr txBox="1">
            <a:spLocks noChangeArrowheads="1"/>
          </xdr:cNvSpPr>
        </xdr:nvSpPr>
        <xdr:spPr bwMode="auto">
          <a:xfrm>
            <a:off x="536" y="513"/>
            <a:ext cx="49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 Flu</a:t>
            </a:r>
          </a:p>
        </xdr:txBody>
      </xdr:sp>
      <xdr:sp macro="" textlink="">
        <xdr:nvSpPr>
          <xdr:cNvPr id="14" name="Text Box 39"/>
          <xdr:cNvSpPr txBox="1">
            <a:spLocks noChangeArrowheads="1"/>
          </xdr:cNvSpPr>
        </xdr:nvSpPr>
        <xdr:spPr bwMode="auto">
          <a:xfrm>
            <a:off x="735" y="570"/>
            <a:ext cx="85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Hospitalised</a:t>
            </a:r>
          </a:p>
        </xdr:txBody>
      </xdr:sp>
      <xdr:sp macro="" textlink="">
        <xdr:nvSpPr>
          <xdr:cNvPr id="15" name="Text Box 40"/>
          <xdr:cNvSpPr txBox="1">
            <a:spLocks noChangeArrowheads="1"/>
          </xdr:cNvSpPr>
        </xdr:nvSpPr>
        <xdr:spPr bwMode="auto">
          <a:xfrm>
            <a:off x="727" y="734"/>
            <a:ext cx="110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Not Hospitalised</a:t>
            </a:r>
          </a:p>
        </xdr:txBody>
      </xdr:sp>
      <xdr:grpSp>
        <xdr:nvGrpSpPr>
          <xdr:cNvPr id="16" name="Group 43"/>
          <xdr:cNvGrpSpPr>
            <a:grpSpLocks/>
          </xdr:cNvGrpSpPr>
        </xdr:nvGrpSpPr>
        <xdr:grpSpPr bwMode="auto">
          <a:xfrm>
            <a:off x="475" y="531"/>
            <a:ext cx="379" cy="195"/>
            <a:chOff x="475" y="293"/>
            <a:chExt cx="379" cy="195"/>
          </a:xfrm>
        </xdr:grpSpPr>
        <xdr:grpSp>
          <xdr:nvGrpSpPr>
            <xdr:cNvPr id="17" name="Group 15"/>
            <xdr:cNvGrpSpPr>
              <a:grpSpLocks/>
            </xdr:cNvGrpSpPr>
          </xdr:nvGrpSpPr>
          <xdr:grpSpPr bwMode="auto">
            <a:xfrm flipV="1">
              <a:off x="485" y="365"/>
              <a:ext cx="175" cy="56"/>
              <a:chOff x="324" y="22"/>
              <a:chExt cx="145" cy="110"/>
            </a:xfrm>
          </xdr:grpSpPr>
          <xdr:sp macro="" textlink="">
            <xdr:nvSpPr>
              <xdr:cNvPr id="32" name="Line 16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3" name="Line 17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18" name="Group 18"/>
            <xdr:cNvGrpSpPr>
              <a:grpSpLocks/>
            </xdr:cNvGrpSpPr>
          </xdr:nvGrpSpPr>
          <xdr:grpSpPr bwMode="auto">
            <a:xfrm>
              <a:off x="485" y="305"/>
              <a:ext cx="175" cy="56"/>
              <a:chOff x="324" y="22"/>
              <a:chExt cx="145" cy="110"/>
            </a:xfrm>
          </xdr:grpSpPr>
          <xdr:sp macro="" textlink="">
            <xdr:nvSpPr>
              <xdr:cNvPr id="30" name="Line 19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" name="Line 20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19" name="Oval 21"/>
            <xdr:cNvSpPr>
              <a:spLocks noChangeArrowheads="1"/>
            </xdr:cNvSpPr>
          </xdr:nvSpPr>
          <xdr:spPr bwMode="auto">
            <a:xfrm>
              <a:off x="475" y="356"/>
              <a:ext cx="17" cy="12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0" name="AutoShape 30"/>
            <xdr:cNvSpPr>
              <a:spLocks noChangeArrowheads="1"/>
            </xdr:cNvSpPr>
          </xdr:nvSpPr>
          <xdr:spPr bwMode="auto">
            <a:xfrm rot="16177980">
              <a:off x="656" y="296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  <xdr:sp macro="" textlink="">
          <xdr:nvSpPr>
            <xdr:cNvPr id="21" name="Oval 32"/>
            <xdr:cNvSpPr>
              <a:spLocks noChangeArrowheads="1"/>
            </xdr:cNvSpPr>
          </xdr:nvSpPr>
          <xdr:spPr bwMode="auto">
            <a:xfrm>
              <a:off x="654" y="414"/>
              <a:ext cx="18" cy="14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grpSp>
          <xdr:nvGrpSpPr>
            <xdr:cNvPr id="22" name="Group 33"/>
            <xdr:cNvGrpSpPr>
              <a:grpSpLocks/>
            </xdr:cNvGrpSpPr>
          </xdr:nvGrpSpPr>
          <xdr:grpSpPr bwMode="auto">
            <a:xfrm>
              <a:off x="673" y="362"/>
              <a:ext cx="167" cy="56"/>
              <a:chOff x="324" y="22"/>
              <a:chExt cx="145" cy="110"/>
            </a:xfrm>
          </xdr:grpSpPr>
          <xdr:sp macro="" textlink="">
            <xdr:nvSpPr>
              <xdr:cNvPr id="28" name="Line 34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" name="Line 35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23" name="Group 36"/>
            <xdr:cNvGrpSpPr>
              <a:grpSpLocks/>
            </xdr:cNvGrpSpPr>
          </xdr:nvGrpSpPr>
          <xdr:grpSpPr bwMode="auto">
            <a:xfrm flipV="1">
              <a:off x="673" y="422"/>
              <a:ext cx="167" cy="56"/>
              <a:chOff x="324" y="22"/>
              <a:chExt cx="145" cy="110"/>
            </a:xfrm>
          </xdr:grpSpPr>
          <xdr:sp macro="" textlink="">
            <xdr:nvSpPr>
              <xdr:cNvPr id="26" name="Line 37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7" name="Line 38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24" name="AutoShape 41"/>
            <xdr:cNvSpPr>
              <a:spLocks noChangeArrowheads="1"/>
            </xdr:cNvSpPr>
          </xdr:nvSpPr>
          <xdr:spPr bwMode="auto">
            <a:xfrm rot="16177980">
              <a:off x="835" y="355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  <xdr:sp macro="" textlink="">
          <xdr:nvSpPr>
            <xdr:cNvPr id="25" name="AutoShape 42"/>
            <xdr:cNvSpPr>
              <a:spLocks noChangeArrowheads="1"/>
            </xdr:cNvSpPr>
          </xdr:nvSpPr>
          <xdr:spPr bwMode="auto">
            <a:xfrm rot="16177980">
              <a:off x="835" y="470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6</xdr:col>
      <xdr:colOff>114300</xdr:colOff>
      <xdr:row>11</xdr:row>
      <xdr:rowOff>142875</xdr:rowOff>
    </xdr:from>
    <xdr:to>
      <xdr:col>7</xdr:col>
      <xdr:colOff>104775</xdr:colOff>
      <xdr:row>22</xdr:row>
      <xdr:rowOff>95250</xdr:rowOff>
    </xdr:to>
    <xdr:sp macro="" textlink="">
      <xdr:nvSpPr>
        <xdr:cNvPr id="34" name="Line 46"/>
        <xdr:cNvSpPr>
          <a:spLocks noChangeShapeType="1"/>
        </xdr:cNvSpPr>
      </xdr:nvSpPr>
      <xdr:spPr bwMode="auto">
        <a:xfrm>
          <a:off x="5486400" y="1924050"/>
          <a:ext cx="790575" cy="1733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22</xdr:row>
      <xdr:rowOff>95250</xdr:rowOff>
    </xdr:from>
    <xdr:to>
      <xdr:col>9</xdr:col>
      <xdr:colOff>38100</xdr:colOff>
      <xdr:row>22</xdr:row>
      <xdr:rowOff>95250</xdr:rowOff>
    </xdr:to>
    <xdr:sp macro="" textlink="">
      <xdr:nvSpPr>
        <xdr:cNvPr id="35" name="Line 47"/>
        <xdr:cNvSpPr>
          <a:spLocks noChangeShapeType="1"/>
        </xdr:cNvSpPr>
      </xdr:nvSpPr>
      <xdr:spPr bwMode="auto">
        <a:xfrm flipV="1">
          <a:off x="6276975" y="3657600"/>
          <a:ext cx="129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123825</xdr:colOff>
      <xdr:row>5</xdr:row>
      <xdr:rowOff>133350</xdr:rowOff>
    </xdr:from>
    <xdr:to>
      <xdr:col>6</xdr:col>
      <xdr:colOff>533400</xdr:colOff>
      <xdr:row>11</xdr:row>
      <xdr:rowOff>76200</xdr:rowOff>
    </xdr:to>
    <xdr:sp macro="" textlink="">
      <xdr:nvSpPr>
        <xdr:cNvPr id="36" name="Line 49"/>
        <xdr:cNvSpPr>
          <a:spLocks noChangeShapeType="1"/>
        </xdr:cNvSpPr>
      </xdr:nvSpPr>
      <xdr:spPr bwMode="auto">
        <a:xfrm flipV="1">
          <a:off x="5495925" y="942975"/>
          <a:ext cx="409575" cy="914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552450</xdr:colOff>
      <xdr:row>5</xdr:row>
      <xdr:rowOff>123825</xdr:rowOff>
    </xdr:from>
    <xdr:to>
      <xdr:col>8</xdr:col>
      <xdr:colOff>295275</xdr:colOff>
      <xdr:row>5</xdr:row>
      <xdr:rowOff>123825</xdr:rowOff>
    </xdr:to>
    <xdr:sp macro="" textlink="">
      <xdr:nvSpPr>
        <xdr:cNvPr id="37" name="Line 50"/>
        <xdr:cNvSpPr>
          <a:spLocks noChangeShapeType="1"/>
        </xdr:cNvSpPr>
      </xdr:nvSpPr>
      <xdr:spPr bwMode="auto">
        <a:xfrm>
          <a:off x="5924550" y="933450"/>
          <a:ext cx="129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19050</xdr:colOff>
      <xdr:row>11</xdr:row>
      <xdr:rowOff>57150</xdr:rowOff>
    </xdr:from>
    <xdr:to>
      <xdr:col>6</xdr:col>
      <xdr:colOff>180975</xdr:colOff>
      <xdr:row>12</xdr:row>
      <xdr:rowOff>9525</xdr:rowOff>
    </xdr:to>
    <xdr:sp macro="" textlink="">
      <xdr:nvSpPr>
        <xdr:cNvPr id="38" name="Oval 51"/>
        <xdr:cNvSpPr>
          <a:spLocks noChangeArrowheads="1"/>
        </xdr:cNvSpPr>
      </xdr:nvSpPr>
      <xdr:spPr bwMode="auto">
        <a:xfrm>
          <a:off x="5391150" y="1838325"/>
          <a:ext cx="161925" cy="114300"/>
        </a:xfrm>
        <a:prstGeom prst="ellipse">
          <a:avLst/>
        </a:prstGeom>
        <a:solidFill>
          <a:srgbClr val="0000FF"/>
        </a:solidFill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8</xdr:col>
      <xdr:colOff>209550</xdr:colOff>
      <xdr:row>1</xdr:row>
      <xdr:rowOff>114300</xdr:rowOff>
    </xdr:from>
    <xdr:to>
      <xdr:col>13</xdr:col>
      <xdr:colOff>228600</xdr:colOff>
      <xdr:row>13</xdr:row>
      <xdr:rowOff>28575</xdr:rowOff>
    </xdr:to>
    <xdr:grpSp>
      <xdr:nvGrpSpPr>
        <xdr:cNvPr id="39" name="Group 62"/>
        <xdr:cNvGrpSpPr>
          <a:grpSpLocks/>
        </xdr:cNvGrpSpPr>
      </xdr:nvGrpSpPr>
      <xdr:grpSpPr bwMode="auto">
        <a:xfrm>
          <a:off x="7134225" y="276225"/>
          <a:ext cx="3314700" cy="1857375"/>
          <a:chOff x="475" y="293"/>
          <a:chExt cx="379" cy="195"/>
        </a:xfrm>
      </xdr:grpSpPr>
      <xdr:grpSp>
        <xdr:nvGrpSpPr>
          <xdr:cNvPr id="40" name="Group 63"/>
          <xdr:cNvGrpSpPr>
            <a:grpSpLocks/>
          </xdr:cNvGrpSpPr>
        </xdr:nvGrpSpPr>
        <xdr:grpSpPr bwMode="auto">
          <a:xfrm flipV="1">
            <a:off x="485" y="365"/>
            <a:ext cx="175" cy="56"/>
            <a:chOff x="324" y="22"/>
            <a:chExt cx="145" cy="110"/>
          </a:xfrm>
        </xdr:grpSpPr>
        <xdr:sp macro="" textlink="">
          <xdr:nvSpPr>
            <xdr:cNvPr id="55" name="Line 64"/>
            <xdr:cNvSpPr>
              <a:spLocks noChangeShapeType="1"/>
            </xdr:cNvSpPr>
          </xdr:nvSpPr>
          <xdr:spPr bwMode="auto">
            <a:xfrm flipV="1">
              <a:off x="324" y="23"/>
              <a:ext cx="31" cy="10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6" name="Line 65"/>
            <xdr:cNvSpPr>
              <a:spLocks noChangeShapeType="1"/>
            </xdr:cNvSpPr>
          </xdr:nvSpPr>
          <xdr:spPr bwMode="auto">
            <a:xfrm>
              <a:off x="356" y="22"/>
              <a:ext cx="11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41" name="Group 66"/>
          <xdr:cNvGrpSpPr>
            <a:grpSpLocks/>
          </xdr:cNvGrpSpPr>
        </xdr:nvGrpSpPr>
        <xdr:grpSpPr bwMode="auto">
          <a:xfrm>
            <a:off x="485" y="305"/>
            <a:ext cx="175" cy="56"/>
            <a:chOff x="324" y="22"/>
            <a:chExt cx="145" cy="110"/>
          </a:xfrm>
        </xdr:grpSpPr>
        <xdr:sp macro="" textlink="">
          <xdr:nvSpPr>
            <xdr:cNvPr id="53" name="Line 67"/>
            <xdr:cNvSpPr>
              <a:spLocks noChangeShapeType="1"/>
            </xdr:cNvSpPr>
          </xdr:nvSpPr>
          <xdr:spPr bwMode="auto">
            <a:xfrm flipV="1">
              <a:off x="324" y="23"/>
              <a:ext cx="31" cy="10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4" name="Line 68"/>
            <xdr:cNvSpPr>
              <a:spLocks noChangeShapeType="1"/>
            </xdr:cNvSpPr>
          </xdr:nvSpPr>
          <xdr:spPr bwMode="auto">
            <a:xfrm>
              <a:off x="356" y="22"/>
              <a:ext cx="11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2" name="Oval 69"/>
          <xdr:cNvSpPr>
            <a:spLocks noChangeArrowheads="1"/>
          </xdr:cNvSpPr>
        </xdr:nvSpPr>
        <xdr:spPr bwMode="auto">
          <a:xfrm>
            <a:off x="475" y="356"/>
            <a:ext cx="17" cy="12"/>
          </a:xfrm>
          <a:prstGeom prst="ellipse">
            <a:avLst/>
          </a:prstGeom>
          <a:solidFill>
            <a:srgbClr val="0000FF"/>
          </a:solidFill>
          <a:ln w="9525">
            <a:solidFill>
              <a:srgbClr val="0000FF"/>
            </a:solidFill>
            <a:round/>
            <a:headEnd/>
            <a:tailEnd/>
          </a:ln>
        </xdr:spPr>
      </xdr:sp>
      <xdr:sp macro="" textlink="">
        <xdr:nvSpPr>
          <xdr:cNvPr id="43" name="AutoShape 70"/>
          <xdr:cNvSpPr>
            <a:spLocks noChangeArrowheads="1"/>
          </xdr:cNvSpPr>
        </xdr:nvSpPr>
        <xdr:spPr bwMode="auto">
          <a:xfrm rot="16177980">
            <a:off x="656" y="296"/>
            <a:ext cx="21" cy="16"/>
          </a:xfrm>
          <a:prstGeom prst="triangle">
            <a:avLst>
              <a:gd name="adj" fmla="val 50236"/>
            </a:avLst>
          </a:prstGeom>
          <a:solidFill>
            <a:srgbClr val="0000FF"/>
          </a:solidFill>
          <a:ln w="9525">
            <a:solidFill>
              <a:srgbClr val="0000FF"/>
            </a:solidFill>
            <a:miter lim="800000"/>
            <a:headEnd/>
            <a:tailEnd/>
          </a:ln>
        </xdr:spPr>
      </xdr:sp>
      <xdr:sp macro="" textlink="">
        <xdr:nvSpPr>
          <xdr:cNvPr id="44" name="Oval 71"/>
          <xdr:cNvSpPr>
            <a:spLocks noChangeArrowheads="1"/>
          </xdr:cNvSpPr>
        </xdr:nvSpPr>
        <xdr:spPr bwMode="auto">
          <a:xfrm>
            <a:off x="654" y="414"/>
            <a:ext cx="18" cy="14"/>
          </a:xfrm>
          <a:prstGeom prst="ellipse">
            <a:avLst/>
          </a:prstGeom>
          <a:solidFill>
            <a:srgbClr val="0000FF"/>
          </a:solidFill>
          <a:ln w="9525">
            <a:solidFill>
              <a:srgbClr val="0000FF"/>
            </a:solidFill>
            <a:round/>
            <a:headEnd/>
            <a:tailEnd/>
          </a:ln>
        </xdr:spPr>
      </xdr:sp>
      <xdr:grpSp>
        <xdr:nvGrpSpPr>
          <xdr:cNvPr id="45" name="Group 72"/>
          <xdr:cNvGrpSpPr>
            <a:grpSpLocks/>
          </xdr:cNvGrpSpPr>
        </xdr:nvGrpSpPr>
        <xdr:grpSpPr bwMode="auto">
          <a:xfrm>
            <a:off x="673" y="362"/>
            <a:ext cx="167" cy="56"/>
            <a:chOff x="324" y="22"/>
            <a:chExt cx="145" cy="110"/>
          </a:xfrm>
        </xdr:grpSpPr>
        <xdr:sp macro="" textlink="">
          <xdr:nvSpPr>
            <xdr:cNvPr id="51" name="Line 73"/>
            <xdr:cNvSpPr>
              <a:spLocks noChangeShapeType="1"/>
            </xdr:cNvSpPr>
          </xdr:nvSpPr>
          <xdr:spPr bwMode="auto">
            <a:xfrm flipV="1">
              <a:off x="324" y="23"/>
              <a:ext cx="31" cy="10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2" name="Line 74"/>
            <xdr:cNvSpPr>
              <a:spLocks noChangeShapeType="1"/>
            </xdr:cNvSpPr>
          </xdr:nvSpPr>
          <xdr:spPr bwMode="auto">
            <a:xfrm>
              <a:off x="356" y="22"/>
              <a:ext cx="11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46" name="Group 75"/>
          <xdr:cNvGrpSpPr>
            <a:grpSpLocks/>
          </xdr:cNvGrpSpPr>
        </xdr:nvGrpSpPr>
        <xdr:grpSpPr bwMode="auto">
          <a:xfrm flipV="1">
            <a:off x="673" y="422"/>
            <a:ext cx="167" cy="56"/>
            <a:chOff x="324" y="22"/>
            <a:chExt cx="145" cy="110"/>
          </a:xfrm>
        </xdr:grpSpPr>
        <xdr:sp macro="" textlink="">
          <xdr:nvSpPr>
            <xdr:cNvPr id="49" name="Line 76"/>
            <xdr:cNvSpPr>
              <a:spLocks noChangeShapeType="1"/>
            </xdr:cNvSpPr>
          </xdr:nvSpPr>
          <xdr:spPr bwMode="auto">
            <a:xfrm flipV="1">
              <a:off x="324" y="23"/>
              <a:ext cx="31" cy="10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0" name="Line 77"/>
            <xdr:cNvSpPr>
              <a:spLocks noChangeShapeType="1"/>
            </xdr:cNvSpPr>
          </xdr:nvSpPr>
          <xdr:spPr bwMode="auto">
            <a:xfrm>
              <a:off x="356" y="22"/>
              <a:ext cx="11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7" name="AutoShape 78"/>
          <xdr:cNvSpPr>
            <a:spLocks noChangeArrowheads="1"/>
          </xdr:cNvSpPr>
        </xdr:nvSpPr>
        <xdr:spPr bwMode="auto">
          <a:xfrm rot="16177980">
            <a:off x="835" y="355"/>
            <a:ext cx="21" cy="16"/>
          </a:xfrm>
          <a:prstGeom prst="triangle">
            <a:avLst>
              <a:gd name="adj" fmla="val 50236"/>
            </a:avLst>
          </a:prstGeom>
          <a:solidFill>
            <a:srgbClr val="0000FF"/>
          </a:solidFill>
          <a:ln w="9525">
            <a:solidFill>
              <a:srgbClr val="0000FF"/>
            </a:solidFill>
            <a:miter lim="800000"/>
            <a:headEnd/>
            <a:tailEnd/>
          </a:ln>
        </xdr:spPr>
      </xdr:sp>
      <xdr:sp macro="" textlink="">
        <xdr:nvSpPr>
          <xdr:cNvPr id="48" name="AutoShape 79"/>
          <xdr:cNvSpPr>
            <a:spLocks noChangeArrowheads="1"/>
          </xdr:cNvSpPr>
        </xdr:nvSpPr>
        <xdr:spPr bwMode="auto">
          <a:xfrm rot="16177980">
            <a:off x="835" y="470"/>
            <a:ext cx="21" cy="16"/>
          </a:xfrm>
          <a:prstGeom prst="triangle">
            <a:avLst>
              <a:gd name="adj" fmla="val 50236"/>
            </a:avLst>
          </a:prstGeom>
          <a:solidFill>
            <a:srgbClr val="0000FF"/>
          </a:solidFill>
          <a:ln w="9525">
            <a:solidFill>
              <a:srgbClr val="0000FF"/>
            </a:solidFill>
            <a:miter lim="800000"/>
            <a:headEnd/>
            <a:tailEnd/>
          </a:ln>
        </xdr:spPr>
      </xdr:sp>
    </xdr:grpSp>
    <xdr:clientData/>
  </xdr:twoCellAnchor>
  <xdr:oneCellAnchor>
    <xdr:from>
      <xdr:col>9</xdr:col>
      <xdr:colOff>247650</xdr:colOff>
      <xdr:row>0</xdr:row>
      <xdr:rowOff>66675</xdr:rowOff>
    </xdr:from>
    <xdr:ext cx="466725" cy="200025"/>
    <xdr:sp macro="" textlink="">
      <xdr:nvSpPr>
        <xdr:cNvPr id="57" name="Text Box 80"/>
        <xdr:cNvSpPr txBox="1">
          <a:spLocks noChangeArrowheads="1"/>
        </xdr:cNvSpPr>
      </xdr:nvSpPr>
      <xdr:spPr bwMode="auto">
        <a:xfrm>
          <a:off x="7781925" y="66675"/>
          <a:ext cx="466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 Flu</a:t>
          </a:r>
        </a:p>
      </xdr:txBody>
    </xdr:sp>
    <xdr:clientData/>
  </xdr:oneCellAnchor>
  <xdr:oneCellAnchor>
    <xdr:from>
      <xdr:col>9</xdr:col>
      <xdr:colOff>381000</xdr:colOff>
      <xdr:row>9</xdr:row>
      <xdr:rowOff>95250</xdr:rowOff>
    </xdr:from>
    <xdr:ext cx="266700" cy="200025"/>
    <xdr:sp macro="" textlink="">
      <xdr:nvSpPr>
        <xdr:cNvPr id="58" name="Text Box 81"/>
        <xdr:cNvSpPr txBox="1">
          <a:spLocks noChangeArrowheads="1"/>
        </xdr:cNvSpPr>
      </xdr:nvSpPr>
      <xdr:spPr bwMode="auto">
        <a:xfrm>
          <a:off x="7915275" y="1552575"/>
          <a:ext cx="266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Flu</a:t>
          </a:r>
        </a:p>
      </xdr:txBody>
    </xdr:sp>
    <xdr:clientData/>
  </xdr:oneCellAnchor>
  <xdr:oneCellAnchor>
    <xdr:from>
      <xdr:col>11</xdr:col>
      <xdr:colOff>514350</xdr:colOff>
      <xdr:row>3</xdr:row>
      <xdr:rowOff>142875</xdr:rowOff>
    </xdr:from>
    <xdr:ext cx="809625" cy="200025"/>
    <xdr:sp macro="" textlink="">
      <xdr:nvSpPr>
        <xdr:cNvPr id="59" name="Text Box 118"/>
        <xdr:cNvSpPr txBox="1">
          <a:spLocks noChangeArrowheads="1"/>
        </xdr:cNvSpPr>
      </xdr:nvSpPr>
      <xdr:spPr bwMode="auto">
        <a:xfrm>
          <a:off x="9410700" y="628650"/>
          <a:ext cx="8096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Hospitalised</a:t>
          </a:r>
        </a:p>
      </xdr:txBody>
    </xdr:sp>
    <xdr:clientData/>
  </xdr:oneCellAnchor>
  <xdr:oneCellAnchor>
    <xdr:from>
      <xdr:col>11</xdr:col>
      <xdr:colOff>600075</xdr:colOff>
      <xdr:row>13</xdr:row>
      <xdr:rowOff>104775</xdr:rowOff>
    </xdr:from>
    <xdr:ext cx="1047750" cy="200025"/>
    <xdr:sp macro="" textlink="">
      <xdr:nvSpPr>
        <xdr:cNvPr id="60" name="Text Box 119"/>
        <xdr:cNvSpPr txBox="1">
          <a:spLocks noChangeArrowheads="1"/>
        </xdr:cNvSpPr>
      </xdr:nvSpPr>
      <xdr:spPr bwMode="auto">
        <a:xfrm>
          <a:off x="9496425" y="2209800"/>
          <a:ext cx="10477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 Hospitalised</a:t>
          </a:r>
        </a:p>
      </xdr:txBody>
    </xdr:sp>
    <xdr:clientData/>
  </xdr:oneCellAnchor>
  <xdr:twoCellAnchor>
    <xdr:from>
      <xdr:col>9</xdr:col>
      <xdr:colOff>85725</xdr:colOff>
      <xdr:row>22</xdr:row>
      <xdr:rowOff>123825</xdr:rowOff>
    </xdr:from>
    <xdr:to>
      <xdr:col>11</xdr:col>
      <xdr:colOff>390525</xdr:colOff>
      <xdr:row>27</xdr:row>
      <xdr:rowOff>85725</xdr:rowOff>
    </xdr:to>
    <xdr:grpSp>
      <xdr:nvGrpSpPr>
        <xdr:cNvPr id="61" name="Group 121"/>
        <xdr:cNvGrpSpPr>
          <a:grpSpLocks/>
        </xdr:cNvGrpSpPr>
      </xdr:nvGrpSpPr>
      <xdr:grpSpPr bwMode="auto">
        <a:xfrm flipV="1">
          <a:off x="7620000" y="3686175"/>
          <a:ext cx="1666875" cy="771525"/>
          <a:chOff x="324" y="22"/>
          <a:chExt cx="145" cy="110"/>
        </a:xfrm>
      </xdr:grpSpPr>
      <xdr:sp macro="" textlink="">
        <xdr:nvSpPr>
          <xdr:cNvPr id="62" name="Line 122"/>
          <xdr:cNvSpPr>
            <a:spLocks noChangeShapeType="1"/>
          </xdr:cNvSpPr>
        </xdr:nvSpPr>
        <xdr:spPr bwMode="auto">
          <a:xfrm flipV="1">
            <a:off x="324" y="23"/>
            <a:ext cx="31" cy="10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3" name="Line 123"/>
          <xdr:cNvSpPr>
            <a:spLocks noChangeShapeType="1"/>
          </xdr:cNvSpPr>
        </xdr:nvSpPr>
        <xdr:spPr bwMode="auto">
          <a:xfrm>
            <a:off x="356" y="22"/>
            <a:ext cx="11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85725</xdr:colOff>
      <xdr:row>17</xdr:row>
      <xdr:rowOff>114300</xdr:rowOff>
    </xdr:from>
    <xdr:to>
      <xdr:col>11</xdr:col>
      <xdr:colOff>390525</xdr:colOff>
      <xdr:row>22</xdr:row>
      <xdr:rowOff>76200</xdr:rowOff>
    </xdr:to>
    <xdr:grpSp>
      <xdr:nvGrpSpPr>
        <xdr:cNvPr id="64" name="Group 124"/>
        <xdr:cNvGrpSpPr>
          <a:grpSpLocks/>
        </xdr:cNvGrpSpPr>
      </xdr:nvGrpSpPr>
      <xdr:grpSpPr bwMode="auto">
        <a:xfrm>
          <a:off x="7620000" y="2867025"/>
          <a:ext cx="1666875" cy="771525"/>
          <a:chOff x="324" y="22"/>
          <a:chExt cx="145" cy="110"/>
        </a:xfrm>
      </xdr:grpSpPr>
      <xdr:sp macro="" textlink="">
        <xdr:nvSpPr>
          <xdr:cNvPr id="65" name="Line 125"/>
          <xdr:cNvSpPr>
            <a:spLocks noChangeShapeType="1"/>
          </xdr:cNvSpPr>
        </xdr:nvSpPr>
        <xdr:spPr bwMode="auto">
          <a:xfrm flipV="1">
            <a:off x="324" y="23"/>
            <a:ext cx="31" cy="10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126"/>
          <xdr:cNvSpPr>
            <a:spLocks noChangeShapeType="1"/>
          </xdr:cNvSpPr>
        </xdr:nvSpPr>
        <xdr:spPr bwMode="auto">
          <a:xfrm>
            <a:off x="356" y="22"/>
            <a:ext cx="11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600075</xdr:colOff>
      <xdr:row>22</xdr:row>
      <xdr:rowOff>47625</xdr:rowOff>
    </xdr:from>
    <xdr:to>
      <xdr:col>9</xdr:col>
      <xdr:colOff>133350</xdr:colOff>
      <xdr:row>23</xdr:row>
      <xdr:rowOff>9525</xdr:rowOff>
    </xdr:to>
    <xdr:sp macro="" textlink="">
      <xdr:nvSpPr>
        <xdr:cNvPr id="67" name="Oval 127"/>
        <xdr:cNvSpPr>
          <a:spLocks noChangeArrowheads="1"/>
        </xdr:cNvSpPr>
      </xdr:nvSpPr>
      <xdr:spPr bwMode="auto">
        <a:xfrm>
          <a:off x="7524750" y="3609975"/>
          <a:ext cx="142875" cy="123825"/>
        </a:xfrm>
        <a:prstGeom prst="ellipse">
          <a:avLst/>
        </a:prstGeom>
        <a:solidFill>
          <a:srgbClr val="0000FF"/>
        </a:solidFill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11</xdr:col>
      <xdr:colOff>381000</xdr:colOff>
      <xdr:row>16</xdr:row>
      <xdr:rowOff>114300</xdr:rowOff>
    </xdr:from>
    <xdr:to>
      <xdr:col>11</xdr:col>
      <xdr:colOff>533400</xdr:colOff>
      <xdr:row>18</xdr:row>
      <xdr:rowOff>76200</xdr:rowOff>
    </xdr:to>
    <xdr:sp macro="" textlink="">
      <xdr:nvSpPr>
        <xdr:cNvPr id="68" name="AutoShape 128"/>
        <xdr:cNvSpPr>
          <a:spLocks noChangeArrowheads="1"/>
        </xdr:cNvSpPr>
      </xdr:nvSpPr>
      <xdr:spPr bwMode="auto">
        <a:xfrm rot="16177980">
          <a:off x="9210675" y="2771775"/>
          <a:ext cx="285750" cy="152400"/>
        </a:xfrm>
        <a:prstGeom prst="triangle">
          <a:avLst>
            <a:gd name="adj" fmla="val 50236"/>
          </a:avLst>
        </a:prstGeom>
        <a:solidFill>
          <a:srgbClr val="0000FF"/>
        </a:solidFill>
        <a:ln w="9525">
          <a:solidFill>
            <a:srgbClr val="0000FF"/>
          </a:solidFill>
          <a:miter lim="800000"/>
          <a:headEnd/>
          <a:tailEnd/>
        </a:ln>
      </xdr:spPr>
    </xdr:sp>
    <xdr:clientData/>
  </xdr:twoCellAnchor>
  <xdr:oneCellAnchor>
    <xdr:from>
      <xdr:col>9</xdr:col>
      <xdr:colOff>609600</xdr:colOff>
      <xdr:row>15</xdr:row>
      <xdr:rowOff>152400</xdr:rowOff>
    </xdr:from>
    <xdr:ext cx="590550" cy="200025"/>
    <xdr:sp macro="" textlink="">
      <xdr:nvSpPr>
        <xdr:cNvPr id="69" name="Text Box 138"/>
        <xdr:cNvSpPr txBox="1">
          <a:spLocks noChangeArrowheads="1"/>
        </xdr:cNvSpPr>
      </xdr:nvSpPr>
      <xdr:spPr bwMode="auto">
        <a:xfrm>
          <a:off x="8143875" y="2581275"/>
          <a:ext cx="5905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Effective</a:t>
          </a:r>
        </a:p>
      </xdr:txBody>
    </xdr:sp>
    <xdr:clientData/>
  </xdr:oneCellAnchor>
  <xdr:oneCellAnchor>
    <xdr:from>
      <xdr:col>9</xdr:col>
      <xdr:colOff>676275</xdr:colOff>
      <xdr:row>28</xdr:row>
      <xdr:rowOff>47625</xdr:rowOff>
    </xdr:from>
    <xdr:ext cx="704850" cy="200025"/>
    <xdr:sp macro="" textlink="">
      <xdr:nvSpPr>
        <xdr:cNvPr id="70" name="Text Box 139"/>
        <xdr:cNvSpPr txBox="1">
          <a:spLocks noChangeArrowheads="1"/>
        </xdr:cNvSpPr>
      </xdr:nvSpPr>
      <xdr:spPr bwMode="auto">
        <a:xfrm>
          <a:off x="8210550" y="4581525"/>
          <a:ext cx="7048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Ineffective</a:t>
          </a:r>
        </a:p>
      </xdr:txBody>
    </xdr:sp>
    <xdr:clientData/>
  </xdr:oneCellAnchor>
  <xdr:oneCellAnchor>
    <xdr:from>
      <xdr:col>15</xdr:col>
      <xdr:colOff>9525</xdr:colOff>
      <xdr:row>25</xdr:row>
      <xdr:rowOff>47625</xdr:rowOff>
    </xdr:from>
    <xdr:ext cx="809625" cy="200025"/>
    <xdr:sp macro="" textlink="">
      <xdr:nvSpPr>
        <xdr:cNvPr id="71" name="Text Box 164"/>
        <xdr:cNvSpPr txBox="1">
          <a:spLocks noChangeArrowheads="1"/>
        </xdr:cNvSpPr>
      </xdr:nvSpPr>
      <xdr:spPr bwMode="auto">
        <a:xfrm>
          <a:off x="11715750" y="4095750"/>
          <a:ext cx="8096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Hospitalised</a:t>
          </a:r>
        </a:p>
      </xdr:txBody>
    </xdr:sp>
    <xdr:clientData/>
  </xdr:oneCellAnchor>
  <xdr:oneCellAnchor>
    <xdr:from>
      <xdr:col>15</xdr:col>
      <xdr:colOff>0</xdr:colOff>
      <xdr:row>35</xdr:row>
      <xdr:rowOff>95250</xdr:rowOff>
    </xdr:from>
    <xdr:ext cx="1047750" cy="200025"/>
    <xdr:sp macro="" textlink="">
      <xdr:nvSpPr>
        <xdr:cNvPr id="72" name="Text Box 165"/>
        <xdr:cNvSpPr txBox="1">
          <a:spLocks noChangeArrowheads="1"/>
        </xdr:cNvSpPr>
      </xdr:nvSpPr>
      <xdr:spPr bwMode="auto">
        <a:xfrm>
          <a:off x="11706225" y="5762625"/>
          <a:ext cx="10477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 Hospitalised</a:t>
          </a:r>
        </a:p>
      </xdr:txBody>
    </xdr:sp>
    <xdr:clientData/>
  </xdr:oneCellAnchor>
  <xdr:twoCellAnchor>
    <xdr:from>
      <xdr:col>11</xdr:col>
      <xdr:colOff>352425</xdr:colOff>
      <xdr:row>22</xdr:row>
      <xdr:rowOff>47625</xdr:rowOff>
    </xdr:from>
    <xdr:to>
      <xdr:col>16</xdr:col>
      <xdr:colOff>476250</xdr:colOff>
      <xdr:row>34</xdr:row>
      <xdr:rowOff>133350</xdr:rowOff>
    </xdr:to>
    <xdr:grpSp>
      <xdr:nvGrpSpPr>
        <xdr:cNvPr id="73" name="Group 184"/>
        <xdr:cNvGrpSpPr>
          <a:grpSpLocks/>
        </xdr:cNvGrpSpPr>
      </xdr:nvGrpSpPr>
      <xdr:grpSpPr bwMode="auto">
        <a:xfrm>
          <a:off x="9248775" y="3609975"/>
          <a:ext cx="3609975" cy="2028825"/>
          <a:chOff x="898" y="393"/>
          <a:chExt cx="379" cy="213"/>
        </a:xfrm>
      </xdr:grpSpPr>
      <xdr:sp macro="" textlink="">
        <xdr:nvSpPr>
          <xdr:cNvPr id="74" name="Text Box 162"/>
          <xdr:cNvSpPr txBox="1">
            <a:spLocks noChangeArrowheads="1"/>
          </xdr:cNvSpPr>
        </xdr:nvSpPr>
        <xdr:spPr bwMode="auto">
          <a:xfrm>
            <a:off x="966" y="553"/>
            <a:ext cx="28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Flu</a:t>
            </a:r>
          </a:p>
        </xdr:txBody>
      </xdr:sp>
      <xdr:sp macro="" textlink="">
        <xdr:nvSpPr>
          <xdr:cNvPr id="75" name="Text Box 163"/>
          <xdr:cNvSpPr txBox="1">
            <a:spLocks noChangeArrowheads="1"/>
          </xdr:cNvSpPr>
        </xdr:nvSpPr>
        <xdr:spPr bwMode="auto">
          <a:xfrm>
            <a:off x="959" y="393"/>
            <a:ext cx="49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 Flu</a:t>
            </a:r>
          </a:p>
        </xdr:txBody>
      </xdr:sp>
      <xdr:grpSp>
        <xdr:nvGrpSpPr>
          <xdr:cNvPr id="76" name="Group 166"/>
          <xdr:cNvGrpSpPr>
            <a:grpSpLocks/>
          </xdr:cNvGrpSpPr>
        </xdr:nvGrpSpPr>
        <xdr:grpSpPr bwMode="auto">
          <a:xfrm>
            <a:off x="898" y="411"/>
            <a:ext cx="379" cy="195"/>
            <a:chOff x="475" y="293"/>
            <a:chExt cx="379" cy="195"/>
          </a:xfrm>
        </xdr:grpSpPr>
        <xdr:grpSp>
          <xdr:nvGrpSpPr>
            <xdr:cNvPr id="77" name="Group 167"/>
            <xdr:cNvGrpSpPr>
              <a:grpSpLocks/>
            </xdr:cNvGrpSpPr>
          </xdr:nvGrpSpPr>
          <xdr:grpSpPr bwMode="auto">
            <a:xfrm flipV="1">
              <a:off x="485" y="365"/>
              <a:ext cx="175" cy="56"/>
              <a:chOff x="324" y="22"/>
              <a:chExt cx="145" cy="110"/>
            </a:xfrm>
          </xdr:grpSpPr>
          <xdr:sp macro="" textlink="">
            <xdr:nvSpPr>
              <xdr:cNvPr id="92" name="Line 168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3" name="Line 169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78" name="Group 170"/>
            <xdr:cNvGrpSpPr>
              <a:grpSpLocks/>
            </xdr:cNvGrpSpPr>
          </xdr:nvGrpSpPr>
          <xdr:grpSpPr bwMode="auto">
            <a:xfrm>
              <a:off x="485" y="305"/>
              <a:ext cx="175" cy="56"/>
              <a:chOff x="324" y="22"/>
              <a:chExt cx="145" cy="110"/>
            </a:xfrm>
          </xdr:grpSpPr>
          <xdr:sp macro="" textlink="">
            <xdr:nvSpPr>
              <xdr:cNvPr id="90" name="Line 171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" name="Line 172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79" name="Oval 173"/>
            <xdr:cNvSpPr>
              <a:spLocks noChangeArrowheads="1"/>
            </xdr:cNvSpPr>
          </xdr:nvSpPr>
          <xdr:spPr bwMode="auto">
            <a:xfrm>
              <a:off x="475" y="356"/>
              <a:ext cx="17" cy="12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80" name="AutoShape 174"/>
            <xdr:cNvSpPr>
              <a:spLocks noChangeArrowheads="1"/>
            </xdr:cNvSpPr>
          </xdr:nvSpPr>
          <xdr:spPr bwMode="auto">
            <a:xfrm rot="16177980">
              <a:off x="656" y="296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  <xdr:sp macro="" textlink="">
          <xdr:nvSpPr>
            <xdr:cNvPr id="81" name="Oval 175"/>
            <xdr:cNvSpPr>
              <a:spLocks noChangeArrowheads="1"/>
            </xdr:cNvSpPr>
          </xdr:nvSpPr>
          <xdr:spPr bwMode="auto">
            <a:xfrm>
              <a:off x="654" y="414"/>
              <a:ext cx="18" cy="14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grpSp>
          <xdr:nvGrpSpPr>
            <xdr:cNvPr id="82" name="Group 176"/>
            <xdr:cNvGrpSpPr>
              <a:grpSpLocks/>
            </xdr:cNvGrpSpPr>
          </xdr:nvGrpSpPr>
          <xdr:grpSpPr bwMode="auto">
            <a:xfrm>
              <a:off x="673" y="362"/>
              <a:ext cx="167" cy="56"/>
              <a:chOff x="324" y="22"/>
              <a:chExt cx="145" cy="110"/>
            </a:xfrm>
          </xdr:grpSpPr>
          <xdr:sp macro="" textlink="">
            <xdr:nvSpPr>
              <xdr:cNvPr id="88" name="Line 177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89" name="Line 178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83" name="Group 179"/>
            <xdr:cNvGrpSpPr>
              <a:grpSpLocks/>
            </xdr:cNvGrpSpPr>
          </xdr:nvGrpSpPr>
          <xdr:grpSpPr bwMode="auto">
            <a:xfrm flipV="1">
              <a:off x="673" y="422"/>
              <a:ext cx="167" cy="56"/>
              <a:chOff x="324" y="22"/>
              <a:chExt cx="145" cy="110"/>
            </a:xfrm>
          </xdr:grpSpPr>
          <xdr:sp macro="" textlink="">
            <xdr:nvSpPr>
              <xdr:cNvPr id="86" name="Line 180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87" name="Line 181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84" name="AutoShape 182"/>
            <xdr:cNvSpPr>
              <a:spLocks noChangeArrowheads="1"/>
            </xdr:cNvSpPr>
          </xdr:nvSpPr>
          <xdr:spPr bwMode="auto">
            <a:xfrm rot="16177980">
              <a:off x="835" y="355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  <xdr:sp macro="" textlink="">
          <xdr:nvSpPr>
            <xdr:cNvPr id="85" name="AutoShape 183"/>
            <xdr:cNvSpPr>
              <a:spLocks noChangeArrowheads="1"/>
            </xdr:cNvSpPr>
          </xdr:nvSpPr>
          <xdr:spPr bwMode="auto">
            <a:xfrm rot="16177980">
              <a:off x="835" y="470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95250</xdr:rowOff>
    </xdr:from>
    <xdr:to>
      <xdr:col>3</xdr:col>
      <xdr:colOff>114300</xdr:colOff>
      <xdr:row>23</xdr:row>
      <xdr:rowOff>57150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3124200" y="3657600"/>
          <a:ext cx="114300" cy="123825"/>
        </a:xfrm>
        <a:prstGeom prst="rect">
          <a:avLst/>
        </a:prstGeom>
        <a:solidFill>
          <a:srgbClr val="0000FF"/>
        </a:solidFill>
        <a:ln w="9525">
          <a:solidFill>
            <a:srgbClr val="0000FF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104775</xdr:colOff>
      <xdr:row>11</xdr:row>
      <xdr:rowOff>104775</xdr:rowOff>
    </xdr:from>
    <xdr:to>
      <xdr:col>4</xdr:col>
      <xdr:colOff>428625</xdr:colOff>
      <xdr:row>22</xdr:row>
      <xdr:rowOff>104775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3228975" y="1885950"/>
          <a:ext cx="1000125" cy="1781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419100</xdr:colOff>
      <xdr:row>11</xdr:row>
      <xdr:rowOff>114300</xdr:rowOff>
    </xdr:from>
    <xdr:to>
      <xdr:col>6</xdr:col>
      <xdr:colOff>161925</xdr:colOff>
      <xdr:row>11</xdr:row>
      <xdr:rowOff>114300</xdr:rowOff>
    </xdr:to>
    <xdr:sp macro="" textlink="">
      <xdr:nvSpPr>
        <xdr:cNvPr id="4" name="Line 5"/>
        <xdr:cNvSpPr>
          <a:spLocks noChangeShapeType="1"/>
        </xdr:cNvSpPr>
      </xdr:nvSpPr>
      <xdr:spPr bwMode="auto">
        <a:xfrm>
          <a:off x="4219575" y="1895475"/>
          <a:ext cx="1314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114300</xdr:colOff>
      <xdr:row>23</xdr:row>
      <xdr:rowOff>66675</xdr:rowOff>
    </xdr:from>
    <xdr:to>
      <xdr:col>5</xdr:col>
      <xdr:colOff>180975</xdr:colOff>
      <xdr:row>41</xdr:row>
      <xdr:rowOff>123825</xdr:rowOff>
    </xdr:to>
    <xdr:sp macro="" textlink="">
      <xdr:nvSpPr>
        <xdr:cNvPr id="5" name="Line 13"/>
        <xdr:cNvSpPr>
          <a:spLocks noChangeShapeType="1"/>
        </xdr:cNvSpPr>
      </xdr:nvSpPr>
      <xdr:spPr bwMode="auto">
        <a:xfrm>
          <a:off x="3238500" y="3790950"/>
          <a:ext cx="1562100" cy="2971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2</xdr:col>
      <xdr:colOff>695325</xdr:colOff>
      <xdr:row>14</xdr:row>
      <xdr:rowOff>19050</xdr:rowOff>
    </xdr:from>
    <xdr:ext cx="676275" cy="200025"/>
    <xdr:sp macro="" textlink="">
      <xdr:nvSpPr>
        <xdr:cNvPr id="6" name="Text Box 22"/>
        <xdr:cNvSpPr txBox="1">
          <a:spLocks noChangeArrowheads="1"/>
        </xdr:cNvSpPr>
      </xdr:nvSpPr>
      <xdr:spPr bwMode="auto">
        <a:xfrm>
          <a:off x="2914650" y="2286000"/>
          <a:ext cx="6762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Vaccinate</a:t>
          </a:r>
        </a:p>
      </xdr:txBody>
    </xdr:sp>
    <xdr:clientData/>
  </xdr:oneCellAnchor>
  <xdr:oneCellAnchor>
    <xdr:from>
      <xdr:col>2</xdr:col>
      <xdr:colOff>409575</xdr:colOff>
      <xdr:row>32</xdr:row>
      <xdr:rowOff>95250</xdr:rowOff>
    </xdr:from>
    <xdr:ext cx="1000125" cy="200025"/>
    <xdr:sp macro="" textlink="">
      <xdr:nvSpPr>
        <xdr:cNvPr id="7" name="Text Box 23"/>
        <xdr:cNvSpPr txBox="1">
          <a:spLocks noChangeArrowheads="1"/>
        </xdr:cNvSpPr>
      </xdr:nvSpPr>
      <xdr:spPr bwMode="auto">
        <a:xfrm>
          <a:off x="2628900" y="5276850"/>
          <a:ext cx="10001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Don't vaccinate</a:t>
          </a:r>
        </a:p>
      </xdr:txBody>
    </xdr:sp>
    <xdr:clientData/>
  </xdr:oneCellAnchor>
  <xdr:oneCellAnchor>
    <xdr:from>
      <xdr:col>6</xdr:col>
      <xdr:colOff>657225</xdr:colOff>
      <xdr:row>3</xdr:row>
      <xdr:rowOff>114300</xdr:rowOff>
    </xdr:from>
    <xdr:ext cx="800100" cy="200025"/>
    <xdr:sp macro="" textlink="">
      <xdr:nvSpPr>
        <xdr:cNvPr id="8" name="Text Box 24"/>
        <xdr:cNvSpPr txBox="1">
          <a:spLocks noChangeArrowheads="1"/>
        </xdr:cNvSpPr>
      </xdr:nvSpPr>
      <xdr:spPr bwMode="auto">
        <a:xfrm>
          <a:off x="6029325" y="600075"/>
          <a:ext cx="8001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 covered</a:t>
          </a:r>
        </a:p>
      </xdr:txBody>
    </xdr:sp>
    <xdr:clientData/>
  </xdr:oneCellAnchor>
  <xdr:oneCellAnchor>
    <xdr:from>
      <xdr:col>7</xdr:col>
      <xdr:colOff>266700</xdr:colOff>
      <xdr:row>23</xdr:row>
      <xdr:rowOff>19050</xdr:rowOff>
    </xdr:from>
    <xdr:ext cx="581025" cy="200025"/>
    <xdr:sp macro="" textlink="">
      <xdr:nvSpPr>
        <xdr:cNvPr id="9" name="Text Box 25"/>
        <xdr:cNvSpPr txBox="1">
          <a:spLocks noChangeArrowheads="1"/>
        </xdr:cNvSpPr>
      </xdr:nvSpPr>
      <xdr:spPr bwMode="auto">
        <a:xfrm>
          <a:off x="6438900" y="3743325"/>
          <a:ext cx="5810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Covered</a:t>
          </a:r>
        </a:p>
      </xdr:txBody>
    </xdr:sp>
    <xdr:clientData/>
  </xdr:oneCellAnchor>
  <xdr:twoCellAnchor>
    <xdr:from>
      <xdr:col>5</xdr:col>
      <xdr:colOff>190500</xdr:colOff>
      <xdr:row>36</xdr:row>
      <xdr:rowOff>95250</xdr:rowOff>
    </xdr:from>
    <xdr:to>
      <xdr:col>11</xdr:col>
      <xdr:colOff>590550</xdr:colOff>
      <xdr:row>50</xdr:row>
      <xdr:rowOff>133350</xdr:rowOff>
    </xdr:to>
    <xdr:grpSp>
      <xdr:nvGrpSpPr>
        <xdr:cNvPr id="10" name="Group 159"/>
        <xdr:cNvGrpSpPr>
          <a:grpSpLocks/>
        </xdr:cNvGrpSpPr>
      </xdr:nvGrpSpPr>
      <xdr:grpSpPr bwMode="auto">
        <a:xfrm>
          <a:off x="4810125" y="5924550"/>
          <a:ext cx="4676775" cy="2305050"/>
          <a:chOff x="363" y="513"/>
          <a:chExt cx="491" cy="242"/>
        </a:xfrm>
      </xdr:grpSpPr>
      <xdr:sp macro="" textlink="">
        <xdr:nvSpPr>
          <xdr:cNvPr id="11" name="Line 14"/>
          <xdr:cNvSpPr>
            <a:spLocks noChangeShapeType="1"/>
          </xdr:cNvSpPr>
        </xdr:nvSpPr>
        <xdr:spPr bwMode="auto">
          <a:xfrm flipV="1">
            <a:off x="363" y="601"/>
            <a:ext cx="12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" name="Text Box 26"/>
          <xdr:cNvSpPr txBox="1">
            <a:spLocks noChangeArrowheads="1"/>
          </xdr:cNvSpPr>
        </xdr:nvSpPr>
        <xdr:spPr bwMode="auto">
          <a:xfrm>
            <a:off x="543" y="673"/>
            <a:ext cx="28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Flu</a:t>
            </a:r>
          </a:p>
        </xdr:txBody>
      </xdr:sp>
      <xdr:sp macro="" textlink="">
        <xdr:nvSpPr>
          <xdr:cNvPr id="13" name="Text Box 27"/>
          <xdr:cNvSpPr txBox="1">
            <a:spLocks noChangeArrowheads="1"/>
          </xdr:cNvSpPr>
        </xdr:nvSpPr>
        <xdr:spPr bwMode="auto">
          <a:xfrm>
            <a:off x="536" y="513"/>
            <a:ext cx="49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 Flu</a:t>
            </a:r>
          </a:p>
        </xdr:txBody>
      </xdr:sp>
      <xdr:sp macro="" textlink="">
        <xdr:nvSpPr>
          <xdr:cNvPr id="14" name="Text Box 39"/>
          <xdr:cNvSpPr txBox="1">
            <a:spLocks noChangeArrowheads="1"/>
          </xdr:cNvSpPr>
        </xdr:nvSpPr>
        <xdr:spPr bwMode="auto">
          <a:xfrm>
            <a:off x="735" y="570"/>
            <a:ext cx="85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Hospitalised</a:t>
            </a:r>
          </a:p>
        </xdr:txBody>
      </xdr:sp>
      <xdr:sp macro="" textlink="">
        <xdr:nvSpPr>
          <xdr:cNvPr id="15" name="Text Box 40"/>
          <xdr:cNvSpPr txBox="1">
            <a:spLocks noChangeArrowheads="1"/>
          </xdr:cNvSpPr>
        </xdr:nvSpPr>
        <xdr:spPr bwMode="auto">
          <a:xfrm>
            <a:off x="727" y="734"/>
            <a:ext cx="110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Not Hospitalised</a:t>
            </a:r>
          </a:p>
        </xdr:txBody>
      </xdr:sp>
      <xdr:grpSp>
        <xdr:nvGrpSpPr>
          <xdr:cNvPr id="16" name="Group 43"/>
          <xdr:cNvGrpSpPr>
            <a:grpSpLocks/>
          </xdr:cNvGrpSpPr>
        </xdr:nvGrpSpPr>
        <xdr:grpSpPr bwMode="auto">
          <a:xfrm>
            <a:off x="475" y="531"/>
            <a:ext cx="379" cy="195"/>
            <a:chOff x="475" y="293"/>
            <a:chExt cx="379" cy="195"/>
          </a:xfrm>
        </xdr:grpSpPr>
        <xdr:grpSp>
          <xdr:nvGrpSpPr>
            <xdr:cNvPr id="17" name="Group 15"/>
            <xdr:cNvGrpSpPr>
              <a:grpSpLocks/>
            </xdr:cNvGrpSpPr>
          </xdr:nvGrpSpPr>
          <xdr:grpSpPr bwMode="auto">
            <a:xfrm flipV="1">
              <a:off x="485" y="365"/>
              <a:ext cx="175" cy="56"/>
              <a:chOff x="324" y="22"/>
              <a:chExt cx="145" cy="110"/>
            </a:xfrm>
          </xdr:grpSpPr>
          <xdr:sp macro="" textlink="">
            <xdr:nvSpPr>
              <xdr:cNvPr id="32" name="Line 16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3" name="Line 17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18" name="Group 18"/>
            <xdr:cNvGrpSpPr>
              <a:grpSpLocks/>
            </xdr:cNvGrpSpPr>
          </xdr:nvGrpSpPr>
          <xdr:grpSpPr bwMode="auto">
            <a:xfrm>
              <a:off x="485" y="305"/>
              <a:ext cx="175" cy="56"/>
              <a:chOff x="324" y="22"/>
              <a:chExt cx="145" cy="110"/>
            </a:xfrm>
          </xdr:grpSpPr>
          <xdr:sp macro="" textlink="">
            <xdr:nvSpPr>
              <xdr:cNvPr id="30" name="Line 19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" name="Line 20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19" name="Oval 21"/>
            <xdr:cNvSpPr>
              <a:spLocks noChangeArrowheads="1"/>
            </xdr:cNvSpPr>
          </xdr:nvSpPr>
          <xdr:spPr bwMode="auto">
            <a:xfrm>
              <a:off x="475" y="356"/>
              <a:ext cx="17" cy="12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0" name="AutoShape 30"/>
            <xdr:cNvSpPr>
              <a:spLocks noChangeArrowheads="1"/>
            </xdr:cNvSpPr>
          </xdr:nvSpPr>
          <xdr:spPr bwMode="auto">
            <a:xfrm rot="16177980">
              <a:off x="656" y="296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  <xdr:sp macro="" textlink="">
          <xdr:nvSpPr>
            <xdr:cNvPr id="21" name="Oval 32"/>
            <xdr:cNvSpPr>
              <a:spLocks noChangeArrowheads="1"/>
            </xdr:cNvSpPr>
          </xdr:nvSpPr>
          <xdr:spPr bwMode="auto">
            <a:xfrm>
              <a:off x="654" y="414"/>
              <a:ext cx="18" cy="14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grpSp>
          <xdr:nvGrpSpPr>
            <xdr:cNvPr id="22" name="Group 33"/>
            <xdr:cNvGrpSpPr>
              <a:grpSpLocks/>
            </xdr:cNvGrpSpPr>
          </xdr:nvGrpSpPr>
          <xdr:grpSpPr bwMode="auto">
            <a:xfrm>
              <a:off x="673" y="362"/>
              <a:ext cx="167" cy="56"/>
              <a:chOff x="324" y="22"/>
              <a:chExt cx="145" cy="110"/>
            </a:xfrm>
          </xdr:grpSpPr>
          <xdr:sp macro="" textlink="">
            <xdr:nvSpPr>
              <xdr:cNvPr id="28" name="Line 34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" name="Line 35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23" name="Group 36"/>
            <xdr:cNvGrpSpPr>
              <a:grpSpLocks/>
            </xdr:cNvGrpSpPr>
          </xdr:nvGrpSpPr>
          <xdr:grpSpPr bwMode="auto">
            <a:xfrm flipV="1">
              <a:off x="673" y="422"/>
              <a:ext cx="167" cy="56"/>
              <a:chOff x="324" y="22"/>
              <a:chExt cx="145" cy="110"/>
            </a:xfrm>
          </xdr:grpSpPr>
          <xdr:sp macro="" textlink="">
            <xdr:nvSpPr>
              <xdr:cNvPr id="26" name="Line 37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7" name="Line 38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24" name="AutoShape 41"/>
            <xdr:cNvSpPr>
              <a:spLocks noChangeArrowheads="1"/>
            </xdr:cNvSpPr>
          </xdr:nvSpPr>
          <xdr:spPr bwMode="auto">
            <a:xfrm rot="16177980">
              <a:off x="835" y="355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  <xdr:sp macro="" textlink="">
          <xdr:nvSpPr>
            <xdr:cNvPr id="25" name="AutoShape 42"/>
            <xdr:cNvSpPr>
              <a:spLocks noChangeArrowheads="1"/>
            </xdr:cNvSpPr>
          </xdr:nvSpPr>
          <xdr:spPr bwMode="auto">
            <a:xfrm rot="16177980">
              <a:off x="835" y="470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6</xdr:col>
      <xdr:colOff>114300</xdr:colOff>
      <xdr:row>11</xdr:row>
      <xdr:rowOff>142875</xdr:rowOff>
    </xdr:from>
    <xdr:to>
      <xdr:col>7</xdr:col>
      <xdr:colOff>104775</xdr:colOff>
      <xdr:row>22</xdr:row>
      <xdr:rowOff>95250</xdr:rowOff>
    </xdr:to>
    <xdr:sp macro="" textlink="">
      <xdr:nvSpPr>
        <xdr:cNvPr id="34" name="Line 46"/>
        <xdr:cNvSpPr>
          <a:spLocks noChangeShapeType="1"/>
        </xdr:cNvSpPr>
      </xdr:nvSpPr>
      <xdr:spPr bwMode="auto">
        <a:xfrm>
          <a:off x="5486400" y="1924050"/>
          <a:ext cx="790575" cy="1733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22</xdr:row>
      <xdr:rowOff>95250</xdr:rowOff>
    </xdr:from>
    <xdr:to>
      <xdr:col>9</xdr:col>
      <xdr:colOff>38100</xdr:colOff>
      <xdr:row>22</xdr:row>
      <xdr:rowOff>95250</xdr:rowOff>
    </xdr:to>
    <xdr:sp macro="" textlink="">
      <xdr:nvSpPr>
        <xdr:cNvPr id="35" name="Line 47"/>
        <xdr:cNvSpPr>
          <a:spLocks noChangeShapeType="1"/>
        </xdr:cNvSpPr>
      </xdr:nvSpPr>
      <xdr:spPr bwMode="auto">
        <a:xfrm flipV="1">
          <a:off x="6276975" y="3657600"/>
          <a:ext cx="129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123825</xdr:colOff>
      <xdr:row>5</xdr:row>
      <xdr:rowOff>133350</xdr:rowOff>
    </xdr:from>
    <xdr:to>
      <xdr:col>6</xdr:col>
      <xdr:colOff>533400</xdr:colOff>
      <xdr:row>11</xdr:row>
      <xdr:rowOff>76200</xdr:rowOff>
    </xdr:to>
    <xdr:sp macro="" textlink="">
      <xdr:nvSpPr>
        <xdr:cNvPr id="36" name="Line 49"/>
        <xdr:cNvSpPr>
          <a:spLocks noChangeShapeType="1"/>
        </xdr:cNvSpPr>
      </xdr:nvSpPr>
      <xdr:spPr bwMode="auto">
        <a:xfrm flipV="1">
          <a:off x="5495925" y="942975"/>
          <a:ext cx="409575" cy="914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552450</xdr:colOff>
      <xdr:row>5</xdr:row>
      <xdr:rowOff>123825</xdr:rowOff>
    </xdr:from>
    <xdr:to>
      <xdr:col>8</xdr:col>
      <xdr:colOff>295275</xdr:colOff>
      <xdr:row>5</xdr:row>
      <xdr:rowOff>123825</xdr:rowOff>
    </xdr:to>
    <xdr:sp macro="" textlink="">
      <xdr:nvSpPr>
        <xdr:cNvPr id="37" name="Line 50"/>
        <xdr:cNvSpPr>
          <a:spLocks noChangeShapeType="1"/>
        </xdr:cNvSpPr>
      </xdr:nvSpPr>
      <xdr:spPr bwMode="auto">
        <a:xfrm>
          <a:off x="5924550" y="933450"/>
          <a:ext cx="129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19050</xdr:colOff>
      <xdr:row>11</xdr:row>
      <xdr:rowOff>57150</xdr:rowOff>
    </xdr:from>
    <xdr:to>
      <xdr:col>6</xdr:col>
      <xdr:colOff>180975</xdr:colOff>
      <xdr:row>12</xdr:row>
      <xdr:rowOff>9525</xdr:rowOff>
    </xdr:to>
    <xdr:sp macro="" textlink="">
      <xdr:nvSpPr>
        <xdr:cNvPr id="38" name="Oval 51"/>
        <xdr:cNvSpPr>
          <a:spLocks noChangeArrowheads="1"/>
        </xdr:cNvSpPr>
      </xdr:nvSpPr>
      <xdr:spPr bwMode="auto">
        <a:xfrm>
          <a:off x="5391150" y="1838325"/>
          <a:ext cx="161925" cy="114300"/>
        </a:xfrm>
        <a:prstGeom prst="ellipse">
          <a:avLst/>
        </a:prstGeom>
        <a:solidFill>
          <a:srgbClr val="0000FF"/>
        </a:solidFill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8</xdr:col>
      <xdr:colOff>209550</xdr:colOff>
      <xdr:row>1</xdr:row>
      <xdr:rowOff>114300</xdr:rowOff>
    </xdr:from>
    <xdr:to>
      <xdr:col>13</xdr:col>
      <xdr:colOff>228600</xdr:colOff>
      <xdr:row>13</xdr:row>
      <xdr:rowOff>28575</xdr:rowOff>
    </xdr:to>
    <xdr:grpSp>
      <xdr:nvGrpSpPr>
        <xdr:cNvPr id="39" name="Group 62"/>
        <xdr:cNvGrpSpPr>
          <a:grpSpLocks/>
        </xdr:cNvGrpSpPr>
      </xdr:nvGrpSpPr>
      <xdr:grpSpPr bwMode="auto">
        <a:xfrm>
          <a:off x="7134225" y="276225"/>
          <a:ext cx="3314700" cy="1857375"/>
          <a:chOff x="475" y="293"/>
          <a:chExt cx="379" cy="195"/>
        </a:xfrm>
      </xdr:grpSpPr>
      <xdr:grpSp>
        <xdr:nvGrpSpPr>
          <xdr:cNvPr id="40" name="Group 63"/>
          <xdr:cNvGrpSpPr>
            <a:grpSpLocks/>
          </xdr:cNvGrpSpPr>
        </xdr:nvGrpSpPr>
        <xdr:grpSpPr bwMode="auto">
          <a:xfrm flipV="1">
            <a:off x="485" y="365"/>
            <a:ext cx="175" cy="56"/>
            <a:chOff x="324" y="22"/>
            <a:chExt cx="145" cy="110"/>
          </a:xfrm>
        </xdr:grpSpPr>
        <xdr:sp macro="" textlink="">
          <xdr:nvSpPr>
            <xdr:cNvPr id="55" name="Line 64"/>
            <xdr:cNvSpPr>
              <a:spLocks noChangeShapeType="1"/>
            </xdr:cNvSpPr>
          </xdr:nvSpPr>
          <xdr:spPr bwMode="auto">
            <a:xfrm flipV="1">
              <a:off x="324" y="23"/>
              <a:ext cx="31" cy="10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6" name="Line 65"/>
            <xdr:cNvSpPr>
              <a:spLocks noChangeShapeType="1"/>
            </xdr:cNvSpPr>
          </xdr:nvSpPr>
          <xdr:spPr bwMode="auto">
            <a:xfrm>
              <a:off x="356" y="22"/>
              <a:ext cx="11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41" name="Group 66"/>
          <xdr:cNvGrpSpPr>
            <a:grpSpLocks/>
          </xdr:cNvGrpSpPr>
        </xdr:nvGrpSpPr>
        <xdr:grpSpPr bwMode="auto">
          <a:xfrm>
            <a:off x="485" y="305"/>
            <a:ext cx="175" cy="56"/>
            <a:chOff x="324" y="22"/>
            <a:chExt cx="145" cy="110"/>
          </a:xfrm>
        </xdr:grpSpPr>
        <xdr:sp macro="" textlink="">
          <xdr:nvSpPr>
            <xdr:cNvPr id="53" name="Line 67"/>
            <xdr:cNvSpPr>
              <a:spLocks noChangeShapeType="1"/>
            </xdr:cNvSpPr>
          </xdr:nvSpPr>
          <xdr:spPr bwMode="auto">
            <a:xfrm flipV="1">
              <a:off x="324" y="23"/>
              <a:ext cx="31" cy="10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4" name="Line 68"/>
            <xdr:cNvSpPr>
              <a:spLocks noChangeShapeType="1"/>
            </xdr:cNvSpPr>
          </xdr:nvSpPr>
          <xdr:spPr bwMode="auto">
            <a:xfrm>
              <a:off x="356" y="22"/>
              <a:ext cx="11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2" name="Oval 69"/>
          <xdr:cNvSpPr>
            <a:spLocks noChangeArrowheads="1"/>
          </xdr:cNvSpPr>
        </xdr:nvSpPr>
        <xdr:spPr bwMode="auto">
          <a:xfrm>
            <a:off x="475" y="356"/>
            <a:ext cx="17" cy="12"/>
          </a:xfrm>
          <a:prstGeom prst="ellipse">
            <a:avLst/>
          </a:prstGeom>
          <a:solidFill>
            <a:srgbClr val="0000FF"/>
          </a:solidFill>
          <a:ln w="9525">
            <a:solidFill>
              <a:srgbClr val="0000FF"/>
            </a:solidFill>
            <a:round/>
            <a:headEnd/>
            <a:tailEnd/>
          </a:ln>
        </xdr:spPr>
      </xdr:sp>
      <xdr:sp macro="" textlink="">
        <xdr:nvSpPr>
          <xdr:cNvPr id="43" name="AutoShape 70"/>
          <xdr:cNvSpPr>
            <a:spLocks noChangeArrowheads="1"/>
          </xdr:cNvSpPr>
        </xdr:nvSpPr>
        <xdr:spPr bwMode="auto">
          <a:xfrm rot="16177980">
            <a:off x="656" y="296"/>
            <a:ext cx="21" cy="16"/>
          </a:xfrm>
          <a:prstGeom prst="triangle">
            <a:avLst>
              <a:gd name="adj" fmla="val 50236"/>
            </a:avLst>
          </a:prstGeom>
          <a:solidFill>
            <a:srgbClr val="0000FF"/>
          </a:solidFill>
          <a:ln w="9525">
            <a:solidFill>
              <a:srgbClr val="0000FF"/>
            </a:solidFill>
            <a:miter lim="800000"/>
            <a:headEnd/>
            <a:tailEnd/>
          </a:ln>
        </xdr:spPr>
      </xdr:sp>
      <xdr:sp macro="" textlink="">
        <xdr:nvSpPr>
          <xdr:cNvPr id="44" name="Oval 71"/>
          <xdr:cNvSpPr>
            <a:spLocks noChangeArrowheads="1"/>
          </xdr:cNvSpPr>
        </xdr:nvSpPr>
        <xdr:spPr bwMode="auto">
          <a:xfrm>
            <a:off x="654" y="414"/>
            <a:ext cx="18" cy="14"/>
          </a:xfrm>
          <a:prstGeom prst="ellipse">
            <a:avLst/>
          </a:prstGeom>
          <a:solidFill>
            <a:srgbClr val="0000FF"/>
          </a:solidFill>
          <a:ln w="9525">
            <a:solidFill>
              <a:srgbClr val="0000FF"/>
            </a:solidFill>
            <a:round/>
            <a:headEnd/>
            <a:tailEnd/>
          </a:ln>
        </xdr:spPr>
      </xdr:sp>
      <xdr:grpSp>
        <xdr:nvGrpSpPr>
          <xdr:cNvPr id="45" name="Group 72"/>
          <xdr:cNvGrpSpPr>
            <a:grpSpLocks/>
          </xdr:cNvGrpSpPr>
        </xdr:nvGrpSpPr>
        <xdr:grpSpPr bwMode="auto">
          <a:xfrm>
            <a:off x="673" y="362"/>
            <a:ext cx="167" cy="56"/>
            <a:chOff x="324" y="22"/>
            <a:chExt cx="145" cy="110"/>
          </a:xfrm>
        </xdr:grpSpPr>
        <xdr:sp macro="" textlink="">
          <xdr:nvSpPr>
            <xdr:cNvPr id="51" name="Line 73"/>
            <xdr:cNvSpPr>
              <a:spLocks noChangeShapeType="1"/>
            </xdr:cNvSpPr>
          </xdr:nvSpPr>
          <xdr:spPr bwMode="auto">
            <a:xfrm flipV="1">
              <a:off x="324" y="23"/>
              <a:ext cx="31" cy="10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2" name="Line 74"/>
            <xdr:cNvSpPr>
              <a:spLocks noChangeShapeType="1"/>
            </xdr:cNvSpPr>
          </xdr:nvSpPr>
          <xdr:spPr bwMode="auto">
            <a:xfrm>
              <a:off x="356" y="22"/>
              <a:ext cx="11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46" name="Group 75"/>
          <xdr:cNvGrpSpPr>
            <a:grpSpLocks/>
          </xdr:cNvGrpSpPr>
        </xdr:nvGrpSpPr>
        <xdr:grpSpPr bwMode="auto">
          <a:xfrm flipV="1">
            <a:off x="673" y="422"/>
            <a:ext cx="167" cy="56"/>
            <a:chOff x="324" y="22"/>
            <a:chExt cx="145" cy="110"/>
          </a:xfrm>
        </xdr:grpSpPr>
        <xdr:sp macro="" textlink="">
          <xdr:nvSpPr>
            <xdr:cNvPr id="49" name="Line 76"/>
            <xdr:cNvSpPr>
              <a:spLocks noChangeShapeType="1"/>
            </xdr:cNvSpPr>
          </xdr:nvSpPr>
          <xdr:spPr bwMode="auto">
            <a:xfrm flipV="1">
              <a:off x="324" y="23"/>
              <a:ext cx="31" cy="10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0" name="Line 77"/>
            <xdr:cNvSpPr>
              <a:spLocks noChangeShapeType="1"/>
            </xdr:cNvSpPr>
          </xdr:nvSpPr>
          <xdr:spPr bwMode="auto">
            <a:xfrm>
              <a:off x="356" y="22"/>
              <a:ext cx="11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7" name="AutoShape 78"/>
          <xdr:cNvSpPr>
            <a:spLocks noChangeArrowheads="1"/>
          </xdr:cNvSpPr>
        </xdr:nvSpPr>
        <xdr:spPr bwMode="auto">
          <a:xfrm rot="16177980">
            <a:off x="835" y="355"/>
            <a:ext cx="21" cy="16"/>
          </a:xfrm>
          <a:prstGeom prst="triangle">
            <a:avLst>
              <a:gd name="adj" fmla="val 50236"/>
            </a:avLst>
          </a:prstGeom>
          <a:solidFill>
            <a:srgbClr val="0000FF"/>
          </a:solidFill>
          <a:ln w="9525">
            <a:solidFill>
              <a:srgbClr val="0000FF"/>
            </a:solidFill>
            <a:miter lim="800000"/>
            <a:headEnd/>
            <a:tailEnd/>
          </a:ln>
        </xdr:spPr>
      </xdr:sp>
      <xdr:sp macro="" textlink="">
        <xdr:nvSpPr>
          <xdr:cNvPr id="48" name="AutoShape 79"/>
          <xdr:cNvSpPr>
            <a:spLocks noChangeArrowheads="1"/>
          </xdr:cNvSpPr>
        </xdr:nvSpPr>
        <xdr:spPr bwMode="auto">
          <a:xfrm rot="16177980">
            <a:off x="835" y="470"/>
            <a:ext cx="21" cy="16"/>
          </a:xfrm>
          <a:prstGeom prst="triangle">
            <a:avLst>
              <a:gd name="adj" fmla="val 50236"/>
            </a:avLst>
          </a:prstGeom>
          <a:solidFill>
            <a:srgbClr val="0000FF"/>
          </a:solidFill>
          <a:ln w="9525">
            <a:solidFill>
              <a:srgbClr val="0000FF"/>
            </a:solidFill>
            <a:miter lim="800000"/>
            <a:headEnd/>
            <a:tailEnd/>
          </a:ln>
        </xdr:spPr>
      </xdr:sp>
    </xdr:grpSp>
    <xdr:clientData/>
  </xdr:twoCellAnchor>
  <xdr:oneCellAnchor>
    <xdr:from>
      <xdr:col>9</xdr:col>
      <xdr:colOff>247650</xdr:colOff>
      <xdr:row>0</xdr:row>
      <xdr:rowOff>66675</xdr:rowOff>
    </xdr:from>
    <xdr:ext cx="466725" cy="200025"/>
    <xdr:sp macro="" textlink="">
      <xdr:nvSpPr>
        <xdr:cNvPr id="57" name="Text Box 80"/>
        <xdr:cNvSpPr txBox="1">
          <a:spLocks noChangeArrowheads="1"/>
        </xdr:cNvSpPr>
      </xdr:nvSpPr>
      <xdr:spPr bwMode="auto">
        <a:xfrm>
          <a:off x="7781925" y="66675"/>
          <a:ext cx="466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 Flu</a:t>
          </a:r>
        </a:p>
      </xdr:txBody>
    </xdr:sp>
    <xdr:clientData/>
  </xdr:oneCellAnchor>
  <xdr:oneCellAnchor>
    <xdr:from>
      <xdr:col>9</xdr:col>
      <xdr:colOff>381000</xdr:colOff>
      <xdr:row>9</xdr:row>
      <xdr:rowOff>95250</xdr:rowOff>
    </xdr:from>
    <xdr:ext cx="266700" cy="200025"/>
    <xdr:sp macro="" textlink="">
      <xdr:nvSpPr>
        <xdr:cNvPr id="58" name="Text Box 81"/>
        <xdr:cNvSpPr txBox="1">
          <a:spLocks noChangeArrowheads="1"/>
        </xdr:cNvSpPr>
      </xdr:nvSpPr>
      <xdr:spPr bwMode="auto">
        <a:xfrm>
          <a:off x="7915275" y="1552575"/>
          <a:ext cx="266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Flu</a:t>
          </a:r>
        </a:p>
      </xdr:txBody>
    </xdr:sp>
    <xdr:clientData/>
  </xdr:oneCellAnchor>
  <xdr:oneCellAnchor>
    <xdr:from>
      <xdr:col>11</xdr:col>
      <xdr:colOff>514350</xdr:colOff>
      <xdr:row>3</xdr:row>
      <xdr:rowOff>142875</xdr:rowOff>
    </xdr:from>
    <xdr:ext cx="809625" cy="200025"/>
    <xdr:sp macro="" textlink="">
      <xdr:nvSpPr>
        <xdr:cNvPr id="59" name="Text Box 118"/>
        <xdr:cNvSpPr txBox="1">
          <a:spLocks noChangeArrowheads="1"/>
        </xdr:cNvSpPr>
      </xdr:nvSpPr>
      <xdr:spPr bwMode="auto">
        <a:xfrm>
          <a:off x="9410700" y="628650"/>
          <a:ext cx="8096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Hospitalised</a:t>
          </a:r>
        </a:p>
      </xdr:txBody>
    </xdr:sp>
    <xdr:clientData/>
  </xdr:oneCellAnchor>
  <xdr:oneCellAnchor>
    <xdr:from>
      <xdr:col>11</xdr:col>
      <xdr:colOff>600075</xdr:colOff>
      <xdr:row>13</xdr:row>
      <xdr:rowOff>104775</xdr:rowOff>
    </xdr:from>
    <xdr:ext cx="1047750" cy="200025"/>
    <xdr:sp macro="" textlink="">
      <xdr:nvSpPr>
        <xdr:cNvPr id="60" name="Text Box 119"/>
        <xdr:cNvSpPr txBox="1">
          <a:spLocks noChangeArrowheads="1"/>
        </xdr:cNvSpPr>
      </xdr:nvSpPr>
      <xdr:spPr bwMode="auto">
        <a:xfrm>
          <a:off x="9496425" y="2209800"/>
          <a:ext cx="10477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 Hospitalised</a:t>
          </a:r>
        </a:p>
      </xdr:txBody>
    </xdr:sp>
    <xdr:clientData/>
  </xdr:oneCellAnchor>
  <xdr:twoCellAnchor>
    <xdr:from>
      <xdr:col>9</xdr:col>
      <xdr:colOff>85725</xdr:colOff>
      <xdr:row>22</xdr:row>
      <xdr:rowOff>123825</xdr:rowOff>
    </xdr:from>
    <xdr:to>
      <xdr:col>11</xdr:col>
      <xdr:colOff>390525</xdr:colOff>
      <xdr:row>27</xdr:row>
      <xdr:rowOff>85725</xdr:rowOff>
    </xdr:to>
    <xdr:grpSp>
      <xdr:nvGrpSpPr>
        <xdr:cNvPr id="61" name="Group 121"/>
        <xdr:cNvGrpSpPr>
          <a:grpSpLocks/>
        </xdr:cNvGrpSpPr>
      </xdr:nvGrpSpPr>
      <xdr:grpSpPr bwMode="auto">
        <a:xfrm flipV="1">
          <a:off x="7620000" y="3686175"/>
          <a:ext cx="1666875" cy="771525"/>
          <a:chOff x="324" y="22"/>
          <a:chExt cx="145" cy="110"/>
        </a:xfrm>
      </xdr:grpSpPr>
      <xdr:sp macro="" textlink="">
        <xdr:nvSpPr>
          <xdr:cNvPr id="62" name="Line 122"/>
          <xdr:cNvSpPr>
            <a:spLocks noChangeShapeType="1"/>
          </xdr:cNvSpPr>
        </xdr:nvSpPr>
        <xdr:spPr bwMode="auto">
          <a:xfrm flipV="1">
            <a:off x="324" y="23"/>
            <a:ext cx="31" cy="10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3" name="Line 123"/>
          <xdr:cNvSpPr>
            <a:spLocks noChangeShapeType="1"/>
          </xdr:cNvSpPr>
        </xdr:nvSpPr>
        <xdr:spPr bwMode="auto">
          <a:xfrm>
            <a:off x="356" y="22"/>
            <a:ext cx="11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85725</xdr:colOff>
      <xdr:row>17</xdr:row>
      <xdr:rowOff>114300</xdr:rowOff>
    </xdr:from>
    <xdr:to>
      <xdr:col>11</xdr:col>
      <xdr:colOff>390525</xdr:colOff>
      <xdr:row>22</xdr:row>
      <xdr:rowOff>76200</xdr:rowOff>
    </xdr:to>
    <xdr:grpSp>
      <xdr:nvGrpSpPr>
        <xdr:cNvPr id="64" name="Group 124"/>
        <xdr:cNvGrpSpPr>
          <a:grpSpLocks/>
        </xdr:cNvGrpSpPr>
      </xdr:nvGrpSpPr>
      <xdr:grpSpPr bwMode="auto">
        <a:xfrm>
          <a:off x="7620000" y="2867025"/>
          <a:ext cx="1666875" cy="771525"/>
          <a:chOff x="324" y="22"/>
          <a:chExt cx="145" cy="110"/>
        </a:xfrm>
      </xdr:grpSpPr>
      <xdr:sp macro="" textlink="">
        <xdr:nvSpPr>
          <xdr:cNvPr id="65" name="Line 125"/>
          <xdr:cNvSpPr>
            <a:spLocks noChangeShapeType="1"/>
          </xdr:cNvSpPr>
        </xdr:nvSpPr>
        <xdr:spPr bwMode="auto">
          <a:xfrm flipV="1">
            <a:off x="324" y="23"/>
            <a:ext cx="31" cy="10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126"/>
          <xdr:cNvSpPr>
            <a:spLocks noChangeShapeType="1"/>
          </xdr:cNvSpPr>
        </xdr:nvSpPr>
        <xdr:spPr bwMode="auto">
          <a:xfrm>
            <a:off x="356" y="22"/>
            <a:ext cx="11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600075</xdr:colOff>
      <xdr:row>22</xdr:row>
      <xdr:rowOff>47625</xdr:rowOff>
    </xdr:from>
    <xdr:to>
      <xdr:col>9</xdr:col>
      <xdr:colOff>133350</xdr:colOff>
      <xdr:row>23</xdr:row>
      <xdr:rowOff>9525</xdr:rowOff>
    </xdr:to>
    <xdr:sp macro="" textlink="">
      <xdr:nvSpPr>
        <xdr:cNvPr id="67" name="Oval 127"/>
        <xdr:cNvSpPr>
          <a:spLocks noChangeArrowheads="1"/>
        </xdr:cNvSpPr>
      </xdr:nvSpPr>
      <xdr:spPr bwMode="auto">
        <a:xfrm>
          <a:off x="7524750" y="3609975"/>
          <a:ext cx="142875" cy="123825"/>
        </a:xfrm>
        <a:prstGeom prst="ellipse">
          <a:avLst/>
        </a:prstGeom>
        <a:solidFill>
          <a:srgbClr val="0000FF"/>
        </a:solidFill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11</xdr:col>
      <xdr:colOff>381000</xdr:colOff>
      <xdr:row>16</xdr:row>
      <xdr:rowOff>114300</xdr:rowOff>
    </xdr:from>
    <xdr:to>
      <xdr:col>11</xdr:col>
      <xdr:colOff>533400</xdr:colOff>
      <xdr:row>18</xdr:row>
      <xdr:rowOff>76200</xdr:rowOff>
    </xdr:to>
    <xdr:sp macro="" textlink="">
      <xdr:nvSpPr>
        <xdr:cNvPr id="68" name="AutoShape 128"/>
        <xdr:cNvSpPr>
          <a:spLocks noChangeArrowheads="1"/>
        </xdr:cNvSpPr>
      </xdr:nvSpPr>
      <xdr:spPr bwMode="auto">
        <a:xfrm rot="16177980">
          <a:off x="9210675" y="2771775"/>
          <a:ext cx="285750" cy="152400"/>
        </a:xfrm>
        <a:prstGeom prst="triangle">
          <a:avLst>
            <a:gd name="adj" fmla="val 50236"/>
          </a:avLst>
        </a:prstGeom>
        <a:solidFill>
          <a:srgbClr val="0000FF"/>
        </a:solidFill>
        <a:ln w="9525">
          <a:solidFill>
            <a:srgbClr val="0000FF"/>
          </a:solidFill>
          <a:miter lim="800000"/>
          <a:headEnd/>
          <a:tailEnd/>
        </a:ln>
      </xdr:spPr>
    </xdr:sp>
    <xdr:clientData/>
  </xdr:twoCellAnchor>
  <xdr:oneCellAnchor>
    <xdr:from>
      <xdr:col>9</xdr:col>
      <xdr:colOff>609600</xdr:colOff>
      <xdr:row>15</xdr:row>
      <xdr:rowOff>152400</xdr:rowOff>
    </xdr:from>
    <xdr:ext cx="590550" cy="200025"/>
    <xdr:sp macro="" textlink="">
      <xdr:nvSpPr>
        <xdr:cNvPr id="69" name="Text Box 138"/>
        <xdr:cNvSpPr txBox="1">
          <a:spLocks noChangeArrowheads="1"/>
        </xdr:cNvSpPr>
      </xdr:nvSpPr>
      <xdr:spPr bwMode="auto">
        <a:xfrm>
          <a:off x="8143875" y="2581275"/>
          <a:ext cx="5905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Effective</a:t>
          </a:r>
        </a:p>
      </xdr:txBody>
    </xdr:sp>
    <xdr:clientData/>
  </xdr:oneCellAnchor>
  <xdr:oneCellAnchor>
    <xdr:from>
      <xdr:col>9</xdr:col>
      <xdr:colOff>676275</xdr:colOff>
      <xdr:row>28</xdr:row>
      <xdr:rowOff>47625</xdr:rowOff>
    </xdr:from>
    <xdr:ext cx="704850" cy="200025"/>
    <xdr:sp macro="" textlink="">
      <xdr:nvSpPr>
        <xdr:cNvPr id="70" name="Text Box 139"/>
        <xdr:cNvSpPr txBox="1">
          <a:spLocks noChangeArrowheads="1"/>
        </xdr:cNvSpPr>
      </xdr:nvSpPr>
      <xdr:spPr bwMode="auto">
        <a:xfrm>
          <a:off x="8210550" y="4581525"/>
          <a:ext cx="7048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Ineffective</a:t>
          </a:r>
        </a:p>
      </xdr:txBody>
    </xdr:sp>
    <xdr:clientData/>
  </xdr:oneCellAnchor>
  <xdr:oneCellAnchor>
    <xdr:from>
      <xdr:col>15</xdr:col>
      <xdr:colOff>9525</xdr:colOff>
      <xdr:row>25</xdr:row>
      <xdr:rowOff>47625</xdr:rowOff>
    </xdr:from>
    <xdr:ext cx="809625" cy="200025"/>
    <xdr:sp macro="" textlink="">
      <xdr:nvSpPr>
        <xdr:cNvPr id="71" name="Text Box 164"/>
        <xdr:cNvSpPr txBox="1">
          <a:spLocks noChangeArrowheads="1"/>
        </xdr:cNvSpPr>
      </xdr:nvSpPr>
      <xdr:spPr bwMode="auto">
        <a:xfrm>
          <a:off x="11715750" y="4095750"/>
          <a:ext cx="8096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Hospitalised</a:t>
          </a:r>
        </a:p>
      </xdr:txBody>
    </xdr:sp>
    <xdr:clientData/>
  </xdr:oneCellAnchor>
  <xdr:oneCellAnchor>
    <xdr:from>
      <xdr:col>15</xdr:col>
      <xdr:colOff>0</xdr:colOff>
      <xdr:row>35</xdr:row>
      <xdr:rowOff>95250</xdr:rowOff>
    </xdr:from>
    <xdr:ext cx="1047750" cy="200025"/>
    <xdr:sp macro="" textlink="">
      <xdr:nvSpPr>
        <xdr:cNvPr id="72" name="Text Box 165"/>
        <xdr:cNvSpPr txBox="1">
          <a:spLocks noChangeArrowheads="1"/>
        </xdr:cNvSpPr>
      </xdr:nvSpPr>
      <xdr:spPr bwMode="auto">
        <a:xfrm>
          <a:off x="11706225" y="5762625"/>
          <a:ext cx="10477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 Hospitalised</a:t>
          </a:r>
        </a:p>
      </xdr:txBody>
    </xdr:sp>
    <xdr:clientData/>
  </xdr:oneCellAnchor>
  <xdr:twoCellAnchor>
    <xdr:from>
      <xdr:col>11</xdr:col>
      <xdr:colOff>352425</xdr:colOff>
      <xdr:row>22</xdr:row>
      <xdr:rowOff>47625</xdr:rowOff>
    </xdr:from>
    <xdr:to>
      <xdr:col>16</xdr:col>
      <xdr:colOff>476250</xdr:colOff>
      <xdr:row>34</xdr:row>
      <xdr:rowOff>133350</xdr:rowOff>
    </xdr:to>
    <xdr:grpSp>
      <xdr:nvGrpSpPr>
        <xdr:cNvPr id="73" name="Group 184"/>
        <xdr:cNvGrpSpPr>
          <a:grpSpLocks/>
        </xdr:cNvGrpSpPr>
      </xdr:nvGrpSpPr>
      <xdr:grpSpPr bwMode="auto">
        <a:xfrm>
          <a:off x="9248775" y="3609975"/>
          <a:ext cx="3609975" cy="2028825"/>
          <a:chOff x="898" y="393"/>
          <a:chExt cx="379" cy="213"/>
        </a:xfrm>
      </xdr:grpSpPr>
      <xdr:sp macro="" textlink="">
        <xdr:nvSpPr>
          <xdr:cNvPr id="74" name="Text Box 162"/>
          <xdr:cNvSpPr txBox="1">
            <a:spLocks noChangeArrowheads="1"/>
          </xdr:cNvSpPr>
        </xdr:nvSpPr>
        <xdr:spPr bwMode="auto">
          <a:xfrm>
            <a:off x="966" y="553"/>
            <a:ext cx="28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Flu</a:t>
            </a:r>
          </a:p>
        </xdr:txBody>
      </xdr:sp>
      <xdr:sp macro="" textlink="">
        <xdr:nvSpPr>
          <xdr:cNvPr id="75" name="Text Box 163"/>
          <xdr:cNvSpPr txBox="1">
            <a:spLocks noChangeArrowheads="1"/>
          </xdr:cNvSpPr>
        </xdr:nvSpPr>
        <xdr:spPr bwMode="auto">
          <a:xfrm>
            <a:off x="959" y="393"/>
            <a:ext cx="49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 Flu</a:t>
            </a:r>
          </a:p>
        </xdr:txBody>
      </xdr:sp>
      <xdr:grpSp>
        <xdr:nvGrpSpPr>
          <xdr:cNvPr id="76" name="Group 166"/>
          <xdr:cNvGrpSpPr>
            <a:grpSpLocks/>
          </xdr:cNvGrpSpPr>
        </xdr:nvGrpSpPr>
        <xdr:grpSpPr bwMode="auto">
          <a:xfrm>
            <a:off x="898" y="411"/>
            <a:ext cx="379" cy="195"/>
            <a:chOff x="475" y="293"/>
            <a:chExt cx="379" cy="195"/>
          </a:xfrm>
        </xdr:grpSpPr>
        <xdr:grpSp>
          <xdr:nvGrpSpPr>
            <xdr:cNvPr id="77" name="Group 167"/>
            <xdr:cNvGrpSpPr>
              <a:grpSpLocks/>
            </xdr:cNvGrpSpPr>
          </xdr:nvGrpSpPr>
          <xdr:grpSpPr bwMode="auto">
            <a:xfrm flipV="1">
              <a:off x="485" y="365"/>
              <a:ext cx="175" cy="56"/>
              <a:chOff x="324" y="22"/>
              <a:chExt cx="145" cy="110"/>
            </a:xfrm>
          </xdr:grpSpPr>
          <xdr:sp macro="" textlink="">
            <xdr:nvSpPr>
              <xdr:cNvPr id="92" name="Line 168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3" name="Line 169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78" name="Group 170"/>
            <xdr:cNvGrpSpPr>
              <a:grpSpLocks/>
            </xdr:cNvGrpSpPr>
          </xdr:nvGrpSpPr>
          <xdr:grpSpPr bwMode="auto">
            <a:xfrm>
              <a:off x="485" y="305"/>
              <a:ext cx="175" cy="56"/>
              <a:chOff x="324" y="22"/>
              <a:chExt cx="145" cy="110"/>
            </a:xfrm>
          </xdr:grpSpPr>
          <xdr:sp macro="" textlink="">
            <xdr:nvSpPr>
              <xdr:cNvPr id="90" name="Line 171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" name="Line 172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79" name="Oval 173"/>
            <xdr:cNvSpPr>
              <a:spLocks noChangeArrowheads="1"/>
            </xdr:cNvSpPr>
          </xdr:nvSpPr>
          <xdr:spPr bwMode="auto">
            <a:xfrm>
              <a:off x="475" y="356"/>
              <a:ext cx="17" cy="12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80" name="AutoShape 174"/>
            <xdr:cNvSpPr>
              <a:spLocks noChangeArrowheads="1"/>
            </xdr:cNvSpPr>
          </xdr:nvSpPr>
          <xdr:spPr bwMode="auto">
            <a:xfrm rot="16177980">
              <a:off x="656" y="296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  <xdr:sp macro="" textlink="">
          <xdr:nvSpPr>
            <xdr:cNvPr id="81" name="Oval 175"/>
            <xdr:cNvSpPr>
              <a:spLocks noChangeArrowheads="1"/>
            </xdr:cNvSpPr>
          </xdr:nvSpPr>
          <xdr:spPr bwMode="auto">
            <a:xfrm>
              <a:off x="654" y="414"/>
              <a:ext cx="18" cy="14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grpSp>
          <xdr:nvGrpSpPr>
            <xdr:cNvPr id="82" name="Group 176"/>
            <xdr:cNvGrpSpPr>
              <a:grpSpLocks/>
            </xdr:cNvGrpSpPr>
          </xdr:nvGrpSpPr>
          <xdr:grpSpPr bwMode="auto">
            <a:xfrm>
              <a:off x="673" y="362"/>
              <a:ext cx="167" cy="56"/>
              <a:chOff x="324" y="22"/>
              <a:chExt cx="145" cy="110"/>
            </a:xfrm>
          </xdr:grpSpPr>
          <xdr:sp macro="" textlink="">
            <xdr:nvSpPr>
              <xdr:cNvPr id="88" name="Line 177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89" name="Line 178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83" name="Group 179"/>
            <xdr:cNvGrpSpPr>
              <a:grpSpLocks/>
            </xdr:cNvGrpSpPr>
          </xdr:nvGrpSpPr>
          <xdr:grpSpPr bwMode="auto">
            <a:xfrm flipV="1">
              <a:off x="673" y="422"/>
              <a:ext cx="167" cy="56"/>
              <a:chOff x="324" y="22"/>
              <a:chExt cx="145" cy="110"/>
            </a:xfrm>
          </xdr:grpSpPr>
          <xdr:sp macro="" textlink="">
            <xdr:nvSpPr>
              <xdr:cNvPr id="86" name="Line 180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87" name="Line 181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84" name="AutoShape 182"/>
            <xdr:cNvSpPr>
              <a:spLocks noChangeArrowheads="1"/>
            </xdr:cNvSpPr>
          </xdr:nvSpPr>
          <xdr:spPr bwMode="auto">
            <a:xfrm rot="16177980">
              <a:off x="835" y="355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  <xdr:sp macro="" textlink="">
          <xdr:nvSpPr>
            <xdr:cNvPr id="85" name="AutoShape 183"/>
            <xdr:cNvSpPr>
              <a:spLocks noChangeArrowheads="1"/>
            </xdr:cNvSpPr>
          </xdr:nvSpPr>
          <xdr:spPr bwMode="auto">
            <a:xfrm rot="16177980">
              <a:off x="835" y="470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95250</xdr:rowOff>
    </xdr:from>
    <xdr:to>
      <xdr:col>3</xdr:col>
      <xdr:colOff>114300</xdr:colOff>
      <xdr:row>23</xdr:row>
      <xdr:rowOff>57150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3124200" y="3657600"/>
          <a:ext cx="114300" cy="123825"/>
        </a:xfrm>
        <a:prstGeom prst="rect">
          <a:avLst/>
        </a:prstGeom>
        <a:solidFill>
          <a:srgbClr val="0000FF"/>
        </a:solidFill>
        <a:ln w="9525">
          <a:solidFill>
            <a:srgbClr val="0000FF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104775</xdr:colOff>
      <xdr:row>11</xdr:row>
      <xdr:rowOff>104775</xdr:rowOff>
    </xdr:from>
    <xdr:to>
      <xdr:col>4</xdr:col>
      <xdr:colOff>428625</xdr:colOff>
      <xdr:row>22</xdr:row>
      <xdr:rowOff>104775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3228975" y="1885950"/>
          <a:ext cx="1000125" cy="1781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419100</xdr:colOff>
      <xdr:row>11</xdr:row>
      <xdr:rowOff>114300</xdr:rowOff>
    </xdr:from>
    <xdr:to>
      <xdr:col>6</xdr:col>
      <xdr:colOff>161925</xdr:colOff>
      <xdr:row>11</xdr:row>
      <xdr:rowOff>114300</xdr:rowOff>
    </xdr:to>
    <xdr:sp macro="" textlink="">
      <xdr:nvSpPr>
        <xdr:cNvPr id="4" name="Line 5"/>
        <xdr:cNvSpPr>
          <a:spLocks noChangeShapeType="1"/>
        </xdr:cNvSpPr>
      </xdr:nvSpPr>
      <xdr:spPr bwMode="auto">
        <a:xfrm>
          <a:off x="4219575" y="1895475"/>
          <a:ext cx="1314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114300</xdr:colOff>
      <xdr:row>23</xdr:row>
      <xdr:rowOff>66675</xdr:rowOff>
    </xdr:from>
    <xdr:to>
      <xdr:col>5</xdr:col>
      <xdr:colOff>180975</xdr:colOff>
      <xdr:row>41</xdr:row>
      <xdr:rowOff>123825</xdr:rowOff>
    </xdr:to>
    <xdr:sp macro="" textlink="">
      <xdr:nvSpPr>
        <xdr:cNvPr id="5" name="Line 13"/>
        <xdr:cNvSpPr>
          <a:spLocks noChangeShapeType="1"/>
        </xdr:cNvSpPr>
      </xdr:nvSpPr>
      <xdr:spPr bwMode="auto">
        <a:xfrm>
          <a:off x="3238500" y="3790950"/>
          <a:ext cx="1562100" cy="2971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2</xdr:col>
      <xdr:colOff>695325</xdr:colOff>
      <xdr:row>14</xdr:row>
      <xdr:rowOff>19050</xdr:rowOff>
    </xdr:from>
    <xdr:ext cx="676275" cy="200025"/>
    <xdr:sp macro="" textlink="">
      <xdr:nvSpPr>
        <xdr:cNvPr id="6" name="Text Box 22"/>
        <xdr:cNvSpPr txBox="1">
          <a:spLocks noChangeArrowheads="1"/>
        </xdr:cNvSpPr>
      </xdr:nvSpPr>
      <xdr:spPr bwMode="auto">
        <a:xfrm>
          <a:off x="2914650" y="2286000"/>
          <a:ext cx="6762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Vaccinate</a:t>
          </a:r>
        </a:p>
      </xdr:txBody>
    </xdr:sp>
    <xdr:clientData/>
  </xdr:oneCellAnchor>
  <xdr:oneCellAnchor>
    <xdr:from>
      <xdr:col>2</xdr:col>
      <xdr:colOff>409575</xdr:colOff>
      <xdr:row>32</xdr:row>
      <xdr:rowOff>95250</xdr:rowOff>
    </xdr:from>
    <xdr:ext cx="1000125" cy="200025"/>
    <xdr:sp macro="" textlink="">
      <xdr:nvSpPr>
        <xdr:cNvPr id="7" name="Text Box 23"/>
        <xdr:cNvSpPr txBox="1">
          <a:spLocks noChangeArrowheads="1"/>
        </xdr:cNvSpPr>
      </xdr:nvSpPr>
      <xdr:spPr bwMode="auto">
        <a:xfrm>
          <a:off x="2628900" y="5276850"/>
          <a:ext cx="10001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Don't vaccinate</a:t>
          </a:r>
        </a:p>
      </xdr:txBody>
    </xdr:sp>
    <xdr:clientData/>
  </xdr:oneCellAnchor>
  <xdr:oneCellAnchor>
    <xdr:from>
      <xdr:col>6</xdr:col>
      <xdr:colOff>657225</xdr:colOff>
      <xdr:row>3</xdr:row>
      <xdr:rowOff>114300</xdr:rowOff>
    </xdr:from>
    <xdr:ext cx="800100" cy="200025"/>
    <xdr:sp macro="" textlink="">
      <xdr:nvSpPr>
        <xdr:cNvPr id="8" name="Text Box 24"/>
        <xdr:cNvSpPr txBox="1">
          <a:spLocks noChangeArrowheads="1"/>
        </xdr:cNvSpPr>
      </xdr:nvSpPr>
      <xdr:spPr bwMode="auto">
        <a:xfrm>
          <a:off x="6029325" y="600075"/>
          <a:ext cx="8001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 covered</a:t>
          </a:r>
        </a:p>
      </xdr:txBody>
    </xdr:sp>
    <xdr:clientData/>
  </xdr:oneCellAnchor>
  <xdr:oneCellAnchor>
    <xdr:from>
      <xdr:col>7</xdr:col>
      <xdr:colOff>266700</xdr:colOff>
      <xdr:row>23</xdr:row>
      <xdr:rowOff>19050</xdr:rowOff>
    </xdr:from>
    <xdr:ext cx="581025" cy="200025"/>
    <xdr:sp macro="" textlink="">
      <xdr:nvSpPr>
        <xdr:cNvPr id="9" name="Text Box 25"/>
        <xdr:cNvSpPr txBox="1">
          <a:spLocks noChangeArrowheads="1"/>
        </xdr:cNvSpPr>
      </xdr:nvSpPr>
      <xdr:spPr bwMode="auto">
        <a:xfrm>
          <a:off x="6438900" y="3743325"/>
          <a:ext cx="5810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Covered</a:t>
          </a:r>
        </a:p>
      </xdr:txBody>
    </xdr:sp>
    <xdr:clientData/>
  </xdr:oneCellAnchor>
  <xdr:twoCellAnchor>
    <xdr:from>
      <xdr:col>5</xdr:col>
      <xdr:colOff>190500</xdr:colOff>
      <xdr:row>36</xdr:row>
      <xdr:rowOff>95250</xdr:rowOff>
    </xdr:from>
    <xdr:to>
      <xdr:col>11</xdr:col>
      <xdr:colOff>590550</xdr:colOff>
      <xdr:row>50</xdr:row>
      <xdr:rowOff>133350</xdr:rowOff>
    </xdr:to>
    <xdr:grpSp>
      <xdr:nvGrpSpPr>
        <xdr:cNvPr id="10" name="Group 159"/>
        <xdr:cNvGrpSpPr>
          <a:grpSpLocks/>
        </xdr:cNvGrpSpPr>
      </xdr:nvGrpSpPr>
      <xdr:grpSpPr bwMode="auto">
        <a:xfrm>
          <a:off x="4810125" y="5924550"/>
          <a:ext cx="4676775" cy="2305050"/>
          <a:chOff x="363" y="513"/>
          <a:chExt cx="491" cy="242"/>
        </a:xfrm>
      </xdr:grpSpPr>
      <xdr:sp macro="" textlink="">
        <xdr:nvSpPr>
          <xdr:cNvPr id="11" name="Line 14"/>
          <xdr:cNvSpPr>
            <a:spLocks noChangeShapeType="1"/>
          </xdr:cNvSpPr>
        </xdr:nvSpPr>
        <xdr:spPr bwMode="auto">
          <a:xfrm flipV="1">
            <a:off x="363" y="601"/>
            <a:ext cx="12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" name="Text Box 26"/>
          <xdr:cNvSpPr txBox="1">
            <a:spLocks noChangeArrowheads="1"/>
          </xdr:cNvSpPr>
        </xdr:nvSpPr>
        <xdr:spPr bwMode="auto">
          <a:xfrm>
            <a:off x="543" y="673"/>
            <a:ext cx="28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Flu</a:t>
            </a:r>
          </a:p>
        </xdr:txBody>
      </xdr:sp>
      <xdr:sp macro="" textlink="">
        <xdr:nvSpPr>
          <xdr:cNvPr id="13" name="Text Box 27"/>
          <xdr:cNvSpPr txBox="1">
            <a:spLocks noChangeArrowheads="1"/>
          </xdr:cNvSpPr>
        </xdr:nvSpPr>
        <xdr:spPr bwMode="auto">
          <a:xfrm>
            <a:off x="536" y="513"/>
            <a:ext cx="49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 Flu</a:t>
            </a:r>
          </a:p>
        </xdr:txBody>
      </xdr:sp>
      <xdr:sp macro="" textlink="">
        <xdr:nvSpPr>
          <xdr:cNvPr id="14" name="Text Box 39"/>
          <xdr:cNvSpPr txBox="1">
            <a:spLocks noChangeArrowheads="1"/>
          </xdr:cNvSpPr>
        </xdr:nvSpPr>
        <xdr:spPr bwMode="auto">
          <a:xfrm>
            <a:off x="735" y="570"/>
            <a:ext cx="85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Hospitalised</a:t>
            </a:r>
          </a:p>
        </xdr:txBody>
      </xdr:sp>
      <xdr:sp macro="" textlink="">
        <xdr:nvSpPr>
          <xdr:cNvPr id="15" name="Text Box 40"/>
          <xdr:cNvSpPr txBox="1">
            <a:spLocks noChangeArrowheads="1"/>
          </xdr:cNvSpPr>
        </xdr:nvSpPr>
        <xdr:spPr bwMode="auto">
          <a:xfrm>
            <a:off x="727" y="734"/>
            <a:ext cx="110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Not Hospitalised</a:t>
            </a:r>
          </a:p>
        </xdr:txBody>
      </xdr:sp>
      <xdr:grpSp>
        <xdr:nvGrpSpPr>
          <xdr:cNvPr id="16" name="Group 43"/>
          <xdr:cNvGrpSpPr>
            <a:grpSpLocks/>
          </xdr:cNvGrpSpPr>
        </xdr:nvGrpSpPr>
        <xdr:grpSpPr bwMode="auto">
          <a:xfrm>
            <a:off x="475" y="531"/>
            <a:ext cx="379" cy="195"/>
            <a:chOff x="475" y="293"/>
            <a:chExt cx="379" cy="195"/>
          </a:xfrm>
        </xdr:grpSpPr>
        <xdr:grpSp>
          <xdr:nvGrpSpPr>
            <xdr:cNvPr id="17" name="Group 15"/>
            <xdr:cNvGrpSpPr>
              <a:grpSpLocks/>
            </xdr:cNvGrpSpPr>
          </xdr:nvGrpSpPr>
          <xdr:grpSpPr bwMode="auto">
            <a:xfrm flipV="1">
              <a:off x="485" y="365"/>
              <a:ext cx="175" cy="56"/>
              <a:chOff x="324" y="22"/>
              <a:chExt cx="145" cy="110"/>
            </a:xfrm>
          </xdr:grpSpPr>
          <xdr:sp macro="" textlink="">
            <xdr:nvSpPr>
              <xdr:cNvPr id="32" name="Line 16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3" name="Line 17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18" name="Group 18"/>
            <xdr:cNvGrpSpPr>
              <a:grpSpLocks/>
            </xdr:cNvGrpSpPr>
          </xdr:nvGrpSpPr>
          <xdr:grpSpPr bwMode="auto">
            <a:xfrm>
              <a:off x="485" y="305"/>
              <a:ext cx="175" cy="56"/>
              <a:chOff x="324" y="22"/>
              <a:chExt cx="145" cy="110"/>
            </a:xfrm>
          </xdr:grpSpPr>
          <xdr:sp macro="" textlink="">
            <xdr:nvSpPr>
              <xdr:cNvPr id="30" name="Line 19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" name="Line 20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19" name="Oval 21"/>
            <xdr:cNvSpPr>
              <a:spLocks noChangeArrowheads="1"/>
            </xdr:cNvSpPr>
          </xdr:nvSpPr>
          <xdr:spPr bwMode="auto">
            <a:xfrm>
              <a:off x="475" y="356"/>
              <a:ext cx="17" cy="12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0" name="AutoShape 30"/>
            <xdr:cNvSpPr>
              <a:spLocks noChangeArrowheads="1"/>
            </xdr:cNvSpPr>
          </xdr:nvSpPr>
          <xdr:spPr bwMode="auto">
            <a:xfrm rot="16177980">
              <a:off x="656" y="296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  <xdr:sp macro="" textlink="">
          <xdr:nvSpPr>
            <xdr:cNvPr id="21" name="Oval 32"/>
            <xdr:cNvSpPr>
              <a:spLocks noChangeArrowheads="1"/>
            </xdr:cNvSpPr>
          </xdr:nvSpPr>
          <xdr:spPr bwMode="auto">
            <a:xfrm>
              <a:off x="654" y="414"/>
              <a:ext cx="18" cy="14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grpSp>
          <xdr:nvGrpSpPr>
            <xdr:cNvPr id="22" name="Group 33"/>
            <xdr:cNvGrpSpPr>
              <a:grpSpLocks/>
            </xdr:cNvGrpSpPr>
          </xdr:nvGrpSpPr>
          <xdr:grpSpPr bwMode="auto">
            <a:xfrm>
              <a:off x="673" y="362"/>
              <a:ext cx="167" cy="56"/>
              <a:chOff x="324" y="22"/>
              <a:chExt cx="145" cy="110"/>
            </a:xfrm>
          </xdr:grpSpPr>
          <xdr:sp macro="" textlink="">
            <xdr:nvSpPr>
              <xdr:cNvPr id="28" name="Line 34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" name="Line 35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23" name="Group 36"/>
            <xdr:cNvGrpSpPr>
              <a:grpSpLocks/>
            </xdr:cNvGrpSpPr>
          </xdr:nvGrpSpPr>
          <xdr:grpSpPr bwMode="auto">
            <a:xfrm flipV="1">
              <a:off x="673" y="422"/>
              <a:ext cx="167" cy="56"/>
              <a:chOff x="324" y="22"/>
              <a:chExt cx="145" cy="110"/>
            </a:xfrm>
          </xdr:grpSpPr>
          <xdr:sp macro="" textlink="">
            <xdr:nvSpPr>
              <xdr:cNvPr id="26" name="Line 37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7" name="Line 38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24" name="AutoShape 41"/>
            <xdr:cNvSpPr>
              <a:spLocks noChangeArrowheads="1"/>
            </xdr:cNvSpPr>
          </xdr:nvSpPr>
          <xdr:spPr bwMode="auto">
            <a:xfrm rot="16177980">
              <a:off x="835" y="355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  <xdr:sp macro="" textlink="">
          <xdr:nvSpPr>
            <xdr:cNvPr id="25" name="AutoShape 42"/>
            <xdr:cNvSpPr>
              <a:spLocks noChangeArrowheads="1"/>
            </xdr:cNvSpPr>
          </xdr:nvSpPr>
          <xdr:spPr bwMode="auto">
            <a:xfrm rot="16177980">
              <a:off x="835" y="470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6</xdr:col>
      <xdr:colOff>114300</xdr:colOff>
      <xdr:row>11</xdr:row>
      <xdr:rowOff>142875</xdr:rowOff>
    </xdr:from>
    <xdr:to>
      <xdr:col>7</xdr:col>
      <xdr:colOff>104775</xdr:colOff>
      <xdr:row>22</xdr:row>
      <xdr:rowOff>95250</xdr:rowOff>
    </xdr:to>
    <xdr:sp macro="" textlink="">
      <xdr:nvSpPr>
        <xdr:cNvPr id="34" name="Line 46"/>
        <xdr:cNvSpPr>
          <a:spLocks noChangeShapeType="1"/>
        </xdr:cNvSpPr>
      </xdr:nvSpPr>
      <xdr:spPr bwMode="auto">
        <a:xfrm>
          <a:off x="5486400" y="1924050"/>
          <a:ext cx="790575" cy="1733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22</xdr:row>
      <xdr:rowOff>95250</xdr:rowOff>
    </xdr:from>
    <xdr:to>
      <xdr:col>9</xdr:col>
      <xdr:colOff>38100</xdr:colOff>
      <xdr:row>22</xdr:row>
      <xdr:rowOff>95250</xdr:rowOff>
    </xdr:to>
    <xdr:sp macro="" textlink="">
      <xdr:nvSpPr>
        <xdr:cNvPr id="35" name="Line 47"/>
        <xdr:cNvSpPr>
          <a:spLocks noChangeShapeType="1"/>
        </xdr:cNvSpPr>
      </xdr:nvSpPr>
      <xdr:spPr bwMode="auto">
        <a:xfrm flipV="1">
          <a:off x="6276975" y="3657600"/>
          <a:ext cx="129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123825</xdr:colOff>
      <xdr:row>5</xdr:row>
      <xdr:rowOff>133350</xdr:rowOff>
    </xdr:from>
    <xdr:to>
      <xdr:col>6</xdr:col>
      <xdr:colOff>533400</xdr:colOff>
      <xdr:row>11</xdr:row>
      <xdr:rowOff>76200</xdr:rowOff>
    </xdr:to>
    <xdr:sp macro="" textlink="">
      <xdr:nvSpPr>
        <xdr:cNvPr id="36" name="Line 49"/>
        <xdr:cNvSpPr>
          <a:spLocks noChangeShapeType="1"/>
        </xdr:cNvSpPr>
      </xdr:nvSpPr>
      <xdr:spPr bwMode="auto">
        <a:xfrm flipV="1">
          <a:off x="5495925" y="942975"/>
          <a:ext cx="409575" cy="914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552450</xdr:colOff>
      <xdr:row>5</xdr:row>
      <xdr:rowOff>123825</xdr:rowOff>
    </xdr:from>
    <xdr:to>
      <xdr:col>8</xdr:col>
      <xdr:colOff>295275</xdr:colOff>
      <xdr:row>5</xdr:row>
      <xdr:rowOff>123825</xdr:rowOff>
    </xdr:to>
    <xdr:sp macro="" textlink="">
      <xdr:nvSpPr>
        <xdr:cNvPr id="37" name="Line 50"/>
        <xdr:cNvSpPr>
          <a:spLocks noChangeShapeType="1"/>
        </xdr:cNvSpPr>
      </xdr:nvSpPr>
      <xdr:spPr bwMode="auto">
        <a:xfrm>
          <a:off x="5924550" y="933450"/>
          <a:ext cx="129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19050</xdr:colOff>
      <xdr:row>11</xdr:row>
      <xdr:rowOff>57150</xdr:rowOff>
    </xdr:from>
    <xdr:to>
      <xdr:col>6</xdr:col>
      <xdr:colOff>180975</xdr:colOff>
      <xdr:row>12</xdr:row>
      <xdr:rowOff>9525</xdr:rowOff>
    </xdr:to>
    <xdr:sp macro="" textlink="">
      <xdr:nvSpPr>
        <xdr:cNvPr id="38" name="Oval 51"/>
        <xdr:cNvSpPr>
          <a:spLocks noChangeArrowheads="1"/>
        </xdr:cNvSpPr>
      </xdr:nvSpPr>
      <xdr:spPr bwMode="auto">
        <a:xfrm>
          <a:off x="5391150" y="1838325"/>
          <a:ext cx="161925" cy="114300"/>
        </a:xfrm>
        <a:prstGeom prst="ellipse">
          <a:avLst/>
        </a:prstGeom>
        <a:solidFill>
          <a:srgbClr val="0000FF"/>
        </a:solidFill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8</xdr:col>
      <xdr:colOff>209550</xdr:colOff>
      <xdr:row>1</xdr:row>
      <xdr:rowOff>114300</xdr:rowOff>
    </xdr:from>
    <xdr:to>
      <xdr:col>13</xdr:col>
      <xdr:colOff>228600</xdr:colOff>
      <xdr:row>13</xdr:row>
      <xdr:rowOff>28575</xdr:rowOff>
    </xdr:to>
    <xdr:grpSp>
      <xdr:nvGrpSpPr>
        <xdr:cNvPr id="39" name="Group 62"/>
        <xdr:cNvGrpSpPr>
          <a:grpSpLocks/>
        </xdr:cNvGrpSpPr>
      </xdr:nvGrpSpPr>
      <xdr:grpSpPr bwMode="auto">
        <a:xfrm>
          <a:off x="7134225" y="276225"/>
          <a:ext cx="3314700" cy="1857375"/>
          <a:chOff x="475" y="293"/>
          <a:chExt cx="379" cy="195"/>
        </a:xfrm>
      </xdr:grpSpPr>
      <xdr:grpSp>
        <xdr:nvGrpSpPr>
          <xdr:cNvPr id="40" name="Group 63"/>
          <xdr:cNvGrpSpPr>
            <a:grpSpLocks/>
          </xdr:cNvGrpSpPr>
        </xdr:nvGrpSpPr>
        <xdr:grpSpPr bwMode="auto">
          <a:xfrm flipV="1">
            <a:off x="485" y="365"/>
            <a:ext cx="175" cy="56"/>
            <a:chOff x="324" y="22"/>
            <a:chExt cx="145" cy="110"/>
          </a:xfrm>
        </xdr:grpSpPr>
        <xdr:sp macro="" textlink="">
          <xdr:nvSpPr>
            <xdr:cNvPr id="55" name="Line 64"/>
            <xdr:cNvSpPr>
              <a:spLocks noChangeShapeType="1"/>
            </xdr:cNvSpPr>
          </xdr:nvSpPr>
          <xdr:spPr bwMode="auto">
            <a:xfrm flipV="1">
              <a:off x="324" y="23"/>
              <a:ext cx="31" cy="10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6" name="Line 65"/>
            <xdr:cNvSpPr>
              <a:spLocks noChangeShapeType="1"/>
            </xdr:cNvSpPr>
          </xdr:nvSpPr>
          <xdr:spPr bwMode="auto">
            <a:xfrm>
              <a:off x="356" y="22"/>
              <a:ext cx="11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41" name="Group 66"/>
          <xdr:cNvGrpSpPr>
            <a:grpSpLocks/>
          </xdr:cNvGrpSpPr>
        </xdr:nvGrpSpPr>
        <xdr:grpSpPr bwMode="auto">
          <a:xfrm>
            <a:off x="485" y="305"/>
            <a:ext cx="175" cy="56"/>
            <a:chOff x="324" y="22"/>
            <a:chExt cx="145" cy="110"/>
          </a:xfrm>
        </xdr:grpSpPr>
        <xdr:sp macro="" textlink="">
          <xdr:nvSpPr>
            <xdr:cNvPr id="53" name="Line 67"/>
            <xdr:cNvSpPr>
              <a:spLocks noChangeShapeType="1"/>
            </xdr:cNvSpPr>
          </xdr:nvSpPr>
          <xdr:spPr bwMode="auto">
            <a:xfrm flipV="1">
              <a:off x="324" y="23"/>
              <a:ext cx="31" cy="10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4" name="Line 68"/>
            <xdr:cNvSpPr>
              <a:spLocks noChangeShapeType="1"/>
            </xdr:cNvSpPr>
          </xdr:nvSpPr>
          <xdr:spPr bwMode="auto">
            <a:xfrm>
              <a:off x="356" y="22"/>
              <a:ext cx="11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2" name="Oval 69"/>
          <xdr:cNvSpPr>
            <a:spLocks noChangeArrowheads="1"/>
          </xdr:cNvSpPr>
        </xdr:nvSpPr>
        <xdr:spPr bwMode="auto">
          <a:xfrm>
            <a:off x="475" y="356"/>
            <a:ext cx="17" cy="12"/>
          </a:xfrm>
          <a:prstGeom prst="ellipse">
            <a:avLst/>
          </a:prstGeom>
          <a:solidFill>
            <a:srgbClr val="0000FF"/>
          </a:solidFill>
          <a:ln w="9525">
            <a:solidFill>
              <a:srgbClr val="0000FF"/>
            </a:solidFill>
            <a:round/>
            <a:headEnd/>
            <a:tailEnd/>
          </a:ln>
        </xdr:spPr>
      </xdr:sp>
      <xdr:sp macro="" textlink="">
        <xdr:nvSpPr>
          <xdr:cNvPr id="43" name="AutoShape 70"/>
          <xdr:cNvSpPr>
            <a:spLocks noChangeArrowheads="1"/>
          </xdr:cNvSpPr>
        </xdr:nvSpPr>
        <xdr:spPr bwMode="auto">
          <a:xfrm rot="16177980">
            <a:off x="656" y="296"/>
            <a:ext cx="21" cy="16"/>
          </a:xfrm>
          <a:prstGeom prst="triangle">
            <a:avLst>
              <a:gd name="adj" fmla="val 50236"/>
            </a:avLst>
          </a:prstGeom>
          <a:solidFill>
            <a:srgbClr val="0000FF"/>
          </a:solidFill>
          <a:ln w="9525">
            <a:solidFill>
              <a:srgbClr val="0000FF"/>
            </a:solidFill>
            <a:miter lim="800000"/>
            <a:headEnd/>
            <a:tailEnd/>
          </a:ln>
        </xdr:spPr>
      </xdr:sp>
      <xdr:sp macro="" textlink="">
        <xdr:nvSpPr>
          <xdr:cNvPr id="44" name="Oval 71"/>
          <xdr:cNvSpPr>
            <a:spLocks noChangeArrowheads="1"/>
          </xdr:cNvSpPr>
        </xdr:nvSpPr>
        <xdr:spPr bwMode="auto">
          <a:xfrm>
            <a:off x="654" y="414"/>
            <a:ext cx="18" cy="14"/>
          </a:xfrm>
          <a:prstGeom prst="ellipse">
            <a:avLst/>
          </a:prstGeom>
          <a:solidFill>
            <a:srgbClr val="0000FF"/>
          </a:solidFill>
          <a:ln w="9525">
            <a:solidFill>
              <a:srgbClr val="0000FF"/>
            </a:solidFill>
            <a:round/>
            <a:headEnd/>
            <a:tailEnd/>
          </a:ln>
        </xdr:spPr>
      </xdr:sp>
      <xdr:grpSp>
        <xdr:nvGrpSpPr>
          <xdr:cNvPr id="45" name="Group 72"/>
          <xdr:cNvGrpSpPr>
            <a:grpSpLocks/>
          </xdr:cNvGrpSpPr>
        </xdr:nvGrpSpPr>
        <xdr:grpSpPr bwMode="auto">
          <a:xfrm>
            <a:off x="673" y="362"/>
            <a:ext cx="167" cy="56"/>
            <a:chOff x="324" y="22"/>
            <a:chExt cx="145" cy="110"/>
          </a:xfrm>
        </xdr:grpSpPr>
        <xdr:sp macro="" textlink="">
          <xdr:nvSpPr>
            <xdr:cNvPr id="51" name="Line 73"/>
            <xdr:cNvSpPr>
              <a:spLocks noChangeShapeType="1"/>
            </xdr:cNvSpPr>
          </xdr:nvSpPr>
          <xdr:spPr bwMode="auto">
            <a:xfrm flipV="1">
              <a:off x="324" y="23"/>
              <a:ext cx="31" cy="10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2" name="Line 74"/>
            <xdr:cNvSpPr>
              <a:spLocks noChangeShapeType="1"/>
            </xdr:cNvSpPr>
          </xdr:nvSpPr>
          <xdr:spPr bwMode="auto">
            <a:xfrm>
              <a:off x="356" y="22"/>
              <a:ext cx="11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46" name="Group 75"/>
          <xdr:cNvGrpSpPr>
            <a:grpSpLocks/>
          </xdr:cNvGrpSpPr>
        </xdr:nvGrpSpPr>
        <xdr:grpSpPr bwMode="auto">
          <a:xfrm flipV="1">
            <a:off x="673" y="422"/>
            <a:ext cx="167" cy="56"/>
            <a:chOff x="324" y="22"/>
            <a:chExt cx="145" cy="110"/>
          </a:xfrm>
        </xdr:grpSpPr>
        <xdr:sp macro="" textlink="">
          <xdr:nvSpPr>
            <xdr:cNvPr id="49" name="Line 76"/>
            <xdr:cNvSpPr>
              <a:spLocks noChangeShapeType="1"/>
            </xdr:cNvSpPr>
          </xdr:nvSpPr>
          <xdr:spPr bwMode="auto">
            <a:xfrm flipV="1">
              <a:off x="324" y="23"/>
              <a:ext cx="31" cy="10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0" name="Line 77"/>
            <xdr:cNvSpPr>
              <a:spLocks noChangeShapeType="1"/>
            </xdr:cNvSpPr>
          </xdr:nvSpPr>
          <xdr:spPr bwMode="auto">
            <a:xfrm>
              <a:off x="356" y="22"/>
              <a:ext cx="11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7" name="AutoShape 78"/>
          <xdr:cNvSpPr>
            <a:spLocks noChangeArrowheads="1"/>
          </xdr:cNvSpPr>
        </xdr:nvSpPr>
        <xdr:spPr bwMode="auto">
          <a:xfrm rot="16177980">
            <a:off x="835" y="355"/>
            <a:ext cx="21" cy="16"/>
          </a:xfrm>
          <a:prstGeom prst="triangle">
            <a:avLst>
              <a:gd name="adj" fmla="val 50236"/>
            </a:avLst>
          </a:prstGeom>
          <a:solidFill>
            <a:srgbClr val="0000FF"/>
          </a:solidFill>
          <a:ln w="9525">
            <a:solidFill>
              <a:srgbClr val="0000FF"/>
            </a:solidFill>
            <a:miter lim="800000"/>
            <a:headEnd/>
            <a:tailEnd/>
          </a:ln>
        </xdr:spPr>
      </xdr:sp>
      <xdr:sp macro="" textlink="">
        <xdr:nvSpPr>
          <xdr:cNvPr id="48" name="AutoShape 79"/>
          <xdr:cNvSpPr>
            <a:spLocks noChangeArrowheads="1"/>
          </xdr:cNvSpPr>
        </xdr:nvSpPr>
        <xdr:spPr bwMode="auto">
          <a:xfrm rot="16177980">
            <a:off x="835" y="470"/>
            <a:ext cx="21" cy="16"/>
          </a:xfrm>
          <a:prstGeom prst="triangle">
            <a:avLst>
              <a:gd name="adj" fmla="val 50236"/>
            </a:avLst>
          </a:prstGeom>
          <a:solidFill>
            <a:srgbClr val="0000FF"/>
          </a:solidFill>
          <a:ln w="9525">
            <a:solidFill>
              <a:srgbClr val="0000FF"/>
            </a:solidFill>
            <a:miter lim="800000"/>
            <a:headEnd/>
            <a:tailEnd/>
          </a:ln>
        </xdr:spPr>
      </xdr:sp>
    </xdr:grpSp>
    <xdr:clientData/>
  </xdr:twoCellAnchor>
  <xdr:oneCellAnchor>
    <xdr:from>
      <xdr:col>9</xdr:col>
      <xdr:colOff>247650</xdr:colOff>
      <xdr:row>0</xdr:row>
      <xdr:rowOff>66675</xdr:rowOff>
    </xdr:from>
    <xdr:ext cx="466725" cy="200025"/>
    <xdr:sp macro="" textlink="">
      <xdr:nvSpPr>
        <xdr:cNvPr id="57" name="Text Box 80"/>
        <xdr:cNvSpPr txBox="1">
          <a:spLocks noChangeArrowheads="1"/>
        </xdr:cNvSpPr>
      </xdr:nvSpPr>
      <xdr:spPr bwMode="auto">
        <a:xfrm>
          <a:off x="7781925" y="66675"/>
          <a:ext cx="466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 Flu</a:t>
          </a:r>
        </a:p>
      </xdr:txBody>
    </xdr:sp>
    <xdr:clientData/>
  </xdr:oneCellAnchor>
  <xdr:oneCellAnchor>
    <xdr:from>
      <xdr:col>9</xdr:col>
      <xdr:colOff>381000</xdr:colOff>
      <xdr:row>9</xdr:row>
      <xdr:rowOff>95250</xdr:rowOff>
    </xdr:from>
    <xdr:ext cx="266700" cy="200025"/>
    <xdr:sp macro="" textlink="">
      <xdr:nvSpPr>
        <xdr:cNvPr id="58" name="Text Box 81"/>
        <xdr:cNvSpPr txBox="1">
          <a:spLocks noChangeArrowheads="1"/>
        </xdr:cNvSpPr>
      </xdr:nvSpPr>
      <xdr:spPr bwMode="auto">
        <a:xfrm>
          <a:off x="7915275" y="1552575"/>
          <a:ext cx="266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Flu</a:t>
          </a:r>
        </a:p>
      </xdr:txBody>
    </xdr:sp>
    <xdr:clientData/>
  </xdr:oneCellAnchor>
  <xdr:oneCellAnchor>
    <xdr:from>
      <xdr:col>11</xdr:col>
      <xdr:colOff>514350</xdr:colOff>
      <xdr:row>3</xdr:row>
      <xdr:rowOff>142875</xdr:rowOff>
    </xdr:from>
    <xdr:ext cx="809625" cy="200025"/>
    <xdr:sp macro="" textlink="">
      <xdr:nvSpPr>
        <xdr:cNvPr id="59" name="Text Box 118"/>
        <xdr:cNvSpPr txBox="1">
          <a:spLocks noChangeArrowheads="1"/>
        </xdr:cNvSpPr>
      </xdr:nvSpPr>
      <xdr:spPr bwMode="auto">
        <a:xfrm>
          <a:off x="9410700" y="628650"/>
          <a:ext cx="8096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Hospitalised</a:t>
          </a:r>
        </a:p>
      </xdr:txBody>
    </xdr:sp>
    <xdr:clientData/>
  </xdr:oneCellAnchor>
  <xdr:oneCellAnchor>
    <xdr:from>
      <xdr:col>11</xdr:col>
      <xdr:colOff>600075</xdr:colOff>
      <xdr:row>13</xdr:row>
      <xdr:rowOff>104775</xdr:rowOff>
    </xdr:from>
    <xdr:ext cx="1047750" cy="200025"/>
    <xdr:sp macro="" textlink="">
      <xdr:nvSpPr>
        <xdr:cNvPr id="60" name="Text Box 119"/>
        <xdr:cNvSpPr txBox="1">
          <a:spLocks noChangeArrowheads="1"/>
        </xdr:cNvSpPr>
      </xdr:nvSpPr>
      <xdr:spPr bwMode="auto">
        <a:xfrm>
          <a:off x="9496425" y="2209800"/>
          <a:ext cx="10477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 Hospitalised</a:t>
          </a:r>
        </a:p>
      </xdr:txBody>
    </xdr:sp>
    <xdr:clientData/>
  </xdr:oneCellAnchor>
  <xdr:twoCellAnchor>
    <xdr:from>
      <xdr:col>9</xdr:col>
      <xdr:colOff>85725</xdr:colOff>
      <xdr:row>22</xdr:row>
      <xdr:rowOff>123825</xdr:rowOff>
    </xdr:from>
    <xdr:to>
      <xdr:col>11</xdr:col>
      <xdr:colOff>390525</xdr:colOff>
      <xdr:row>27</xdr:row>
      <xdr:rowOff>85725</xdr:rowOff>
    </xdr:to>
    <xdr:grpSp>
      <xdr:nvGrpSpPr>
        <xdr:cNvPr id="61" name="Group 121"/>
        <xdr:cNvGrpSpPr>
          <a:grpSpLocks/>
        </xdr:cNvGrpSpPr>
      </xdr:nvGrpSpPr>
      <xdr:grpSpPr bwMode="auto">
        <a:xfrm flipV="1">
          <a:off x="7620000" y="3686175"/>
          <a:ext cx="1666875" cy="771525"/>
          <a:chOff x="324" y="22"/>
          <a:chExt cx="145" cy="110"/>
        </a:xfrm>
      </xdr:grpSpPr>
      <xdr:sp macro="" textlink="">
        <xdr:nvSpPr>
          <xdr:cNvPr id="62" name="Line 122"/>
          <xdr:cNvSpPr>
            <a:spLocks noChangeShapeType="1"/>
          </xdr:cNvSpPr>
        </xdr:nvSpPr>
        <xdr:spPr bwMode="auto">
          <a:xfrm flipV="1">
            <a:off x="324" y="23"/>
            <a:ext cx="31" cy="10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3" name="Line 123"/>
          <xdr:cNvSpPr>
            <a:spLocks noChangeShapeType="1"/>
          </xdr:cNvSpPr>
        </xdr:nvSpPr>
        <xdr:spPr bwMode="auto">
          <a:xfrm>
            <a:off x="356" y="22"/>
            <a:ext cx="11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85725</xdr:colOff>
      <xdr:row>17</xdr:row>
      <xdr:rowOff>114300</xdr:rowOff>
    </xdr:from>
    <xdr:to>
      <xdr:col>11</xdr:col>
      <xdr:colOff>390525</xdr:colOff>
      <xdr:row>22</xdr:row>
      <xdr:rowOff>76200</xdr:rowOff>
    </xdr:to>
    <xdr:grpSp>
      <xdr:nvGrpSpPr>
        <xdr:cNvPr id="64" name="Group 124"/>
        <xdr:cNvGrpSpPr>
          <a:grpSpLocks/>
        </xdr:cNvGrpSpPr>
      </xdr:nvGrpSpPr>
      <xdr:grpSpPr bwMode="auto">
        <a:xfrm>
          <a:off x="7620000" y="2867025"/>
          <a:ext cx="1666875" cy="771525"/>
          <a:chOff x="324" y="22"/>
          <a:chExt cx="145" cy="110"/>
        </a:xfrm>
      </xdr:grpSpPr>
      <xdr:sp macro="" textlink="">
        <xdr:nvSpPr>
          <xdr:cNvPr id="65" name="Line 125"/>
          <xdr:cNvSpPr>
            <a:spLocks noChangeShapeType="1"/>
          </xdr:cNvSpPr>
        </xdr:nvSpPr>
        <xdr:spPr bwMode="auto">
          <a:xfrm flipV="1">
            <a:off x="324" y="23"/>
            <a:ext cx="31" cy="10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126"/>
          <xdr:cNvSpPr>
            <a:spLocks noChangeShapeType="1"/>
          </xdr:cNvSpPr>
        </xdr:nvSpPr>
        <xdr:spPr bwMode="auto">
          <a:xfrm>
            <a:off x="356" y="22"/>
            <a:ext cx="11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600075</xdr:colOff>
      <xdr:row>22</xdr:row>
      <xdr:rowOff>47625</xdr:rowOff>
    </xdr:from>
    <xdr:to>
      <xdr:col>9</xdr:col>
      <xdr:colOff>133350</xdr:colOff>
      <xdr:row>23</xdr:row>
      <xdr:rowOff>9525</xdr:rowOff>
    </xdr:to>
    <xdr:sp macro="" textlink="">
      <xdr:nvSpPr>
        <xdr:cNvPr id="67" name="Oval 127"/>
        <xdr:cNvSpPr>
          <a:spLocks noChangeArrowheads="1"/>
        </xdr:cNvSpPr>
      </xdr:nvSpPr>
      <xdr:spPr bwMode="auto">
        <a:xfrm>
          <a:off x="7524750" y="3609975"/>
          <a:ext cx="142875" cy="123825"/>
        </a:xfrm>
        <a:prstGeom prst="ellipse">
          <a:avLst/>
        </a:prstGeom>
        <a:solidFill>
          <a:srgbClr val="0000FF"/>
        </a:solidFill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11</xdr:col>
      <xdr:colOff>381000</xdr:colOff>
      <xdr:row>16</xdr:row>
      <xdr:rowOff>114300</xdr:rowOff>
    </xdr:from>
    <xdr:to>
      <xdr:col>11</xdr:col>
      <xdr:colOff>533400</xdr:colOff>
      <xdr:row>18</xdr:row>
      <xdr:rowOff>76200</xdr:rowOff>
    </xdr:to>
    <xdr:sp macro="" textlink="">
      <xdr:nvSpPr>
        <xdr:cNvPr id="68" name="AutoShape 128"/>
        <xdr:cNvSpPr>
          <a:spLocks noChangeArrowheads="1"/>
        </xdr:cNvSpPr>
      </xdr:nvSpPr>
      <xdr:spPr bwMode="auto">
        <a:xfrm rot="16177980">
          <a:off x="9210675" y="2771775"/>
          <a:ext cx="285750" cy="152400"/>
        </a:xfrm>
        <a:prstGeom prst="triangle">
          <a:avLst>
            <a:gd name="adj" fmla="val 50236"/>
          </a:avLst>
        </a:prstGeom>
        <a:solidFill>
          <a:srgbClr val="0000FF"/>
        </a:solidFill>
        <a:ln w="9525">
          <a:solidFill>
            <a:srgbClr val="0000FF"/>
          </a:solidFill>
          <a:miter lim="800000"/>
          <a:headEnd/>
          <a:tailEnd/>
        </a:ln>
      </xdr:spPr>
    </xdr:sp>
    <xdr:clientData/>
  </xdr:twoCellAnchor>
  <xdr:oneCellAnchor>
    <xdr:from>
      <xdr:col>9</xdr:col>
      <xdr:colOff>609600</xdr:colOff>
      <xdr:row>15</xdr:row>
      <xdr:rowOff>152400</xdr:rowOff>
    </xdr:from>
    <xdr:ext cx="590550" cy="200025"/>
    <xdr:sp macro="" textlink="">
      <xdr:nvSpPr>
        <xdr:cNvPr id="69" name="Text Box 138"/>
        <xdr:cNvSpPr txBox="1">
          <a:spLocks noChangeArrowheads="1"/>
        </xdr:cNvSpPr>
      </xdr:nvSpPr>
      <xdr:spPr bwMode="auto">
        <a:xfrm>
          <a:off x="8143875" y="2581275"/>
          <a:ext cx="5905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Effective</a:t>
          </a:r>
        </a:p>
      </xdr:txBody>
    </xdr:sp>
    <xdr:clientData/>
  </xdr:oneCellAnchor>
  <xdr:oneCellAnchor>
    <xdr:from>
      <xdr:col>9</xdr:col>
      <xdr:colOff>676275</xdr:colOff>
      <xdr:row>28</xdr:row>
      <xdr:rowOff>47625</xdr:rowOff>
    </xdr:from>
    <xdr:ext cx="704850" cy="200025"/>
    <xdr:sp macro="" textlink="">
      <xdr:nvSpPr>
        <xdr:cNvPr id="70" name="Text Box 139"/>
        <xdr:cNvSpPr txBox="1">
          <a:spLocks noChangeArrowheads="1"/>
        </xdr:cNvSpPr>
      </xdr:nvSpPr>
      <xdr:spPr bwMode="auto">
        <a:xfrm>
          <a:off x="8210550" y="4581525"/>
          <a:ext cx="7048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Ineffective</a:t>
          </a:r>
        </a:p>
      </xdr:txBody>
    </xdr:sp>
    <xdr:clientData/>
  </xdr:oneCellAnchor>
  <xdr:oneCellAnchor>
    <xdr:from>
      <xdr:col>15</xdr:col>
      <xdr:colOff>9525</xdr:colOff>
      <xdr:row>25</xdr:row>
      <xdr:rowOff>47625</xdr:rowOff>
    </xdr:from>
    <xdr:ext cx="809625" cy="200025"/>
    <xdr:sp macro="" textlink="">
      <xdr:nvSpPr>
        <xdr:cNvPr id="71" name="Text Box 164"/>
        <xdr:cNvSpPr txBox="1">
          <a:spLocks noChangeArrowheads="1"/>
        </xdr:cNvSpPr>
      </xdr:nvSpPr>
      <xdr:spPr bwMode="auto">
        <a:xfrm>
          <a:off x="11715750" y="4095750"/>
          <a:ext cx="8096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Hospitalised</a:t>
          </a:r>
        </a:p>
      </xdr:txBody>
    </xdr:sp>
    <xdr:clientData/>
  </xdr:oneCellAnchor>
  <xdr:oneCellAnchor>
    <xdr:from>
      <xdr:col>15</xdr:col>
      <xdr:colOff>0</xdr:colOff>
      <xdr:row>35</xdr:row>
      <xdr:rowOff>95250</xdr:rowOff>
    </xdr:from>
    <xdr:ext cx="1047750" cy="200025"/>
    <xdr:sp macro="" textlink="">
      <xdr:nvSpPr>
        <xdr:cNvPr id="72" name="Text Box 165"/>
        <xdr:cNvSpPr txBox="1">
          <a:spLocks noChangeArrowheads="1"/>
        </xdr:cNvSpPr>
      </xdr:nvSpPr>
      <xdr:spPr bwMode="auto">
        <a:xfrm>
          <a:off x="11706225" y="5762625"/>
          <a:ext cx="10477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 Hospitalised</a:t>
          </a:r>
        </a:p>
      </xdr:txBody>
    </xdr:sp>
    <xdr:clientData/>
  </xdr:oneCellAnchor>
  <xdr:twoCellAnchor>
    <xdr:from>
      <xdr:col>11</xdr:col>
      <xdr:colOff>352425</xdr:colOff>
      <xdr:row>22</xdr:row>
      <xdr:rowOff>47625</xdr:rowOff>
    </xdr:from>
    <xdr:to>
      <xdr:col>16</xdr:col>
      <xdr:colOff>476250</xdr:colOff>
      <xdr:row>34</xdr:row>
      <xdr:rowOff>133350</xdr:rowOff>
    </xdr:to>
    <xdr:grpSp>
      <xdr:nvGrpSpPr>
        <xdr:cNvPr id="73" name="Group 184"/>
        <xdr:cNvGrpSpPr>
          <a:grpSpLocks/>
        </xdr:cNvGrpSpPr>
      </xdr:nvGrpSpPr>
      <xdr:grpSpPr bwMode="auto">
        <a:xfrm>
          <a:off x="9248775" y="3609975"/>
          <a:ext cx="3609975" cy="2028825"/>
          <a:chOff x="898" y="393"/>
          <a:chExt cx="379" cy="213"/>
        </a:xfrm>
      </xdr:grpSpPr>
      <xdr:sp macro="" textlink="">
        <xdr:nvSpPr>
          <xdr:cNvPr id="74" name="Text Box 162"/>
          <xdr:cNvSpPr txBox="1">
            <a:spLocks noChangeArrowheads="1"/>
          </xdr:cNvSpPr>
        </xdr:nvSpPr>
        <xdr:spPr bwMode="auto">
          <a:xfrm>
            <a:off x="966" y="553"/>
            <a:ext cx="28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Flu</a:t>
            </a:r>
          </a:p>
        </xdr:txBody>
      </xdr:sp>
      <xdr:sp macro="" textlink="">
        <xdr:nvSpPr>
          <xdr:cNvPr id="75" name="Text Box 163"/>
          <xdr:cNvSpPr txBox="1">
            <a:spLocks noChangeArrowheads="1"/>
          </xdr:cNvSpPr>
        </xdr:nvSpPr>
        <xdr:spPr bwMode="auto">
          <a:xfrm>
            <a:off x="959" y="393"/>
            <a:ext cx="49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 Flu</a:t>
            </a:r>
          </a:p>
        </xdr:txBody>
      </xdr:sp>
      <xdr:grpSp>
        <xdr:nvGrpSpPr>
          <xdr:cNvPr id="76" name="Group 166"/>
          <xdr:cNvGrpSpPr>
            <a:grpSpLocks/>
          </xdr:cNvGrpSpPr>
        </xdr:nvGrpSpPr>
        <xdr:grpSpPr bwMode="auto">
          <a:xfrm>
            <a:off x="898" y="411"/>
            <a:ext cx="379" cy="195"/>
            <a:chOff x="475" y="293"/>
            <a:chExt cx="379" cy="195"/>
          </a:xfrm>
        </xdr:grpSpPr>
        <xdr:grpSp>
          <xdr:nvGrpSpPr>
            <xdr:cNvPr id="77" name="Group 167"/>
            <xdr:cNvGrpSpPr>
              <a:grpSpLocks/>
            </xdr:cNvGrpSpPr>
          </xdr:nvGrpSpPr>
          <xdr:grpSpPr bwMode="auto">
            <a:xfrm flipV="1">
              <a:off x="485" y="365"/>
              <a:ext cx="175" cy="56"/>
              <a:chOff x="324" y="22"/>
              <a:chExt cx="145" cy="110"/>
            </a:xfrm>
          </xdr:grpSpPr>
          <xdr:sp macro="" textlink="">
            <xdr:nvSpPr>
              <xdr:cNvPr id="92" name="Line 168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3" name="Line 169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78" name="Group 170"/>
            <xdr:cNvGrpSpPr>
              <a:grpSpLocks/>
            </xdr:cNvGrpSpPr>
          </xdr:nvGrpSpPr>
          <xdr:grpSpPr bwMode="auto">
            <a:xfrm>
              <a:off x="485" y="305"/>
              <a:ext cx="175" cy="56"/>
              <a:chOff x="324" y="22"/>
              <a:chExt cx="145" cy="110"/>
            </a:xfrm>
          </xdr:grpSpPr>
          <xdr:sp macro="" textlink="">
            <xdr:nvSpPr>
              <xdr:cNvPr id="90" name="Line 171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" name="Line 172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79" name="Oval 173"/>
            <xdr:cNvSpPr>
              <a:spLocks noChangeArrowheads="1"/>
            </xdr:cNvSpPr>
          </xdr:nvSpPr>
          <xdr:spPr bwMode="auto">
            <a:xfrm>
              <a:off x="475" y="356"/>
              <a:ext cx="17" cy="12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80" name="AutoShape 174"/>
            <xdr:cNvSpPr>
              <a:spLocks noChangeArrowheads="1"/>
            </xdr:cNvSpPr>
          </xdr:nvSpPr>
          <xdr:spPr bwMode="auto">
            <a:xfrm rot="16177980">
              <a:off x="656" y="296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  <xdr:sp macro="" textlink="">
          <xdr:nvSpPr>
            <xdr:cNvPr id="81" name="Oval 175"/>
            <xdr:cNvSpPr>
              <a:spLocks noChangeArrowheads="1"/>
            </xdr:cNvSpPr>
          </xdr:nvSpPr>
          <xdr:spPr bwMode="auto">
            <a:xfrm>
              <a:off x="654" y="414"/>
              <a:ext cx="18" cy="14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grpSp>
          <xdr:nvGrpSpPr>
            <xdr:cNvPr id="82" name="Group 176"/>
            <xdr:cNvGrpSpPr>
              <a:grpSpLocks/>
            </xdr:cNvGrpSpPr>
          </xdr:nvGrpSpPr>
          <xdr:grpSpPr bwMode="auto">
            <a:xfrm>
              <a:off x="673" y="362"/>
              <a:ext cx="167" cy="56"/>
              <a:chOff x="324" y="22"/>
              <a:chExt cx="145" cy="110"/>
            </a:xfrm>
          </xdr:grpSpPr>
          <xdr:sp macro="" textlink="">
            <xdr:nvSpPr>
              <xdr:cNvPr id="88" name="Line 177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89" name="Line 178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83" name="Group 179"/>
            <xdr:cNvGrpSpPr>
              <a:grpSpLocks/>
            </xdr:cNvGrpSpPr>
          </xdr:nvGrpSpPr>
          <xdr:grpSpPr bwMode="auto">
            <a:xfrm flipV="1">
              <a:off x="673" y="422"/>
              <a:ext cx="167" cy="56"/>
              <a:chOff x="324" y="22"/>
              <a:chExt cx="145" cy="110"/>
            </a:xfrm>
          </xdr:grpSpPr>
          <xdr:sp macro="" textlink="">
            <xdr:nvSpPr>
              <xdr:cNvPr id="86" name="Line 180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87" name="Line 181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84" name="AutoShape 182"/>
            <xdr:cNvSpPr>
              <a:spLocks noChangeArrowheads="1"/>
            </xdr:cNvSpPr>
          </xdr:nvSpPr>
          <xdr:spPr bwMode="auto">
            <a:xfrm rot="16177980">
              <a:off x="835" y="355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  <xdr:sp macro="" textlink="">
          <xdr:nvSpPr>
            <xdr:cNvPr id="85" name="AutoShape 183"/>
            <xdr:cNvSpPr>
              <a:spLocks noChangeArrowheads="1"/>
            </xdr:cNvSpPr>
          </xdr:nvSpPr>
          <xdr:spPr bwMode="auto">
            <a:xfrm rot="16177980">
              <a:off x="835" y="470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95250</xdr:rowOff>
    </xdr:from>
    <xdr:to>
      <xdr:col>3</xdr:col>
      <xdr:colOff>114300</xdr:colOff>
      <xdr:row>23</xdr:row>
      <xdr:rowOff>57150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3124200" y="3657600"/>
          <a:ext cx="114300" cy="123825"/>
        </a:xfrm>
        <a:prstGeom prst="rect">
          <a:avLst/>
        </a:prstGeom>
        <a:solidFill>
          <a:srgbClr val="0000FF"/>
        </a:solidFill>
        <a:ln w="9525">
          <a:solidFill>
            <a:srgbClr val="0000FF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104775</xdr:colOff>
      <xdr:row>11</xdr:row>
      <xdr:rowOff>104775</xdr:rowOff>
    </xdr:from>
    <xdr:to>
      <xdr:col>4</xdr:col>
      <xdr:colOff>428625</xdr:colOff>
      <xdr:row>22</xdr:row>
      <xdr:rowOff>104775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3228975" y="1885950"/>
          <a:ext cx="1000125" cy="1781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419100</xdr:colOff>
      <xdr:row>11</xdr:row>
      <xdr:rowOff>114300</xdr:rowOff>
    </xdr:from>
    <xdr:to>
      <xdr:col>6</xdr:col>
      <xdr:colOff>161925</xdr:colOff>
      <xdr:row>11</xdr:row>
      <xdr:rowOff>114300</xdr:rowOff>
    </xdr:to>
    <xdr:sp macro="" textlink="">
      <xdr:nvSpPr>
        <xdr:cNvPr id="4" name="Line 5"/>
        <xdr:cNvSpPr>
          <a:spLocks noChangeShapeType="1"/>
        </xdr:cNvSpPr>
      </xdr:nvSpPr>
      <xdr:spPr bwMode="auto">
        <a:xfrm>
          <a:off x="4219575" y="1895475"/>
          <a:ext cx="1314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114300</xdr:colOff>
      <xdr:row>23</xdr:row>
      <xdr:rowOff>66675</xdr:rowOff>
    </xdr:from>
    <xdr:to>
      <xdr:col>5</xdr:col>
      <xdr:colOff>180975</xdr:colOff>
      <xdr:row>41</xdr:row>
      <xdr:rowOff>123825</xdr:rowOff>
    </xdr:to>
    <xdr:sp macro="" textlink="">
      <xdr:nvSpPr>
        <xdr:cNvPr id="5" name="Line 13"/>
        <xdr:cNvSpPr>
          <a:spLocks noChangeShapeType="1"/>
        </xdr:cNvSpPr>
      </xdr:nvSpPr>
      <xdr:spPr bwMode="auto">
        <a:xfrm>
          <a:off x="3238500" y="3790950"/>
          <a:ext cx="1562100" cy="2971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2</xdr:col>
      <xdr:colOff>695325</xdr:colOff>
      <xdr:row>14</xdr:row>
      <xdr:rowOff>19050</xdr:rowOff>
    </xdr:from>
    <xdr:ext cx="676275" cy="200025"/>
    <xdr:sp macro="" textlink="">
      <xdr:nvSpPr>
        <xdr:cNvPr id="6" name="Text Box 22"/>
        <xdr:cNvSpPr txBox="1">
          <a:spLocks noChangeArrowheads="1"/>
        </xdr:cNvSpPr>
      </xdr:nvSpPr>
      <xdr:spPr bwMode="auto">
        <a:xfrm>
          <a:off x="2914650" y="2286000"/>
          <a:ext cx="6762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Vaccinate</a:t>
          </a:r>
        </a:p>
      </xdr:txBody>
    </xdr:sp>
    <xdr:clientData/>
  </xdr:oneCellAnchor>
  <xdr:oneCellAnchor>
    <xdr:from>
      <xdr:col>2</xdr:col>
      <xdr:colOff>409575</xdr:colOff>
      <xdr:row>32</xdr:row>
      <xdr:rowOff>95250</xdr:rowOff>
    </xdr:from>
    <xdr:ext cx="1000125" cy="200025"/>
    <xdr:sp macro="" textlink="">
      <xdr:nvSpPr>
        <xdr:cNvPr id="7" name="Text Box 23"/>
        <xdr:cNvSpPr txBox="1">
          <a:spLocks noChangeArrowheads="1"/>
        </xdr:cNvSpPr>
      </xdr:nvSpPr>
      <xdr:spPr bwMode="auto">
        <a:xfrm>
          <a:off x="2628900" y="5276850"/>
          <a:ext cx="10001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Don't vaccinate</a:t>
          </a:r>
        </a:p>
      </xdr:txBody>
    </xdr:sp>
    <xdr:clientData/>
  </xdr:oneCellAnchor>
  <xdr:oneCellAnchor>
    <xdr:from>
      <xdr:col>6</xdr:col>
      <xdr:colOff>657225</xdr:colOff>
      <xdr:row>3</xdr:row>
      <xdr:rowOff>114300</xdr:rowOff>
    </xdr:from>
    <xdr:ext cx="800100" cy="200025"/>
    <xdr:sp macro="" textlink="">
      <xdr:nvSpPr>
        <xdr:cNvPr id="8" name="Text Box 24"/>
        <xdr:cNvSpPr txBox="1">
          <a:spLocks noChangeArrowheads="1"/>
        </xdr:cNvSpPr>
      </xdr:nvSpPr>
      <xdr:spPr bwMode="auto">
        <a:xfrm>
          <a:off x="6029325" y="600075"/>
          <a:ext cx="8001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 covered</a:t>
          </a:r>
        </a:p>
      </xdr:txBody>
    </xdr:sp>
    <xdr:clientData/>
  </xdr:oneCellAnchor>
  <xdr:oneCellAnchor>
    <xdr:from>
      <xdr:col>7</xdr:col>
      <xdr:colOff>266700</xdr:colOff>
      <xdr:row>23</xdr:row>
      <xdr:rowOff>19050</xdr:rowOff>
    </xdr:from>
    <xdr:ext cx="581025" cy="200025"/>
    <xdr:sp macro="" textlink="">
      <xdr:nvSpPr>
        <xdr:cNvPr id="9" name="Text Box 25"/>
        <xdr:cNvSpPr txBox="1">
          <a:spLocks noChangeArrowheads="1"/>
        </xdr:cNvSpPr>
      </xdr:nvSpPr>
      <xdr:spPr bwMode="auto">
        <a:xfrm>
          <a:off x="6438900" y="3743325"/>
          <a:ext cx="5810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Covered</a:t>
          </a:r>
        </a:p>
      </xdr:txBody>
    </xdr:sp>
    <xdr:clientData/>
  </xdr:oneCellAnchor>
  <xdr:twoCellAnchor>
    <xdr:from>
      <xdr:col>5</xdr:col>
      <xdr:colOff>190500</xdr:colOff>
      <xdr:row>36</xdr:row>
      <xdr:rowOff>95250</xdr:rowOff>
    </xdr:from>
    <xdr:to>
      <xdr:col>11</xdr:col>
      <xdr:colOff>590550</xdr:colOff>
      <xdr:row>50</xdr:row>
      <xdr:rowOff>133350</xdr:rowOff>
    </xdr:to>
    <xdr:grpSp>
      <xdr:nvGrpSpPr>
        <xdr:cNvPr id="10" name="Group 159"/>
        <xdr:cNvGrpSpPr>
          <a:grpSpLocks/>
        </xdr:cNvGrpSpPr>
      </xdr:nvGrpSpPr>
      <xdr:grpSpPr bwMode="auto">
        <a:xfrm>
          <a:off x="4810125" y="5924550"/>
          <a:ext cx="4676775" cy="2305050"/>
          <a:chOff x="363" y="513"/>
          <a:chExt cx="491" cy="242"/>
        </a:xfrm>
      </xdr:grpSpPr>
      <xdr:sp macro="" textlink="">
        <xdr:nvSpPr>
          <xdr:cNvPr id="11" name="Line 14"/>
          <xdr:cNvSpPr>
            <a:spLocks noChangeShapeType="1"/>
          </xdr:cNvSpPr>
        </xdr:nvSpPr>
        <xdr:spPr bwMode="auto">
          <a:xfrm flipV="1">
            <a:off x="363" y="601"/>
            <a:ext cx="12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" name="Text Box 26"/>
          <xdr:cNvSpPr txBox="1">
            <a:spLocks noChangeArrowheads="1"/>
          </xdr:cNvSpPr>
        </xdr:nvSpPr>
        <xdr:spPr bwMode="auto">
          <a:xfrm>
            <a:off x="543" y="673"/>
            <a:ext cx="28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Flu</a:t>
            </a:r>
          </a:p>
        </xdr:txBody>
      </xdr:sp>
      <xdr:sp macro="" textlink="">
        <xdr:nvSpPr>
          <xdr:cNvPr id="13" name="Text Box 27"/>
          <xdr:cNvSpPr txBox="1">
            <a:spLocks noChangeArrowheads="1"/>
          </xdr:cNvSpPr>
        </xdr:nvSpPr>
        <xdr:spPr bwMode="auto">
          <a:xfrm>
            <a:off x="536" y="513"/>
            <a:ext cx="49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 Flu</a:t>
            </a:r>
          </a:p>
        </xdr:txBody>
      </xdr:sp>
      <xdr:sp macro="" textlink="">
        <xdr:nvSpPr>
          <xdr:cNvPr id="14" name="Text Box 39"/>
          <xdr:cNvSpPr txBox="1">
            <a:spLocks noChangeArrowheads="1"/>
          </xdr:cNvSpPr>
        </xdr:nvSpPr>
        <xdr:spPr bwMode="auto">
          <a:xfrm>
            <a:off x="735" y="570"/>
            <a:ext cx="85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Hospitalised</a:t>
            </a:r>
          </a:p>
        </xdr:txBody>
      </xdr:sp>
      <xdr:sp macro="" textlink="">
        <xdr:nvSpPr>
          <xdr:cNvPr id="15" name="Text Box 40"/>
          <xdr:cNvSpPr txBox="1">
            <a:spLocks noChangeArrowheads="1"/>
          </xdr:cNvSpPr>
        </xdr:nvSpPr>
        <xdr:spPr bwMode="auto">
          <a:xfrm>
            <a:off x="727" y="734"/>
            <a:ext cx="110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Not Hospitalised</a:t>
            </a:r>
          </a:p>
        </xdr:txBody>
      </xdr:sp>
      <xdr:grpSp>
        <xdr:nvGrpSpPr>
          <xdr:cNvPr id="16" name="Group 43"/>
          <xdr:cNvGrpSpPr>
            <a:grpSpLocks/>
          </xdr:cNvGrpSpPr>
        </xdr:nvGrpSpPr>
        <xdr:grpSpPr bwMode="auto">
          <a:xfrm>
            <a:off x="475" y="531"/>
            <a:ext cx="379" cy="195"/>
            <a:chOff x="475" y="293"/>
            <a:chExt cx="379" cy="195"/>
          </a:xfrm>
        </xdr:grpSpPr>
        <xdr:grpSp>
          <xdr:nvGrpSpPr>
            <xdr:cNvPr id="17" name="Group 15"/>
            <xdr:cNvGrpSpPr>
              <a:grpSpLocks/>
            </xdr:cNvGrpSpPr>
          </xdr:nvGrpSpPr>
          <xdr:grpSpPr bwMode="auto">
            <a:xfrm flipV="1">
              <a:off x="485" y="365"/>
              <a:ext cx="175" cy="56"/>
              <a:chOff x="324" y="22"/>
              <a:chExt cx="145" cy="110"/>
            </a:xfrm>
          </xdr:grpSpPr>
          <xdr:sp macro="" textlink="">
            <xdr:nvSpPr>
              <xdr:cNvPr id="32" name="Line 16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3" name="Line 17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18" name="Group 18"/>
            <xdr:cNvGrpSpPr>
              <a:grpSpLocks/>
            </xdr:cNvGrpSpPr>
          </xdr:nvGrpSpPr>
          <xdr:grpSpPr bwMode="auto">
            <a:xfrm>
              <a:off x="485" y="305"/>
              <a:ext cx="175" cy="56"/>
              <a:chOff x="324" y="22"/>
              <a:chExt cx="145" cy="110"/>
            </a:xfrm>
          </xdr:grpSpPr>
          <xdr:sp macro="" textlink="">
            <xdr:nvSpPr>
              <xdr:cNvPr id="30" name="Line 19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" name="Line 20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19" name="Oval 21"/>
            <xdr:cNvSpPr>
              <a:spLocks noChangeArrowheads="1"/>
            </xdr:cNvSpPr>
          </xdr:nvSpPr>
          <xdr:spPr bwMode="auto">
            <a:xfrm>
              <a:off x="475" y="356"/>
              <a:ext cx="17" cy="12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0" name="AutoShape 30"/>
            <xdr:cNvSpPr>
              <a:spLocks noChangeArrowheads="1"/>
            </xdr:cNvSpPr>
          </xdr:nvSpPr>
          <xdr:spPr bwMode="auto">
            <a:xfrm rot="16177980">
              <a:off x="656" y="296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  <xdr:sp macro="" textlink="">
          <xdr:nvSpPr>
            <xdr:cNvPr id="21" name="Oval 32"/>
            <xdr:cNvSpPr>
              <a:spLocks noChangeArrowheads="1"/>
            </xdr:cNvSpPr>
          </xdr:nvSpPr>
          <xdr:spPr bwMode="auto">
            <a:xfrm>
              <a:off x="654" y="414"/>
              <a:ext cx="18" cy="14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grpSp>
          <xdr:nvGrpSpPr>
            <xdr:cNvPr id="22" name="Group 33"/>
            <xdr:cNvGrpSpPr>
              <a:grpSpLocks/>
            </xdr:cNvGrpSpPr>
          </xdr:nvGrpSpPr>
          <xdr:grpSpPr bwMode="auto">
            <a:xfrm>
              <a:off x="673" y="362"/>
              <a:ext cx="167" cy="56"/>
              <a:chOff x="324" y="22"/>
              <a:chExt cx="145" cy="110"/>
            </a:xfrm>
          </xdr:grpSpPr>
          <xdr:sp macro="" textlink="">
            <xdr:nvSpPr>
              <xdr:cNvPr id="28" name="Line 34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" name="Line 35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23" name="Group 36"/>
            <xdr:cNvGrpSpPr>
              <a:grpSpLocks/>
            </xdr:cNvGrpSpPr>
          </xdr:nvGrpSpPr>
          <xdr:grpSpPr bwMode="auto">
            <a:xfrm flipV="1">
              <a:off x="673" y="422"/>
              <a:ext cx="167" cy="56"/>
              <a:chOff x="324" y="22"/>
              <a:chExt cx="145" cy="110"/>
            </a:xfrm>
          </xdr:grpSpPr>
          <xdr:sp macro="" textlink="">
            <xdr:nvSpPr>
              <xdr:cNvPr id="26" name="Line 37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7" name="Line 38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24" name="AutoShape 41"/>
            <xdr:cNvSpPr>
              <a:spLocks noChangeArrowheads="1"/>
            </xdr:cNvSpPr>
          </xdr:nvSpPr>
          <xdr:spPr bwMode="auto">
            <a:xfrm rot="16177980">
              <a:off x="835" y="355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  <xdr:sp macro="" textlink="">
          <xdr:nvSpPr>
            <xdr:cNvPr id="25" name="AutoShape 42"/>
            <xdr:cNvSpPr>
              <a:spLocks noChangeArrowheads="1"/>
            </xdr:cNvSpPr>
          </xdr:nvSpPr>
          <xdr:spPr bwMode="auto">
            <a:xfrm rot="16177980">
              <a:off x="835" y="470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6</xdr:col>
      <xdr:colOff>114300</xdr:colOff>
      <xdr:row>11</xdr:row>
      <xdr:rowOff>142875</xdr:rowOff>
    </xdr:from>
    <xdr:to>
      <xdr:col>7</xdr:col>
      <xdr:colOff>104775</xdr:colOff>
      <xdr:row>22</xdr:row>
      <xdr:rowOff>95250</xdr:rowOff>
    </xdr:to>
    <xdr:sp macro="" textlink="">
      <xdr:nvSpPr>
        <xdr:cNvPr id="34" name="Line 46"/>
        <xdr:cNvSpPr>
          <a:spLocks noChangeShapeType="1"/>
        </xdr:cNvSpPr>
      </xdr:nvSpPr>
      <xdr:spPr bwMode="auto">
        <a:xfrm>
          <a:off x="5486400" y="1924050"/>
          <a:ext cx="790575" cy="1733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22</xdr:row>
      <xdr:rowOff>95250</xdr:rowOff>
    </xdr:from>
    <xdr:to>
      <xdr:col>9</xdr:col>
      <xdr:colOff>38100</xdr:colOff>
      <xdr:row>22</xdr:row>
      <xdr:rowOff>95250</xdr:rowOff>
    </xdr:to>
    <xdr:sp macro="" textlink="">
      <xdr:nvSpPr>
        <xdr:cNvPr id="35" name="Line 47"/>
        <xdr:cNvSpPr>
          <a:spLocks noChangeShapeType="1"/>
        </xdr:cNvSpPr>
      </xdr:nvSpPr>
      <xdr:spPr bwMode="auto">
        <a:xfrm flipV="1">
          <a:off x="6276975" y="3657600"/>
          <a:ext cx="129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123825</xdr:colOff>
      <xdr:row>5</xdr:row>
      <xdr:rowOff>133350</xdr:rowOff>
    </xdr:from>
    <xdr:to>
      <xdr:col>6</xdr:col>
      <xdr:colOff>533400</xdr:colOff>
      <xdr:row>11</xdr:row>
      <xdr:rowOff>76200</xdr:rowOff>
    </xdr:to>
    <xdr:sp macro="" textlink="">
      <xdr:nvSpPr>
        <xdr:cNvPr id="36" name="Line 49"/>
        <xdr:cNvSpPr>
          <a:spLocks noChangeShapeType="1"/>
        </xdr:cNvSpPr>
      </xdr:nvSpPr>
      <xdr:spPr bwMode="auto">
        <a:xfrm flipV="1">
          <a:off x="5495925" y="942975"/>
          <a:ext cx="409575" cy="914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552450</xdr:colOff>
      <xdr:row>5</xdr:row>
      <xdr:rowOff>123825</xdr:rowOff>
    </xdr:from>
    <xdr:to>
      <xdr:col>8</xdr:col>
      <xdr:colOff>295275</xdr:colOff>
      <xdr:row>5</xdr:row>
      <xdr:rowOff>123825</xdr:rowOff>
    </xdr:to>
    <xdr:sp macro="" textlink="">
      <xdr:nvSpPr>
        <xdr:cNvPr id="37" name="Line 50"/>
        <xdr:cNvSpPr>
          <a:spLocks noChangeShapeType="1"/>
        </xdr:cNvSpPr>
      </xdr:nvSpPr>
      <xdr:spPr bwMode="auto">
        <a:xfrm>
          <a:off x="5924550" y="933450"/>
          <a:ext cx="129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19050</xdr:colOff>
      <xdr:row>11</xdr:row>
      <xdr:rowOff>57150</xdr:rowOff>
    </xdr:from>
    <xdr:to>
      <xdr:col>6</xdr:col>
      <xdr:colOff>180975</xdr:colOff>
      <xdr:row>12</xdr:row>
      <xdr:rowOff>9525</xdr:rowOff>
    </xdr:to>
    <xdr:sp macro="" textlink="">
      <xdr:nvSpPr>
        <xdr:cNvPr id="38" name="Oval 51"/>
        <xdr:cNvSpPr>
          <a:spLocks noChangeArrowheads="1"/>
        </xdr:cNvSpPr>
      </xdr:nvSpPr>
      <xdr:spPr bwMode="auto">
        <a:xfrm>
          <a:off x="5391150" y="1838325"/>
          <a:ext cx="161925" cy="114300"/>
        </a:xfrm>
        <a:prstGeom prst="ellipse">
          <a:avLst/>
        </a:prstGeom>
        <a:solidFill>
          <a:srgbClr val="0000FF"/>
        </a:solidFill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8</xdr:col>
      <xdr:colOff>209550</xdr:colOff>
      <xdr:row>1</xdr:row>
      <xdr:rowOff>114300</xdr:rowOff>
    </xdr:from>
    <xdr:to>
      <xdr:col>13</xdr:col>
      <xdr:colOff>228600</xdr:colOff>
      <xdr:row>13</xdr:row>
      <xdr:rowOff>28575</xdr:rowOff>
    </xdr:to>
    <xdr:grpSp>
      <xdr:nvGrpSpPr>
        <xdr:cNvPr id="39" name="Group 62"/>
        <xdr:cNvGrpSpPr>
          <a:grpSpLocks/>
        </xdr:cNvGrpSpPr>
      </xdr:nvGrpSpPr>
      <xdr:grpSpPr bwMode="auto">
        <a:xfrm>
          <a:off x="7134225" y="276225"/>
          <a:ext cx="3314700" cy="1857375"/>
          <a:chOff x="475" y="293"/>
          <a:chExt cx="379" cy="195"/>
        </a:xfrm>
      </xdr:grpSpPr>
      <xdr:grpSp>
        <xdr:nvGrpSpPr>
          <xdr:cNvPr id="40" name="Group 63"/>
          <xdr:cNvGrpSpPr>
            <a:grpSpLocks/>
          </xdr:cNvGrpSpPr>
        </xdr:nvGrpSpPr>
        <xdr:grpSpPr bwMode="auto">
          <a:xfrm flipV="1">
            <a:off x="485" y="365"/>
            <a:ext cx="175" cy="56"/>
            <a:chOff x="324" y="22"/>
            <a:chExt cx="145" cy="110"/>
          </a:xfrm>
        </xdr:grpSpPr>
        <xdr:sp macro="" textlink="">
          <xdr:nvSpPr>
            <xdr:cNvPr id="55" name="Line 64"/>
            <xdr:cNvSpPr>
              <a:spLocks noChangeShapeType="1"/>
            </xdr:cNvSpPr>
          </xdr:nvSpPr>
          <xdr:spPr bwMode="auto">
            <a:xfrm flipV="1">
              <a:off x="324" y="23"/>
              <a:ext cx="31" cy="10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6" name="Line 65"/>
            <xdr:cNvSpPr>
              <a:spLocks noChangeShapeType="1"/>
            </xdr:cNvSpPr>
          </xdr:nvSpPr>
          <xdr:spPr bwMode="auto">
            <a:xfrm>
              <a:off x="356" y="22"/>
              <a:ext cx="11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41" name="Group 66"/>
          <xdr:cNvGrpSpPr>
            <a:grpSpLocks/>
          </xdr:cNvGrpSpPr>
        </xdr:nvGrpSpPr>
        <xdr:grpSpPr bwMode="auto">
          <a:xfrm>
            <a:off x="485" y="305"/>
            <a:ext cx="175" cy="56"/>
            <a:chOff x="324" y="22"/>
            <a:chExt cx="145" cy="110"/>
          </a:xfrm>
        </xdr:grpSpPr>
        <xdr:sp macro="" textlink="">
          <xdr:nvSpPr>
            <xdr:cNvPr id="53" name="Line 67"/>
            <xdr:cNvSpPr>
              <a:spLocks noChangeShapeType="1"/>
            </xdr:cNvSpPr>
          </xdr:nvSpPr>
          <xdr:spPr bwMode="auto">
            <a:xfrm flipV="1">
              <a:off x="324" y="23"/>
              <a:ext cx="31" cy="10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4" name="Line 68"/>
            <xdr:cNvSpPr>
              <a:spLocks noChangeShapeType="1"/>
            </xdr:cNvSpPr>
          </xdr:nvSpPr>
          <xdr:spPr bwMode="auto">
            <a:xfrm>
              <a:off x="356" y="22"/>
              <a:ext cx="11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2" name="Oval 69"/>
          <xdr:cNvSpPr>
            <a:spLocks noChangeArrowheads="1"/>
          </xdr:cNvSpPr>
        </xdr:nvSpPr>
        <xdr:spPr bwMode="auto">
          <a:xfrm>
            <a:off x="475" y="356"/>
            <a:ext cx="17" cy="12"/>
          </a:xfrm>
          <a:prstGeom prst="ellipse">
            <a:avLst/>
          </a:prstGeom>
          <a:solidFill>
            <a:srgbClr val="0000FF"/>
          </a:solidFill>
          <a:ln w="9525">
            <a:solidFill>
              <a:srgbClr val="0000FF"/>
            </a:solidFill>
            <a:round/>
            <a:headEnd/>
            <a:tailEnd/>
          </a:ln>
        </xdr:spPr>
      </xdr:sp>
      <xdr:sp macro="" textlink="">
        <xdr:nvSpPr>
          <xdr:cNvPr id="43" name="AutoShape 70"/>
          <xdr:cNvSpPr>
            <a:spLocks noChangeArrowheads="1"/>
          </xdr:cNvSpPr>
        </xdr:nvSpPr>
        <xdr:spPr bwMode="auto">
          <a:xfrm rot="16177980">
            <a:off x="656" y="296"/>
            <a:ext cx="21" cy="16"/>
          </a:xfrm>
          <a:prstGeom prst="triangle">
            <a:avLst>
              <a:gd name="adj" fmla="val 50236"/>
            </a:avLst>
          </a:prstGeom>
          <a:solidFill>
            <a:srgbClr val="0000FF"/>
          </a:solidFill>
          <a:ln w="9525">
            <a:solidFill>
              <a:srgbClr val="0000FF"/>
            </a:solidFill>
            <a:miter lim="800000"/>
            <a:headEnd/>
            <a:tailEnd/>
          </a:ln>
        </xdr:spPr>
      </xdr:sp>
      <xdr:sp macro="" textlink="">
        <xdr:nvSpPr>
          <xdr:cNvPr id="44" name="Oval 71"/>
          <xdr:cNvSpPr>
            <a:spLocks noChangeArrowheads="1"/>
          </xdr:cNvSpPr>
        </xdr:nvSpPr>
        <xdr:spPr bwMode="auto">
          <a:xfrm>
            <a:off x="654" y="414"/>
            <a:ext cx="18" cy="14"/>
          </a:xfrm>
          <a:prstGeom prst="ellipse">
            <a:avLst/>
          </a:prstGeom>
          <a:solidFill>
            <a:srgbClr val="0000FF"/>
          </a:solidFill>
          <a:ln w="9525">
            <a:solidFill>
              <a:srgbClr val="0000FF"/>
            </a:solidFill>
            <a:round/>
            <a:headEnd/>
            <a:tailEnd/>
          </a:ln>
        </xdr:spPr>
      </xdr:sp>
      <xdr:grpSp>
        <xdr:nvGrpSpPr>
          <xdr:cNvPr id="45" name="Group 72"/>
          <xdr:cNvGrpSpPr>
            <a:grpSpLocks/>
          </xdr:cNvGrpSpPr>
        </xdr:nvGrpSpPr>
        <xdr:grpSpPr bwMode="auto">
          <a:xfrm>
            <a:off x="673" y="362"/>
            <a:ext cx="167" cy="56"/>
            <a:chOff x="324" y="22"/>
            <a:chExt cx="145" cy="110"/>
          </a:xfrm>
        </xdr:grpSpPr>
        <xdr:sp macro="" textlink="">
          <xdr:nvSpPr>
            <xdr:cNvPr id="51" name="Line 73"/>
            <xdr:cNvSpPr>
              <a:spLocks noChangeShapeType="1"/>
            </xdr:cNvSpPr>
          </xdr:nvSpPr>
          <xdr:spPr bwMode="auto">
            <a:xfrm flipV="1">
              <a:off x="324" y="23"/>
              <a:ext cx="31" cy="10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2" name="Line 74"/>
            <xdr:cNvSpPr>
              <a:spLocks noChangeShapeType="1"/>
            </xdr:cNvSpPr>
          </xdr:nvSpPr>
          <xdr:spPr bwMode="auto">
            <a:xfrm>
              <a:off x="356" y="22"/>
              <a:ext cx="11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46" name="Group 75"/>
          <xdr:cNvGrpSpPr>
            <a:grpSpLocks/>
          </xdr:cNvGrpSpPr>
        </xdr:nvGrpSpPr>
        <xdr:grpSpPr bwMode="auto">
          <a:xfrm flipV="1">
            <a:off x="673" y="422"/>
            <a:ext cx="167" cy="56"/>
            <a:chOff x="324" y="22"/>
            <a:chExt cx="145" cy="110"/>
          </a:xfrm>
        </xdr:grpSpPr>
        <xdr:sp macro="" textlink="">
          <xdr:nvSpPr>
            <xdr:cNvPr id="49" name="Line 76"/>
            <xdr:cNvSpPr>
              <a:spLocks noChangeShapeType="1"/>
            </xdr:cNvSpPr>
          </xdr:nvSpPr>
          <xdr:spPr bwMode="auto">
            <a:xfrm flipV="1">
              <a:off x="324" y="23"/>
              <a:ext cx="31" cy="10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0" name="Line 77"/>
            <xdr:cNvSpPr>
              <a:spLocks noChangeShapeType="1"/>
            </xdr:cNvSpPr>
          </xdr:nvSpPr>
          <xdr:spPr bwMode="auto">
            <a:xfrm>
              <a:off x="356" y="22"/>
              <a:ext cx="11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7" name="AutoShape 78"/>
          <xdr:cNvSpPr>
            <a:spLocks noChangeArrowheads="1"/>
          </xdr:cNvSpPr>
        </xdr:nvSpPr>
        <xdr:spPr bwMode="auto">
          <a:xfrm rot="16177980">
            <a:off x="835" y="355"/>
            <a:ext cx="21" cy="16"/>
          </a:xfrm>
          <a:prstGeom prst="triangle">
            <a:avLst>
              <a:gd name="adj" fmla="val 50236"/>
            </a:avLst>
          </a:prstGeom>
          <a:solidFill>
            <a:srgbClr val="0000FF"/>
          </a:solidFill>
          <a:ln w="9525">
            <a:solidFill>
              <a:srgbClr val="0000FF"/>
            </a:solidFill>
            <a:miter lim="800000"/>
            <a:headEnd/>
            <a:tailEnd/>
          </a:ln>
        </xdr:spPr>
      </xdr:sp>
      <xdr:sp macro="" textlink="">
        <xdr:nvSpPr>
          <xdr:cNvPr id="48" name="AutoShape 79"/>
          <xdr:cNvSpPr>
            <a:spLocks noChangeArrowheads="1"/>
          </xdr:cNvSpPr>
        </xdr:nvSpPr>
        <xdr:spPr bwMode="auto">
          <a:xfrm rot="16177980">
            <a:off x="835" y="470"/>
            <a:ext cx="21" cy="16"/>
          </a:xfrm>
          <a:prstGeom prst="triangle">
            <a:avLst>
              <a:gd name="adj" fmla="val 50236"/>
            </a:avLst>
          </a:prstGeom>
          <a:solidFill>
            <a:srgbClr val="0000FF"/>
          </a:solidFill>
          <a:ln w="9525">
            <a:solidFill>
              <a:srgbClr val="0000FF"/>
            </a:solidFill>
            <a:miter lim="800000"/>
            <a:headEnd/>
            <a:tailEnd/>
          </a:ln>
        </xdr:spPr>
      </xdr:sp>
    </xdr:grpSp>
    <xdr:clientData/>
  </xdr:twoCellAnchor>
  <xdr:oneCellAnchor>
    <xdr:from>
      <xdr:col>9</xdr:col>
      <xdr:colOff>247650</xdr:colOff>
      <xdr:row>0</xdr:row>
      <xdr:rowOff>66675</xdr:rowOff>
    </xdr:from>
    <xdr:ext cx="466725" cy="200025"/>
    <xdr:sp macro="" textlink="">
      <xdr:nvSpPr>
        <xdr:cNvPr id="57" name="Text Box 80"/>
        <xdr:cNvSpPr txBox="1">
          <a:spLocks noChangeArrowheads="1"/>
        </xdr:cNvSpPr>
      </xdr:nvSpPr>
      <xdr:spPr bwMode="auto">
        <a:xfrm>
          <a:off x="7781925" y="66675"/>
          <a:ext cx="466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 Flu</a:t>
          </a:r>
        </a:p>
      </xdr:txBody>
    </xdr:sp>
    <xdr:clientData/>
  </xdr:oneCellAnchor>
  <xdr:oneCellAnchor>
    <xdr:from>
      <xdr:col>9</xdr:col>
      <xdr:colOff>381000</xdr:colOff>
      <xdr:row>9</xdr:row>
      <xdr:rowOff>95250</xdr:rowOff>
    </xdr:from>
    <xdr:ext cx="266700" cy="200025"/>
    <xdr:sp macro="" textlink="">
      <xdr:nvSpPr>
        <xdr:cNvPr id="58" name="Text Box 81"/>
        <xdr:cNvSpPr txBox="1">
          <a:spLocks noChangeArrowheads="1"/>
        </xdr:cNvSpPr>
      </xdr:nvSpPr>
      <xdr:spPr bwMode="auto">
        <a:xfrm>
          <a:off x="7915275" y="1552575"/>
          <a:ext cx="266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Flu</a:t>
          </a:r>
        </a:p>
      </xdr:txBody>
    </xdr:sp>
    <xdr:clientData/>
  </xdr:oneCellAnchor>
  <xdr:oneCellAnchor>
    <xdr:from>
      <xdr:col>11</xdr:col>
      <xdr:colOff>514350</xdr:colOff>
      <xdr:row>3</xdr:row>
      <xdr:rowOff>142875</xdr:rowOff>
    </xdr:from>
    <xdr:ext cx="809625" cy="200025"/>
    <xdr:sp macro="" textlink="">
      <xdr:nvSpPr>
        <xdr:cNvPr id="59" name="Text Box 118"/>
        <xdr:cNvSpPr txBox="1">
          <a:spLocks noChangeArrowheads="1"/>
        </xdr:cNvSpPr>
      </xdr:nvSpPr>
      <xdr:spPr bwMode="auto">
        <a:xfrm>
          <a:off x="9410700" y="628650"/>
          <a:ext cx="8096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Hospitalised</a:t>
          </a:r>
        </a:p>
      </xdr:txBody>
    </xdr:sp>
    <xdr:clientData/>
  </xdr:oneCellAnchor>
  <xdr:oneCellAnchor>
    <xdr:from>
      <xdr:col>11</xdr:col>
      <xdr:colOff>600075</xdr:colOff>
      <xdr:row>13</xdr:row>
      <xdr:rowOff>104775</xdr:rowOff>
    </xdr:from>
    <xdr:ext cx="1047750" cy="200025"/>
    <xdr:sp macro="" textlink="">
      <xdr:nvSpPr>
        <xdr:cNvPr id="60" name="Text Box 119"/>
        <xdr:cNvSpPr txBox="1">
          <a:spLocks noChangeArrowheads="1"/>
        </xdr:cNvSpPr>
      </xdr:nvSpPr>
      <xdr:spPr bwMode="auto">
        <a:xfrm>
          <a:off x="9496425" y="2209800"/>
          <a:ext cx="10477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 Hospitalised</a:t>
          </a:r>
        </a:p>
      </xdr:txBody>
    </xdr:sp>
    <xdr:clientData/>
  </xdr:oneCellAnchor>
  <xdr:twoCellAnchor>
    <xdr:from>
      <xdr:col>9</xdr:col>
      <xdr:colOff>85725</xdr:colOff>
      <xdr:row>22</xdr:row>
      <xdr:rowOff>123825</xdr:rowOff>
    </xdr:from>
    <xdr:to>
      <xdr:col>11</xdr:col>
      <xdr:colOff>390525</xdr:colOff>
      <xdr:row>27</xdr:row>
      <xdr:rowOff>85725</xdr:rowOff>
    </xdr:to>
    <xdr:grpSp>
      <xdr:nvGrpSpPr>
        <xdr:cNvPr id="61" name="Group 121"/>
        <xdr:cNvGrpSpPr>
          <a:grpSpLocks/>
        </xdr:cNvGrpSpPr>
      </xdr:nvGrpSpPr>
      <xdr:grpSpPr bwMode="auto">
        <a:xfrm flipV="1">
          <a:off x="7620000" y="3686175"/>
          <a:ext cx="1666875" cy="771525"/>
          <a:chOff x="324" y="22"/>
          <a:chExt cx="145" cy="110"/>
        </a:xfrm>
      </xdr:grpSpPr>
      <xdr:sp macro="" textlink="">
        <xdr:nvSpPr>
          <xdr:cNvPr id="62" name="Line 122"/>
          <xdr:cNvSpPr>
            <a:spLocks noChangeShapeType="1"/>
          </xdr:cNvSpPr>
        </xdr:nvSpPr>
        <xdr:spPr bwMode="auto">
          <a:xfrm flipV="1">
            <a:off x="324" y="23"/>
            <a:ext cx="31" cy="10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3" name="Line 123"/>
          <xdr:cNvSpPr>
            <a:spLocks noChangeShapeType="1"/>
          </xdr:cNvSpPr>
        </xdr:nvSpPr>
        <xdr:spPr bwMode="auto">
          <a:xfrm>
            <a:off x="356" y="22"/>
            <a:ext cx="11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85725</xdr:colOff>
      <xdr:row>17</xdr:row>
      <xdr:rowOff>114300</xdr:rowOff>
    </xdr:from>
    <xdr:to>
      <xdr:col>11</xdr:col>
      <xdr:colOff>390525</xdr:colOff>
      <xdr:row>22</xdr:row>
      <xdr:rowOff>76200</xdr:rowOff>
    </xdr:to>
    <xdr:grpSp>
      <xdr:nvGrpSpPr>
        <xdr:cNvPr id="64" name="Group 124"/>
        <xdr:cNvGrpSpPr>
          <a:grpSpLocks/>
        </xdr:cNvGrpSpPr>
      </xdr:nvGrpSpPr>
      <xdr:grpSpPr bwMode="auto">
        <a:xfrm>
          <a:off x="7620000" y="2867025"/>
          <a:ext cx="1666875" cy="771525"/>
          <a:chOff x="324" y="22"/>
          <a:chExt cx="145" cy="110"/>
        </a:xfrm>
      </xdr:grpSpPr>
      <xdr:sp macro="" textlink="">
        <xdr:nvSpPr>
          <xdr:cNvPr id="65" name="Line 125"/>
          <xdr:cNvSpPr>
            <a:spLocks noChangeShapeType="1"/>
          </xdr:cNvSpPr>
        </xdr:nvSpPr>
        <xdr:spPr bwMode="auto">
          <a:xfrm flipV="1">
            <a:off x="324" y="23"/>
            <a:ext cx="31" cy="10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126"/>
          <xdr:cNvSpPr>
            <a:spLocks noChangeShapeType="1"/>
          </xdr:cNvSpPr>
        </xdr:nvSpPr>
        <xdr:spPr bwMode="auto">
          <a:xfrm>
            <a:off x="356" y="22"/>
            <a:ext cx="11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600075</xdr:colOff>
      <xdr:row>22</xdr:row>
      <xdr:rowOff>47625</xdr:rowOff>
    </xdr:from>
    <xdr:to>
      <xdr:col>9</xdr:col>
      <xdr:colOff>133350</xdr:colOff>
      <xdr:row>23</xdr:row>
      <xdr:rowOff>9525</xdr:rowOff>
    </xdr:to>
    <xdr:sp macro="" textlink="">
      <xdr:nvSpPr>
        <xdr:cNvPr id="67" name="Oval 127"/>
        <xdr:cNvSpPr>
          <a:spLocks noChangeArrowheads="1"/>
        </xdr:cNvSpPr>
      </xdr:nvSpPr>
      <xdr:spPr bwMode="auto">
        <a:xfrm>
          <a:off x="7524750" y="3609975"/>
          <a:ext cx="142875" cy="123825"/>
        </a:xfrm>
        <a:prstGeom prst="ellipse">
          <a:avLst/>
        </a:prstGeom>
        <a:solidFill>
          <a:srgbClr val="0000FF"/>
        </a:solidFill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11</xdr:col>
      <xdr:colOff>381000</xdr:colOff>
      <xdr:row>16</xdr:row>
      <xdr:rowOff>114300</xdr:rowOff>
    </xdr:from>
    <xdr:to>
      <xdr:col>11</xdr:col>
      <xdr:colOff>533400</xdr:colOff>
      <xdr:row>18</xdr:row>
      <xdr:rowOff>76200</xdr:rowOff>
    </xdr:to>
    <xdr:sp macro="" textlink="">
      <xdr:nvSpPr>
        <xdr:cNvPr id="68" name="AutoShape 128"/>
        <xdr:cNvSpPr>
          <a:spLocks noChangeArrowheads="1"/>
        </xdr:cNvSpPr>
      </xdr:nvSpPr>
      <xdr:spPr bwMode="auto">
        <a:xfrm rot="16177980">
          <a:off x="9210675" y="2771775"/>
          <a:ext cx="285750" cy="152400"/>
        </a:xfrm>
        <a:prstGeom prst="triangle">
          <a:avLst>
            <a:gd name="adj" fmla="val 50236"/>
          </a:avLst>
        </a:prstGeom>
        <a:solidFill>
          <a:srgbClr val="0000FF"/>
        </a:solidFill>
        <a:ln w="9525">
          <a:solidFill>
            <a:srgbClr val="0000FF"/>
          </a:solidFill>
          <a:miter lim="800000"/>
          <a:headEnd/>
          <a:tailEnd/>
        </a:ln>
      </xdr:spPr>
    </xdr:sp>
    <xdr:clientData/>
  </xdr:twoCellAnchor>
  <xdr:oneCellAnchor>
    <xdr:from>
      <xdr:col>9</xdr:col>
      <xdr:colOff>609600</xdr:colOff>
      <xdr:row>15</xdr:row>
      <xdr:rowOff>152400</xdr:rowOff>
    </xdr:from>
    <xdr:ext cx="590550" cy="200025"/>
    <xdr:sp macro="" textlink="">
      <xdr:nvSpPr>
        <xdr:cNvPr id="69" name="Text Box 138"/>
        <xdr:cNvSpPr txBox="1">
          <a:spLocks noChangeArrowheads="1"/>
        </xdr:cNvSpPr>
      </xdr:nvSpPr>
      <xdr:spPr bwMode="auto">
        <a:xfrm>
          <a:off x="8143875" y="2581275"/>
          <a:ext cx="5905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Effective</a:t>
          </a:r>
        </a:p>
      </xdr:txBody>
    </xdr:sp>
    <xdr:clientData/>
  </xdr:oneCellAnchor>
  <xdr:oneCellAnchor>
    <xdr:from>
      <xdr:col>9</xdr:col>
      <xdr:colOff>676275</xdr:colOff>
      <xdr:row>28</xdr:row>
      <xdr:rowOff>47625</xdr:rowOff>
    </xdr:from>
    <xdr:ext cx="704850" cy="200025"/>
    <xdr:sp macro="" textlink="">
      <xdr:nvSpPr>
        <xdr:cNvPr id="70" name="Text Box 139"/>
        <xdr:cNvSpPr txBox="1">
          <a:spLocks noChangeArrowheads="1"/>
        </xdr:cNvSpPr>
      </xdr:nvSpPr>
      <xdr:spPr bwMode="auto">
        <a:xfrm>
          <a:off x="8210550" y="4581525"/>
          <a:ext cx="7048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Ineffective</a:t>
          </a:r>
        </a:p>
      </xdr:txBody>
    </xdr:sp>
    <xdr:clientData/>
  </xdr:oneCellAnchor>
  <xdr:oneCellAnchor>
    <xdr:from>
      <xdr:col>15</xdr:col>
      <xdr:colOff>9525</xdr:colOff>
      <xdr:row>25</xdr:row>
      <xdr:rowOff>47625</xdr:rowOff>
    </xdr:from>
    <xdr:ext cx="809625" cy="200025"/>
    <xdr:sp macro="" textlink="">
      <xdr:nvSpPr>
        <xdr:cNvPr id="71" name="Text Box 164"/>
        <xdr:cNvSpPr txBox="1">
          <a:spLocks noChangeArrowheads="1"/>
        </xdr:cNvSpPr>
      </xdr:nvSpPr>
      <xdr:spPr bwMode="auto">
        <a:xfrm>
          <a:off x="11715750" y="4095750"/>
          <a:ext cx="8096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Hospitalised</a:t>
          </a:r>
        </a:p>
      </xdr:txBody>
    </xdr:sp>
    <xdr:clientData/>
  </xdr:oneCellAnchor>
  <xdr:oneCellAnchor>
    <xdr:from>
      <xdr:col>15</xdr:col>
      <xdr:colOff>0</xdr:colOff>
      <xdr:row>35</xdr:row>
      <xdr:rowOff>95250</xdr:rowOff>
    </xdr:from>
    <xdr:ext cx="1047750" cy="200025"/>
    <xdr:sp macro="" textlink="">
      <xdr:nvSpPr>
        <xdr:cNvPr id="72" name="Text Box 165"/>
        <xdr:cNvSpPr txBox="1">
          <a:spLocks noChangeArrowheads="1"/>
        </xdr:cNvSpPr>
      </xdr:nvSpPr>
      <xdr:spPr bwMode="auto">
        <a:xfrm>
          <a:off x="11706225" y="5762625"/>
          <a:ext cx="10477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 Hospitalised</a:t>
          </a:r>
        </a:p>
      </xdr:txBody>
    </xdr:sp>
    <xdr:clientData/>
  </xdr:oneCellAnchor>
  <xdr:twoCellAnchor>
    <xdr:from>
      <xdr:col>11</xdr:col>
      <xdr:colOff>352425</xdr:colOff>
      <xdr:row>22</xdr:row>
      <xdr:rowOff>47625</xdr:rowOff>
    </xdr:from>
    <xdr:to>
      <xdr:col>16</xdr:col>
      <xdr:colOff>476250</xdr:colOff>
      <xdr:row>34</xdr:row>
      <xdr:rowOff>133350</xdr:rowOff>
    </xdr:to>
    <xdr:grpSp>
      <xdr:nvGrpSpPr>
        <xdr:cNvPr id="73" name="Group 184"/>
        <xdr:cNvGrpSpPr>
          <a:grpSpLocks/>
        </xdr:cNvGrpSpPr>
      </xdr:nvGrpSpPr>
      <xdr:grpSpPr bwMode="auto">
        <a:xfrm>
          <a:off x="9248775" y="3609975"/>
          <a:ext cx="3609975" cy="2028825"/>
          <a:chOff x="898" y="393"/>
          <a:chExt cx="379" cy="213"/>
        </a:xfrm>
      </xdr:grpSpPr>
      <xdr:sp macro="" textlink="">
        <xdr:nvSpPr>
          <xdr:cNvPr id="74" name="Text Box 162"/>
          <xdr:cNvSpPr txBox="1">
            <a:spLocks noChangeArrowheads="1"/>
          </xdr:cNvSpPr>
        </xdr:nvSpPr>
        <xdr:spPr bwMode="auto">
          <a:xfrm>
            <a:off x="966" y="553"/>
            <a:ext cx="28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Flu</a:t>
            </a:r>
          </a:p>
        </xdr:txBody>
      </xdr:sp>
      <xdr:sp macro="" textlink="">
        <xdr:nvSpPr>
          <xdr:cNvPr id="75" name="Text Box 163"/>
          <xdr:cNvSpPr txBox="1">
            <a:spLocks noChangeArrowheads="1"/>
          </xdr:cNvSpPr>
        </xdr:nvSpPr>
        <xdr:spPr bwMode="auto">
          <a:xfrm>
            <a:off x="959" y="393"/>
            <a:ext cx="49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 Flu</a:t>
            </a:r>
          </a:p>
        </xdr:txBody>
      </xdr:sp>
      <xdr:grpSp>
        <xdr:nvGrpSpPr>
          <xdr:cNvPr id="76" name="Group 166"/>
          <xdr:cNvGrpSpPr>
            <a:grpSpLocks/>
          </xdr:cNvGrpSpPr>
        </xdr:nvGrpSpPr>
        <xdr:grpSpPr bwMode="auto">
          <a:xfrm>
            <a:off x="898" y="411"/>
            <a:ext cx="379" cy="195"/>
            <a:chOff x="475" y="293"/>
            <a:chExt cx="379" cy="195"/>
          </a:xfrm>
        </xdr:grpSpPr>
        <xdr:grpSp>
          <xdr:nvGrpSpPr>
            <xdr:cNvPr id="77" name="Group 167"/>
            <xdr:cNvGrpSpPr>
              <a:grpSpLocks/>
            </xdr:cNvGrpSpPr>
          </xdr:nvGrpSpPr>
          <xdr:grpSpPr bwMode="auto">
            <a:xfrm flipV="1">
              <a:off x="485" y="365"/>
              <a:ext cx="175" cy="56"/>
              <a:chOff x="324" y="22"/>
              <a:chExt cx="145" cy="110"/>
            </a:xfrm>
          </xdr:grpSpPr>
          <xdr:sp macro="" textlink="">
            <xdr:nvSpPr>
              <xdr:cNvPr id="92" name="Line 168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3" name="Line 169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78" name="Group 170"/>
            <xdr:cNvGrpSpPr>
              <a:grpSpLocks/>
            </xdr:cNvGrpSpPr>
          </xdr:nvGrpSpPr>
          <xdr:grpSpPr bwMode="auto">
            <a:xfrm>
              <a:off x="485" y="305"/>
              <a:ext cx="175" cy="56"/>
              <a:chOff x="324" y="22"/>
              <a:chExt cx="145" cy="110"/>
            </a:xfrm>
          </xdr:grpSpPr>
          <xdr:sp macro="" textlink="">
            <xdr:nvSpPr>
              <xdr:cNvPr id="90" name="Line 171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" name="Line 172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79" name="Oval 173"/>
            <xdr:cNvSpPr>
              <a:spLocks noChangeArrowheads="1"/>
            </xdr:cNvSpPr>
          </xdr:nvSpPr>
          <xdr:spPr bwMode="auto">
            <a:xfrm>
              <a:off x="475" y="356"/>
              <a:ext cx="17" cy="12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80" name="AutoShape 174"/>
            <xdr:cNvSpPr>
              <a:spLocks noChangeArrowheads="1"/>
            </xdr:cNvSpPr>
          </xdr:nvSpPr>
          <xdr:spPr bwMode="auto">
            <a:xfrm rot="16177980">
              <a:off x="656" y="296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  <xdr:sp macro="" textlink="">
          <xdr:nvSpPr>
            <xdr:cNvPr id="81" name="Oval 175"/>
            <xdr:cNvSpPr>
              <a:spLocks noChangeArrowheads="1"/>
            </xdr:cNvSpPr>
          </xdr:nvSpPr>
          <xdr:spPr bwMode="auto">
            <a:xfrm>
              <a:off x="654" y="414"/>
              <a:ext cx="18" cy="14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grpSp>
          <xdr:nvGrpSpPr>
            <xdr:cNvPr id="82" name="Group 176"/>
            <xdr:cNvGrpSpPr>
              <a:grpSpLocks/>
            </xdr:cNvGrpSpPr>
          </xdr:nvGrpSpPr>
          <xdr:grpSpPr bwMode="auto">
            <a:xfrm>
              <a:off x="673" y="362"/>
              <a:ext cx="167" cy="56"/>
              <a:chOff x="324" y="22"/>
              <a:chExt cx="145" cy="110"/>
            </a:xfrm>
          </xdr:grpSpPr>
          <xdr:sp macro="" textlink="">
            <xdr:nvSpPr>
              <xdr:cNvPr id="88" name="Line 177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89" name="Line 178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83" name="Group 179"/>
            <xdr:cNvGrpSpPr>
              <a:grpSpLocks/>
            </xdr:cNvGrpSpPr>
          </xdr:nvGrpSpPr>
          <xdr:grpSpPr bwMode="auto">
            <a:xfrm flipV="1">
              <a:off x="673" y="422"/>
              <a:ext cx="167" cy="56"/>
              <a:chOff x="324" y="22"/>
              <a:chExt cx="145" cy="110"/>
            </a:xfrm>
          </xdr:grpSpPr>
          <xdr:sp macro="" textlink="">
            <xdr:nvSpPr>
              <xdr:cNvPr id="86" name="Line 180"/>
              <xdr:cNvSpPr>
                <a:spLocks noChangeShapeType="1"/>
              </xdr:cNvSpPr>
            </xdr:nvSpPr>
            <xdr:spPr bwMode="auto">
              <a:xfrm flipV="1">
                <a:off x="324" y="23"/>
                <a:ext cx="31" cy="109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87" name="Line 181"/>
              <xdr:cNvSpPr>
                <a:spLocks noChangeShapeType="1"/>
              </xdr:cNvSpPr>
            </xdr:nvSpPr>
            <xdr:spPr bwMode="auto">
              <a:xfrm>
                <a:off x="356" y="22"/>
                <a:ext cx="11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84" name="AutoShape 182"/>
            <xdr:cNvSpPr>
              <a:spLocks noChangeArrowheads="1"/>
            </xdr:cNvSpPr>
          </xdr:nvSpPr>
          <xdr:spPr bwMode="auto">
            <a:xfrm rot="16177980">
              <a:off x="835" y="355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  <xdr:sp macro="" textlink="">
          <xdr:nvSpPr>
            <xdr:cNvPr id="85" name="AutoShape 183"/>
            <xdr:cNvSpPr>
              <a:spLocks noChangeArrowheads="1"/>
            </xdr:cNvSpPr>
          </xdr:nvSpPr>
          <xdr:spPr bwMode="auto">
            <a:xfrm rot="16177980">
              <a:off x="835" y="470"/>
              <a:ext cx="21" cy="16"/>
            </a:xfrm>
            <a:prstGeom prst="triangle">
              <a:avLst>
                <a:gd name="adj" fmla="val 50236"/>
              </a:avLst>
            </a:prstGeom>
            <a:solidFill>
              <a:srgbClr val="0000FF"/>
            </a:solidFill>
            <a:ln w="9525">
              <a:solidFill>
                <a:srgbClr val="0000FF"/>
              </a:solidFill>
              <a:miter lim="800000"/>
              <a:headEnd/>
              <a:tailEnd/>
            </a:ln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2"/>
  <sheetViews>
    <sheetView topLeftCell="A10" workbookViewId="0">
      <selection activeCell="H68" sqref="H68"/>
    </sheetView>
  </sheetViews>
  <sheetFormatPr defaultRowHeight="12.75" x14ac:dyDescent="0.2"/>
  <cols>
    <col min="1" max="1" width="15.5703125" customWidth="1"/>
    <col min="2" max="2" width="17.7109375" bestFit="1" customWidth="1"/>
    <col min="3" max="3" width="13.5703125" customWidth="1"/>
    <col min="4" max="4" width="10.140625" customWidth="1"/>
    <col min="5" max="5" width="12.28515625" bestFit="1" customWidth="1"/>
    <col min="6" max="6" width="11.28515625" bestFit="1" customWidth="1"/>
    <col min="7" max="7" width="12" bestFit="1" customWidth="1"/>
    <col min="8" max="8" width="11.28515625" bestFit="1" customWidth="1"/>
    <col min="10" max="10" width="11.28515625" bestFit="1" customWidth="1"/>
    <col min="13" max="13" width="10.7109375" customWidth="1"/>
    <col min="15" max="15" width="13.140625" customWidth="1"/>
    <col min="16" max="17" width="10.140625" customWidth="1"/>
    <col min="18" max="18" width="20.7109375" style="14" bestFit="1" customWidth="1"/>
    <col min="19" max="19" width="16.28515625" style="9" bestFit="1" customWidth="1"/>
    <col min="20" max="20" width="17.5703125" bestFit="1" customWidth="1"/>
  </cols>
  <sheetData>
    <row r="1" spans="3:22" x14ac:dyDescent="0.2">
      <c r="R1" s="15" t="s">
        <v>16</v>
      </c>
      <c r="S1" s="8" t="s">
        <v>3</v>
      </c>
      <c r="T1" s="1" t="s">
        <v>15</v>
      </c>
      <c r="U1" s="1" t="s">
        <v>17</v>
      </c>
      <c r="V1" s="1" t="s">
        <v>18</v>
      </c>
    </row>
    <row r="3" spans="3:22" x14ac:dyDescent="0.2">
      <c r="R3" s="14">
        <f>J4*H7</f>
        <v>0.45</v>
      </c>
      <c r="S3" s="9">
        <v>0</v>
      </c>
      <c r="T3">
        <f>(365/365)*B61</f>
        <v>0.79</v>
      </c>
      <c r="U3">
        <f>R3*S3</f>
        <v>0</v>
      </c>
      <c r="V3" s="12">
        <f>R3*T3</f>
        <v>0.35550000000000004</v>
      </c>
    </row>
    <row r="4" spans="3:22" x14ac:dyDescent="0.2">
      <c r="J4" s="1">
        <f>1-J8</f>
        <v>0.9</v>
      </c>
    </row>
    <row r="6" spans="3:22" x14ac:dyDescent="0.2">
      <c r="J6" s="1"/>
      <c r="L6" s="1"/>
      <c r="R6" s="14">
        <f>M7*J8*H7</f>
        <v>1.4999999999999999E-2</v>
      </c>
      <c r="S6" s="9">
        <f>E53</f>
        <v>1880</v>
      </c>
      <c r="T6">
        <f>(((365-C58-C59)/365)*B61)+((C58/365)*B58)+((C59/365)*B59)</f>
        <v>0.77476712328767128</v>
      </c>
      <c r="U6">
        <f>R6*S6</f>
        <v>28.2</v>
      </c>
      <c r="V6" s="12">
        <f>R6*T6</f>
        <v>1.1621506849315068E-2</v>
      </c>
    </row>
    <row r="7" spans="3:22" x14ac:dyDescent="0.2">
      <c r="E7" s="1"/>
      <c r="H7" s="1">
        <f>1-H22</f>
        <v>0.5</v>
      </c>
      <c r="M7" s="1">
        <f>$E$67</f>
        <v>0.3</v>
      </c>
    </row>
    <row r="8" spans="3:22" x14ac:dyDescent="0.2">
      <c r="C8" s="13"/>
      <c r="E8" s="11"/>
      <c r="J8" s="1">
        <f>$E$64</f>
        <v>0.1</v>
      </c>
    </row>
    <row r="9" spans="3:22" x14ac:dyDescent="0.2">
      <c r="E9" s="1"/>
      <c r="N9" s="2"/>
    </row>
    <row r="10" spans="3:22" x14ac:dyDescent="0.2">
      <c r="E10" s="7"/>
      <c r="F10" s="3"/>
      <c r="N10" s="2"/>
    </row>
    <row r="11" spans="3:22" x14ac:dyDescent="0.2">
      <c r="F11" s="4"/>
      <c r="N11" s="2"/>
    </row>
    <row r="12" spans="3:22" x14ac:dyDescent="0.2">
      <c r="M12" s="1">
        <f>1-M7</f>
        <v>0.7</v>
      </c>
      <c r="N12" s="2"/>
    </row>
    <row r="13" spans="3:22" x14ac:dyDescent="0.2">
      <c r="N13" s="2"/>
      <c r="R13" s="14">
        <f>M12*J8*H7</f>
        <v>3.4999999999999996E-2</v>
      </c>
      <c r="S13" s="9">
        <v>0</v>
      </c>
      <c r="T13">
        <f>(((365-C57-C59)/365)*B61)+((C57/365)*B57)+((C59/365)*B59)</f>
        <v>0.78021917808219188</v>
      </c>
      <c r="U13">
        <f>R13*S13</f>
        <v>0</v>
      </c>
      <c r="V13" s="12">
        <f>R13*T13</f>
        <v>2.7307671232876713E-2</v>
      </c>
    </row>
    <row r="14" spans="3:22" x14ac:dyDescent="0.2">
      <c r="N14" s="2"/>
    </row>
    <row r="15" spans="3:22" x14ac:dyDescent="0.2">
      <c r="N15" s="2"/>
      <c r="Q15" s="7"/>
    </row>
    <row r="16" spans="3:22" x14ac:dyDescent="0.2">
      <c r="J16" s="3"/>
      <c r="N16" s="2"/>
      <c r="Q16" s="7"/>
    </row>
    <row r="17" spans="1:22" x14ac:dyDescent="0.2">
      <c r="A17" s="10" t="s">
        <v>21</v>
      </c>
      <c r="B17" s="3">
        <f>SUM(U$3,U$6,U$13,U$18,U$24,U$28,U$34)</f>
        <v>62.25</v>
      </c>
      <c r="N17" s="2"/>
      <c r="Q17" s="7"/>
    </row>
    <row r="18" spans="1:22" x14ac:dyDescent="0.2">
      <c r="A18" s="10" t="s">
        <v>22</v>
      </c>
      <c r="B18" s="20">
        <f>SUM(V$3,V$6,V$13,V$18,V$24,V$28,V$34)</f>
        <v>0.78906729452054802</v>
      </c>
      <c r="N18" s="2"/>
      <c r="Q18" s="7"/>
      <c r="R18" s="14">
        <f>K20*H22</f>
        <v>0.375</v>
      </c>
      <c r="S18" s="9">
        <f>$E$54</f>
        <v>54</v>
      </c>
      <c r="T18">
        <f>(((365-C60)/365)*B61)+((C60/365)*B60)</f>
        <v>0.78956164383561644</v>
      </c>
      <c r="U18">
        <f>R18*S18</f>
        <v>20.25</v>
      </c>
      <c r="V18" s="12">
        <f>R18*T18</f>
        <v>0.29608561643835618</v>
      </c>
    </row>
    <row r="19" spans="1:22" x14ac:dyDescent="0.2">
      <c r="B19" s="3"/>
      <c r="N19" s="2"/>
      <c r="Q19" s="7"/>
    </row>
    <row r="20" spans="1:22" x14ac:dyDescent="0.2">
      <c r="B20" s="3"/>
      <c r="K20" s="1">
        <f>$E$65</f>
        <v>0.75</v>
      </c>
      <c r="N20" s="2"/>
      <c r="Q20" s="7"/>
    </row>
    <row r="21" spans="1:22" x14ac:dyDescent="0.2">
      <c r="B21" s="3"/>
      <c r="N21" s="2"/>
      <c r="Q21" s="7"/>
    </row>
    <row r="22" spans="1:22" ht="13.5" thickBot="1" x14ac:dyDescent="0.25">
      <c r="B22" s="3"/>
      <c r="H22" s="1">
        <f>$E$66</f>
        <v>0.5</v>
      </c>
      <c r="N22" s="2"/>
      <c r="Q22" s="7"/>
    </row>
    <row r="23" spans="1:22" x14ac:dyDescent="0.2">
      <c r="A23" s="17" t="s">
        <v>20</v>
      </c>
      <c r="B23" s="6"/>
      <c r="N23" s="2"/>
      <c r="Q23" s="7"/>
    </row>
    <row r="24" spans="1:22" x14ac:dyDescent="0.2">
      <c r="A24" s="19">
        <f>(B17-B36)/(B18-B37)</f>
        <v>27998.688739545596</v>
      </c>
      <c r="N24" s="2"/>
      <c r="Q24" s="7"/>
      <c r="R24" s="14">
        <f>M26*K27*H22</f>
        <v>0.1125</v>
      </c>
      <c r="S24" s="9">
        <f>$E$54</f>
        <v>54</v>
      </c>
      <c r="T24">
        <f>(((365-C60)/365)*B61)+((C60/365)*B60)</f>
        <v>0.78956164383561644</v>
      </c>
      <c r="U24">
        <f>R24*S24</f>
        <v>6.0750000000000002</v>
      </c>
      <c r="V24" s="12">
        <f>R24*T24</f>
        <v>8.8825684931506846E-2</v>
      </c>
    </row>
    <row r="25" spans="1:22" ht="13.5" thickBot="1" x14ac:dyDescent="0.25">
      <c r="A25" s="18"/>
      <c r="N25" s="2"/>
      <c r="Q25" s="7"/>
    </row>
    <row r="26" spans="1:22" x14ac:dyDescent="0.2">
      <c r="B26" s="9"/>
      <c r="C26" s="12"/>
      <c r="M26" s="1">
        <f>1-M30</f>
        <v>0.9</v>
      </c>
      <c r="N26" s="2"/>
      <c r="Q26" s="7"/>
    </row>
    <row r="27" spans="1:22" x14ac:dyDescent="0.2">
      <c r="A27" s="1"/>
      <c r="K27" s="1">
        <f>1-K20</f>
        <v>0.25</v>
      </c>
      <c r="N27" s="2"/>
      <c r="Q27" s="7"/>
    </row>
    <row r="28" spans="1:22" x14ac:dyDescent="0.2">
      <c r="B28" s="12"/>
      <c r="N28" s="2"/>
      <c r="Q28" s="7"/>
      <c r="R28" s="14">
        <f>P29*M30*K27*H22</f>
        <v>3.7499999999999999E-3</v>
      </c>
      <c r="S28" s="9">
        <f>$E$53+$E$54</f>
        <v>1934</v>
      </c>
      <c r="T28">
        <f>(((365-C58-C59-C60)/365)*B61)+((C58/365)*B58)+((C59/365)*B59)+((C60/365)*B60)</f>
        <v>0.77432876712328769</v>
      </c>
      <c r="U28">
        <f>R28*S28</f>
        <v>7.2524999999999995</v>
      </c>
      <c r="V28" s="12">
        <f>R28*T28</f>
        <v>2.9037328767123286E-3</v>
      </c>
    </row>
    <row r="29" spans="1:22" x14ac:dyDescent="0.2">
      <c r="N29" s="2"/>
      <c r="P29" s="1">
        <f>$E$67</f>
        <v>0.3</v>
      </c>
      <c r="Q29" s="7"/>
    </row>
    <row r="30" spans="1:22" x14ac:dyDescent="0.2">
      <c r="A30" s="1"/>
      <c r="M30" s="1">
        <f>$E$64</f>
        <v>0.1</v>
      </c>
      <c r="N30" s="2"/>
      <c r="Q30" s="7"/>
    </row>
    <row r="31" spans="1:22" x14ac:dyDescent="0.2">
      <c r="B31" s="7"/>
      <c r="N31" s="2"/>
      <c r="Q31" s="7"/>
    </row>
    <row r="32" spans="1:22" x14ac:dyDescent="0.2">
      <c r="N32" s="2"/>
      <c r="Q32" s="7"/>
    </row>
    <row r="33" spans="1:22" x14ac:dyDescent="0.2">
      <c r="B33" s="3"/>
      <c r="F33" s="3"/>
      <c r="J33" s="3"/>
      <c r="N33" s="2"/>
      <c r="P33" s="1">
        <f>1-P29</f>
        <v>0.7</v>
      </c>
      <c r="Q33" s="7"/>
    </row>
    <row r="34" spans="1:22" x14ac:dyDescent="0.2">
      <c r="F34" s="4"/>
      <c r="N34" s="2"/>
      <c r="Q34" s="7"/>
      <c r="R34" s="14">
        <f>P33*M30*K27*H22</f>
        <v>8.7499999999999991E-3</v>
      </c>
      <c r="S34" s="9">
        <f>$E$54</f>
        <v>54</v>
      </c>
      <c r="T34">
        <f>(((365-C57-C59-C60)/365)*B61)+((C57/365)*B57)+((C59/365)*B59)+((C60/365)*B60)</f>
        <v>0.77978082191780829</v>
      </c>
      <c r="U34">
        <f>R34*S34</f>
        <v>0.47249999999999998</v>
      </c>
      <c r="V34" s="12">
        <f>R34*T34</f>
        <v>6.8230821917808215E-3</v>
      </c>
    </row>
    <row r="35" spans="1:22" x14ac:dyDescent="0.2">
      <c r="J35" s="5"/>
      <c r="N35" s="2"/>
      <c r="Q35" s="7"/>
    </row>
    <row r="36" spans="1:22" x14ac:dyDescent="0.2">
      <c r="A36" s="10" t="s">
        <v>21</v>
      </c>
      <c r="B36" s="7">
        <f>SUM(U$39,U$42,U$49)</f>
        <v>56.4</v>
      </c>
      <c r="O36" s="3"/>
      <c r="P36" s="2"/>
      <c r="Q36" s="7"/>
    </row>
    <row r="37" spans="1:22" x14ac:dyDescent="0.2">
      <c r="A37" s="10" t="s">
        <v>23</v>
      </c>
      <c r="B37" s="20">
        <f>SUM(V$39,V$42,V$49)</f>
        <v>0.7888583561643836</v>
      </c>
      <c r="J37" s="1"/>
      <c r="N37" s="2"/>
      <c r="Q37" s="7"/>
    </row>
    <row r="38" spans="1:22" x14ac:dyDescent="0.2">
      <c r="N38" s="2"/>
      <c r="Q38" s="7"/>
    </row>
    <row r="39" spans="1:22" x14ac:dyDescent="0.2">
      <c r="J39" s="3"/>
      <c r="N39" s="2"/>
      <c r="Q39" s="7"/>
      <c r="R39" s="14">
        <f>H40</f>
        <v>0.9</v>
      </c>
      <c r="S39" s="9">
        <v>0</v>
      </c>
      <c r="T39">
        <f>(365/365)*B61</f>
        <v>0.79</v>
      </c>
      <c r="U39">
        <f>R39*S39</f>
        <v>0</v>
      </c>
      <c r="V39" s="12">
        <f>R39*T39</f>
        <v>0.71100000000000008</v>
      </c>
    </row>
    <row r="40" spans="1:22" x14ac:dyDescent="0.2">
      <c r="H40" s="1">
        <f>1-H44</f>
        <v>0.9</v>
      </c>
      <c r="N40" s="2"/>
      <c r="Q40" s="7"/>
    </row>
    <row r="41" spans="1:22" x14ac:dyDescent="0.2">
      <c r="J41" s="1"/>
      <c r="Q41" s="7"/>
    </row>
    <row r="42" spans="1:22" x14ac:dyDescent="0.2">
      <c r="Q42" s="7"/>
      <c r="R42" s="14">
        <f>K43*H44</f>
        <v>0.03</v>
      </c>
      <c r="S42" s="9">
        <f>$E$53</f>
        <v>1880</v>
      </c>
      <c r="T42">
        <f>(((365-C58-C59)/365)*B61)+((C58/365)*B58)+((C59/365)*B59)</f>
        <v>0.77476712328767128</v>
      </c>
      <c r="U42">
        <f>R42*S42</f>
        <v>56.4</v>
      </c>
      <c r="V42" s="12">
        <f>R42*T42</f>
        <v>2.3243013698630136E-2</v>
      </c>
    </row>
    <row r="43" spans="1:22" x14ac:dyDescent="0.2">
      <c r="K43" s="1">
        <f>$E$67</f>
        <v>0.3</v>
      </c>
      <c r="Q43" s="7"/>
    </row>
    <row r="44" spans="1:22" x14ac:dyDescent="0.2">
      <c r="E44" s="1"/>
      <c r="H44" s="1">
        <f>$E$64</f>
        <v>0.1</v>
      </c>
      <c r="Q44" s="7"/>
    </row>
    <row r="45" spans="1:22" x14ac:dyDescent="0.2">
      <c r="C45" s="13"/>
      <c r="E45" s="7"/>
      <c r="Q45" s="7"/>
    </row>
    <row r="46" spans="1:22" x14ac:dyDescent="0.2">
      <c r="E46" s="1"/>
      <c r="H46" s="3"/>
      <c r="Q46" s="7"/>
    </row>
    <row r="47" spans="1:22" x14ac:dyDescent="0.2">
      <c r="B47" s="13"/>
      <c r="G47" s="4"/>
      <c r="Q47" s="7"/>
    </row>
    <row r="48" spans="1:22" x14ac:dyDescent="0.2">
      <c r="G48" s="4"/>
      <c r="K48" s="1">
        <f>1-K43</f>
        <v>0.7</v>
      </c>
      <c r="Q48" s="7"/>
    </row>
    <row r="49" spans="1:22" x14ac:dyDescent="0.2">
      <c r="G49" s="4"/>
      <c r="Q49" s="7"/>
      <c r="R49" s="14">
        <f>K48*H44</f>
        <v>6.9999999999999993E-2</v>
      </c>
      <c r="S49" s="9">
        <v>0</v>
      </c>
      <c r="T49">
        <f>(((365-C57-C59)/365)*B61)+((C57/365)*B57)+((C59/365)*B59)</f>
        <v>0.78021917808219188</v>
      </c>
      <c r="U49">
        <f>R49*S49</f>
        <v>0</v>
      </c>
      <c r="V49" s="12">
        <f>R49*T49</f>
        <v>5.4615342465753426E-2</v>
      </c>
    </row>
    <row r="50" spans="1:22" x14ac:dyDescent="0.2">
      <c r="G50" s="4"/>
      <c r="Q50" s="7"/>
    </row>
    <row r="51" spans="1:22" x14ac:dyDescent="0.2">
      <c r="A51" s="1"/>
      <c r="B51" s="1" t="s">
        <v>1</v>
      </c>
      <c r="C51" s="1" t="s">
        <v>19</v>
      </c>
      <c r="G51" s="4"/>
      <c r="Q51" s="7"/>
    </row>
    <row r="52" spans="1:22" x14ac:dyDescent="0.2">
      <c r="A52" s="1" t="s">
        <v>10</v>
      </c>
      <c r="B52" s="1"/>
      <c r="C52" s="1"/>
      <c r="G52" s="4"/>
      <c r="Q52" s="7"/>
    </row>
    <row r="53" spans="1:22" x14ac:dyDescent="0.2">
      <c r="A53" t="s">
        <v>0</v>
      </c>
      <c r="B53">
        <v>235</v>
      </c>
      <c r="C53">
        <v>8</v>
      </c>
      <c r="E53" s="4">
        <f>C53*B53</f>
        <v>1880</v>
      </c>
      <c r="Q53" s="7"/>
    </row>
    <row r="54" spans="1:22" x14ac:dyDescent="0.2">
      <c r="A54" t="s">
        <v>11</v>
      </c>
      <c r="B54">
        <v>54</v>
      </c>
      <c r="C54">
        <v>1</v>
      </c>
      <c r="E54" s="4">
        <f>C54*B54</f>
        <v>54</v>
      </c>
      <c r="Q54" s="7"/>
    </row>
    <row r="55" spans="1:22" x14ac:dyDescent="0.2">
      <c r="E55" s="4"/>
      <c r="Q55" s="7"/>
    </row>
    <row r="56" spans="1:22" x14ac:dyDescent="0.2">
      <c r="A56" s="1" t="s">
        <v>9</v>
      </c>
      <c r="E56" s="4"/>
      <c r="Q56" s="7"/>
    </row>
    <row r="57" spans="1:22" x14ac:dyDescent="0.2">
      <c r="A57" s="10" t="s">
        <v>12</v>
      </c>
      <c r="B57">
        <v>0.64</v>
      </c>
      <c r="C57">
        <v>7</v>
      </c>
      <c r="E57" s="4"/>
      <c r="Q57" s="7"/>
    </row>
    <row r="58" spans="1:22" x14ac:dyDescent="0.2">
      <c r="A58" s="10" t="s">
        <v>0</v>
      </c>
      <c r="B58">
        <v>0.41</v>
      </c>
      <c r="C58">
        <v>8</v>
      </c>
      <c r="E58" s="4"/>
      <c r="Q58" s="7"/>
    </row>
    <row r="59" spans="1:22" x14ac:dyDescent="0.2">
      <c r="A59" s="10" t="s">
        <v>14</v>
      </c>
      <c r="B59">
        <v>0.67</v>
      </c>
      <c r="C59">
        <v>21</v>
      </c>
      <c r="E59" s="4"/>
      <c r="Q59" s="7"/>
    </row>
    <row r="60" spans="1:22" x14ac:dyDescent="0.2">
      <c r="A60" s="10" t="s">
        <v>11</v>
      </c>
      <c r="B60">
        <f>B61-0.08</f>
        <v>0.71000000000000008</v>
      </c>
      <c r="C60">
        <v>2</v>
      </c>
      <c r="E60" s="4"/>
      <c r="Q60" s="7"/>
    </row>
    <row r="61" spans="1:22" x14ac:dyDescent="0.2">
      <c r="A61" s="10" t="s">
        <v>13</v>
      </c>
      <c r="B61">
        <v>0.79</v>
      </c>
      <c r="E61" s="4"/>
      <c r="Q61" s="7"/>
    </row>
    <row r="62" spans="1:22" x14ac:dyDescent="0.2">
      <c r="A62" s="10"/>
      <c r="E62" s="4"/>
      <c r="Q62" s="7"/>
    </row>
    <row r="63" spans="1:22" x14ac:dyDescent="0.2">
      <c r="A63" s="1" t="s">
        <v>4</v>
      </c>
      <c r="Q63" s="7"/>
    </row>
    <row r="64" spans="1:22" x14ac:dyDescent="0.2">
      <c r="A64" t="s">
        <v>5</v>
      </c>
      <c r="E64">
        <v>0.1</v>
      </c>
      <c r="Q64" s="7"/>
    </row>
    <row r="65" spans="1:17" x14ac:dyDescent="0.2">
      <c r="A65" t="s">
        <v>6</v>
      </c>
      <c r="E65">
        <v>0.75</v>
      </c>
      <c r="Q65" s="7"/>
    </row>
    <row r="66" spans="1:17" x14ac:dyDescent="0.2">
      <c r="A66" t="s">
        <v>7</v>
      </c>
      <c r="E66">
        <v>0.5</v>
      </c>
      <c r="Q66" s="7"/>
    </row>
    <row r="67" spans="1:17" x14ac:dyDescent="0.2">
      <c r="A67" t="s">
        <v>8</v>
      </c>
      <c r="E67">
        <v>0.3</v>
      </c>
      <c r="Q67" s="7"/>
    </row>
    <row r="68" spans="1:17" x14ac:dyDescent="0.2">
      <c r="Q68" s="7"/>
    </row>
    <row r="69" spans="1:17" x14ac:dyDescent="0.2">
      <c r="Q69" s="7"/>
    </row>
    <row r="70" spans="1:17" x14ac:dyDescent="0.2">
      <c r="Q70" s="7"/>
    </row>
    <row r="71" spans="1:17" x14ac:dyDescent="0.2">
      <c r="Q71" s="7"/>
    </row>
    <row r="72" spans="1:17" x14ac:dyDescent="0.2">
      <c r="Q72" s="7"/>
    </row>
    <row r="73" spans="1:17" x14ac:dyDescent="0.2">
      <c r="Q73" s="7"/>
    </row>
    <row r="74" spans="1:17" x14ac:dyDescent="0.2">
      <c r="Q74" s="7"/>
    </row>
    <row r="75" spans="1:17" x14ac:dyDescent="0.2">
      <c r="Q75" s="7"/>
    </row>
    <row r="76" spans="1:17" x14ac:dyDescent="0.2">
      <c r="Q76" s="7"/>
    </row>
    <row r="77" spans="1:17" x14ac:dyDescent="0.2">
      <c r="Q77" s="7"/>
    </row>
    <row r="78" spans="1:17" x14ac:dyDescent="0.2">
      <c r="Q78" s="7"/>
    </row>
    <row r="79" spans="1:17" x14ac:dyDescent="0.2">
      <c r="Q79" s="7"/>
    </row>
    <row r="80" spans="1:17" x14ac:dyDescent="0.2">
      <c r="Q80" s="7"/>
    </row>
    <row r="81" spans="17:17" x14ac:dyDescent="0.2">
      <c r="Q81" s="7"/>
    </row>
    <row r="82" spans="17:17" x14ac:dyDescent="0.2">
      <c r="Q82" s="7"/>
    </row>
    <row r="83" spans="17:17" x14ac:dyDescent="0.2">
      <c r="Q83" s="7"/>
    </row>
    <row r="84" spans="17:17" x14ac:dyDescent="0.2">
      <c r="Q84" s="7"/>
    </row>
    <row r="85" spans="17:17" x14ac:dyDescent="0.2">
      <c r="Q85" s="7"/>
    </row>
    <row r="86" spans="17:17" x14ac:dyDescent="0.2">
      <c r="Q86" s="7"/>
    </row>
    <row r="87" spans="17:17" x14ac:dyDescent="0.2">
      <c r="Q87" s="7"/>
    </row>
    <row r="88" spans="17:17" x14ac:dyDescent="0.2">
      <c r="Q88" s="7"/>
    </row>
    <row r="89" spans="17:17" x14ac:dyDescent="0.2">
      <c r="Q89" s="7"/>
    </row>
    <row r="90" spans="17:17" x14ac:dyDescent="0.2">
      <c r="Q90" s="7"/>
    </row>
    <row r="91" spans="17:17" x14ac:dyDescent="0.2">
      <c r="Q91" s="7"/>
    </row>
    <row r="92" spans="17:17" x14ac:dyDescent="0.2">
      <c r="Q92" s="7"/>
    </row>
    <row r="93" spans="17:17" x14ac:dyDescent="0.2">
      <c r="Q93" s="7"/>
    </row>
    <row r="94" spans="17:17" x14ac:dyDescent="0.2">
      <c r="Q94" s="7"/>
    </row>
    <row r="95" spans="17:17" x14ac:dyDescent="0.2">
      <c r="Q95" s="7"/>
    </row>
    <row r="96" spans="17:17" x14ac:dyDescent="0.2">
      <c r="Q96" s="7"/>
    </row>
    <row r="97" spans="17:17" x14ac:dyDescent="0.2">
      <c r="Q97" s="7"/>
    </row>
    <row r="98" spans="17:17" x14ac:dyDescent="0.2">
      <c r="Q98" s="7"/>
    </row>
    <row r="99" spans="17:17" x14ac:dyDescent="0.2">
      <c r="Q99" s="7"/>
    </row>
    <row r="100" spans="17:17" x14ac:dyDescent="0.2">
      <c r="Q100" s="7"/>
    </row>
    <row r="101" spans="17:17" x14ac:dyDescent="0.2">
      <c r="Q101" s="7"/>
    </row>
    <row r="102" spans="17:17" x14ac:dyDescent="0.2">
      <c r="Q102" s="7"/>
    </row>
    <row r="103" spans="17:17" x14ac:dyDescent="0.2">
      <c r="Q103" s="7"/>
    </row>
    <row r="104" spans="17:17" x14ac:dyDescent="0.2">
      <c r="Q104" s="7"/>
    </row>
    <row r="105" spans="17:17" x14ac:dyDescent="0.2">
      <c r="Q105" s="7"/>
    </row>
    <row r="106" spans="17:17" x14ac:dyDescent="0.2">
      <c r="Q106" s="7"/>
    </row>
    <row r="107" spans="17:17" x14ac:dyDescent="0.2">
      <c r="Q107" s="7"/>
    </row>
    <row r="108" spans="17:17" x14ac:dyDescent="0.2">
      <c r="Q108" s="7"/>
    </row>
    <row r="109" spans="17:17" x14ac:dyDescent="0.2">
      <c r="Q109" s="7"/>
    </row>
    <row r="110" spans="17:17" x14ac:dyDescent="0.2">
      <c r="Q110" s="7"/>
    </row>
    <row r="111" spans="17:17" x14ac:dyDescent="0.2">
      <c r="Q111" s="7"/>
    </row>
    <row r="112" spans="17:17" x14ac:dyDescent="0.2">
      <c r="Q112" s="7"/>
    </row>
    <row r="113" spans="17:17" x14ac:dyDescent="0.2">
      <c r="Q113" s="7"/>
    </row>
    <row r="114" spans="17:17" x14ac:dyDescent="0.2">
      <c r="Q114" s="7"/>
    </row>
    <row r="115" spans="17:17" x14ac:dyDescent="0.2">
      <c r="Q115" s="7"/>
    </row>
    <row r="116" spans="17:17" x14ac:dyDescent="0.2">
      <c r="Q116" s="7"/>
    </row>
    <row r="117" spans="17:17" x14ac:dyDescent="0.2">
      <c r="Q117" s="7"/>
    </row>
    <row r="118" spans="17:17" x14ac:dyDescent="0.2">
      <c r="Q118" s="7"/>
    </row>
    <row r="119" spans="17:17" x14ac:dyDescent="0.2">
      <c r="Q119" s="7"/>
    </row>
    <row r="120" spans="17:17" x14ac:dyDescent="0.2">
      <c r="Q120" s="7"/>
    </row>
    <row r="121" spans="17:17" x14ac:dyDescent="0.2">
      <c r="Q121" s="7"/>
    </row>
    <row r="122" spans="17:17" x14ac:dyDescent="0.2">
      <c r="Q122" s="7"/>
    </row>
    <row r="123" spans="17:17" x14ac:dyDescent="0.2">
      <c r="Q123" s="7"/>
    </row>
    <row r="124" spans="17:17" x14ac:dyDescent="0.2">
      <c r="Q124" s="7"/>
    </row>
    <row r="125" spans="17:17" x14ac:dyDescent="0.2">
      <c r="Q125" s="7"/>
    </row>
    <row r="126" spans="17:17" x14ac:dyDescent="0.2">
      <c r="Q126" s="7"/>
    </row>
    <row r="127" spans="17:17" x14ac:dyDescent="0.2">
      <c r="Q127" s="7"/>
    </row>
    <row r="128" spans="17:17" x14ac:dyDescent="0.2">
      <c r="Q128" s="7"/>
    </row>
    <row r="129" spans="17:17" x14ac:dyDescent="0.2">
      <c r="Q129" s="7"/>
    </row>
    <row r="130" spans="17:17" x14ac:dyDescent="0.2">
      <c r="Q130" s="7"/>
    </row>
    <row r="131" spans="17:17" x14ac:dyDescent="0.2">
      <c r="Q131" s="7"/>
    </row>
    <row r="132" spans="17:17" x14ac:dyDescent="0.2">
      <c r="Q132" s="7"/>
    </row>
    <row r="133" spans="17:17" x14ac:dyDescent="0.2">
      <c r="Q133" s="7"/>
    </row>
    <row r="134" spans="17:17" x14ac:dyDescent="0.2">
      <c r="Q134" s="7"/>
    </row>
    <row r="135" spans="17:17" x14ac:dyDescent="0.2">
      <c r="Q135" s="7"/>
    </row>
    <row r="136" spans="17:17" x14ac:dyDescent="0.2">
      <c r="Q136" s="7"/>
    </row>
    <row r="137" spans="17:17" x14ac:dyDescent="0.2">
      <c r="Q137" s="7"/>
    </row>
    <row r="138" spans="17:17" x14ac:dyDescent="0.2">
      <c r="Q138" s="7"/>
    </row>
    <row r="139" spans="17:17" x14ac:dyDescent="0.2">
      <c r="Q139" s="7"/>
    </row>
    <row r="140" spans="17:17" x14ac:dyDescent="0.2">
      <c r="Q140" s="7"/>
    </row>
    <row r="141" spans="17:17" x14ac:dyDescent="0.2">
      <c r="Q141" s="7"/>
    </row>
    <row r="142" spans="17:17" x14ac:dyDescent="0.2">
      <c r="Q142" s="7"/>
    </row>
    <row r="143" spans="17:17" x14ac:dyDescent="0.2">
      <c r="Q143" s="7"/>
    </row>
    <row r="144" spans="17:17" x14ac:dyDescent="0.2">
      <c r="Q144" s="7"/>
    </row>
    <row r="145" spans="17:17" x14ac:dyDescent="0.2">
      <c r="Q145" s="7"/>
    </row>
    <row r="146" spans="17:17" x14ac:dyDescent="0.2">
      <c r="Q146" s="7"/>
    </row>
    <row r="147" spans="17:17" x14ac:dyDescent="0.2">
      <c r="Q147" s="7"/>
    </row>
    <row r="148" spans="17:17" x14ac:dyDescent="0.2">
      <c r="Q148" s="7"/>
    </row>
    <row r="149" spans="17:17" x14ac:dyDescent="0.2">
      <c r="Q149" s="7"/>
    </row>
    <row r="150" spans="17:17" x14ac:dyDescent="0.2">
      <c r="Q150" s="7"/>
    </row>
    <row r="151" spans="17:17" x14ac:dyDescent="0.2">
      <c r="Q151" s="7"/>
    </row>
    <row r="152" spans="17:17" x14ac:dyDescent="0.2">
      <c r="Q152" s="7"/>
    </row>
    <row r="153" spans="17:17" x14ac:dyDescent="0.2">
      <c r="Q153" s="7"/>
    </row>
    <row r="154" spans="17:17" x14ac:dyDescent="0.2">
      <c r="Q154" s="7"/>
    </row>
    <row r="155" spans="17:17" x14ac:dyDescent="0.2">
      <c r="Q155" s="7"/>
    </row>
    <row r="156" spans="17:17" x14ac:dyDescent="0.2">
      <c r="Q156" s="7"/>
    </row>
    <row r="157" spans="17:17" x14ac:dyDescent="0.2">
      <c r="Q157" s="7"/>
    </row>
    <row r="158" spans="17:17" x14ac:dyDescent="0.2">
      <c r="Q158" s="7"/>
    </row>
    <row r="159" spans="17:17" x14ac:dyDescent="0.2">
      <c r="Q159" s="7"/>
    </row>
    <row r="160" spans="17:17" x14ac:dyDescent="0.2">
      <c r="Q160" s="7"/>
    </row>
    <row r="161" spans="17:17" x14ac:dyDescent="0.2">
      <c r="Q161" s="7"/>
    </row>
    <row r="162" spans="17:17" x14ac:dyDescent="0.2">
      <c r="Q162" s="7"/>
    </row>
    <row r="163" spans="17:17" x14ac:dyDescent="0.2">
      <c r="Q163" s="7"/>
    </row>
    <row r="164" spans="17:17" x14ac:dyDescent="0.2">
      <c r="Q164" s="7"/>
    </row>
    <row r="165" spans="17:17" x14ac:dyDescent="0.2">
      <c r="Q165" s="7"/>
    </row>
    <row r="166" spans="17:17" x14ac:dyDescent="0.2">
      <c r="Q166" s="7"/>
    </row>
    <row r="167" spans="17:17" x14ac:dyDescent="0.2">
      <c r="Q167" s="7"/>
    </row>
    <row r="168" spans="17:17" x14ac:dyDescent="0.2">
      <c r="Q168" s="7"/>
    </row>
    <row r="169" spans="17:17" x14ac:dyDescent="0.2">
      <c r="Q169" s="7"/>
    </row>
    <row r="170" spans="17:17" x14ac:dyDescent="0.2">
      <c r="Q170" s="7"/>
    </row>
    <row r="171" spans="17:17" x14ac:dyDescent="0.2">
      <c r="Q171" s="7"/>
    </row>
    <row r="172" spans="17:17" x14ac:dyDescent="0.2">
      <c r="Q172" s="7"/>
    </row>
    <row r="173" spans="17:17" x14ac:dyDescent="0.2">
      <c r="Q173" s="7"/>
    </row>
    <row r="174" spans="17:17" x14ac:dyDescent="0.2">
      <c r="Q174" s="7"/>
    </row>
    <row r="175" spans="17:17" x14ac:dyDescent="0.2">
      <c r="Q175" s="7"/>
    </row>
    <row r="176" spans="17:17" x14ac:dyDescent="0.2">
      <c r="Q176" s="7"/>
    </row>
    <row r="177" spans="17:17" x14ac:dyDescent="0.2">
      <c r="Q177" s="7"/>
    </row>
    <row r="178" spans="17:17" x14ac:dyDescent="0.2">
      <c r="Q178" s="7"/>
    </row>
    <row r="179" spans="17:17" x14ac:dyDescent="0.2">
      <c r="Q179" s="7"/>
    </row>
    <row r="180" spans="17:17" x14ac:dyDescent="0.2">
      <c r="Q180" s="7"/>
    </row>
    <row r="181" spans="17:17" x14ac:dyDescent="0.2">
      <c r="Q181" s="7"/>
    </row>
    <row r="182" spans="17:17" x14ac:dyDescent="0.2">
      <c r="Q182" s="7"/>
    </row>
    <row r="183" spans="17:17" x14ac:dyDescent="0.2">
      <c r="Q183" s="7"/>
    </row>
    <row r="184" spans="17:17" x14ac:dyDescent="0.2">
      <c r="Q184" s="7"/>
    </row>
    <row r="185" spans="17:17" x14ac:dyDescent="0.2">
      <c r="Q185" s="7"/>
    </row>
    <row r="186" spans="17:17" x14ac:dyDescent="0.2">
      <c r="Q186" s="7"/>
    </row>
    <row r="187" spans="17:17" x14ac:dyDescent="0.2">
      <c r="Q187" s="7"/>
    </row>
    <row r="188" spans="17:17" x14ac:dyDescent="0.2">
      <c r="Q188" s="7"/>
    </row>
    <row r="189" spans="17:17" x14ac:dyDescent="0.2">
      <c r="Q189" s="7"/>
    </row>
    <row r="190" spans="17:17" x14ac:dyDescent="0.2">
      <c r="Q190" s="7"/>
    </row>
    <row r="191" spans="17:17" x14ac:dyDescent="0.2">
      <c r="Q191" s="7"/>
    </row>
    <row r="192" spans="17:17" x14ac:dyDescent="0.2">
      <c r="Q192" s="7"/>
    </row>
    <row r="193" spans="17:17" x14ac:dyDescent="0.2">
      <c r="Q193" s="7"/>
    </row>
    <row r="194" spans="17:17" x14ac:dyDescent="0.2">
      <c r="Q194" s="7"/>
    </row>
    <row r="195" spans="17:17" x14ac:dyDescent="0.2">
      <c r="Q195" s="7"/>
    </row>
    <row r="196" spans="17:17" x14ac:dyDescent="0.2">
      <c r="Q196" s="7"/>
    </row>
    <row r="197" spans="17:17" x14ac:dyDescent="0.2">
      <c r="Q197" s="7"/>
    </row>
    <row r="198" spans="17:17" x14ac:dyDescent="0.2">
      <c r="Q198" s="7"/>
    </row>
    <row r="199" spans="17:17" x14ac:dyDescent="0.2">
      <c r="Q199" s="7"/>
    </row>
    <row r="200" spans="17:17" x14ac:dyDescent="0.2">
      <c r="Q200" s="7"/>
    </row>
    <row r="201" spans="17:17" x14ac:dyDescent="0.2">
      <c r="Q201" s="7"/>
    </row>
    <row r="202" spans="17:17" x14ac:dyDescent="0.2">
      <c r="Q202" s="7"/>
    </row>
    <row r="203" spans="17:17" x14ac:dyDescent="0.2">
      <c r="Q203" s="7"/>
    </row>
    <row r="204" spans="17:17" x14ac:dyDescent="0.2">
      <c r="Q204" s="7"/>
    </row>
    <row r="205" spans="17:17" x14ac:dyDescent="0.2">
      <c r="Q205" s="7"/>
    </row>
    <row r="206" spans="17:17" x14ac:dyDescent="0.2">
      <c r="Q206" s="7"/>
    </row>
    <row r="207" spans="17:17" x14ac:dyDescent="0.2">
      <c r="Q207" s="7"/>
    </row>
    <row r="208" spans="17:17" x14ac:dyDescent="0.2">
      <c r="Q208" s="7"/>
    </row>
    <row r="209" spans="17:17" x14ac:dyDescent="0.2">
      <c r="Q209" s="7"/>
    </row>
    <row r="210" spans="17:17" x14ac:dyDescent="0.2">
      <c r="Q210" s="7"/>
    </row>
    <row r="211" spans="17:17" x14ac:dyDescent="0.2">
      <c r="Q211" s="7"/>
    </row>
    <row r="212" spans="17:17" x14ac:dyDescent="0.2">
      <c r="Q212" s="7"/>
    </row>
    <row r="213" spans="17:17" x14ac:dyDescent="0.2">
      <c r="Q213" s="7"/>
    </row>
    <row r="214" spans="17:17" x14ac:dyDescent="0.2">
      <c r="Q214" s="7"/>
    </row>
    <row r="215" spans="17:17" x14ac:dyDescent="0.2">
      <c r="Q215" s="7"/>
    </row>
    <row r="216" spans="17:17" x14ac:dyDescent="0.2">
      <c r="Q216" s="7"/>
    </row>
    <row r="217" spans="17:17" x14ac:dyDescent="0.2">
      <c r="Q217" s="7"/>
    </row>
    <row r="218" spans="17:17" x14ac:dyDescent="0.2">
      <c r="Q218" s="7"/>
    </row>
    <row r="219" spans="17:17" x14ac:dyDescent="0.2">
      <c r="Q219" s="7"/>
    </row>
    <row r="220" spans="17:17" x14ac:dyDescent="0.2">
      <c r="Q220" s="7"/>
    </row>
    <row r="221" spans="17:17" x14ac:dyDescent="0.2">
      <c r="Q221" s="7"/>
    </row>
    <row r="222" spans="17:17" x14ac:dyDescent="0.2">
      <c r="Q222" s="7"/>
    </row>
    <row r="223" spans="17:17" x14ac:dyDescent="0.2">
      <c r="Q223" s="7"/>
    </row>
    <row r="224" spans="17:17" x14ac:dyDescent="0.2">
      <c r="Q224" s="7"/>
    </row>
    <row r="225" spans="17:17" x14ac:dyDescent="0.2">
      <c r="Q225" s="7"/>
    </row>
    <row r="226" spans="17:17" x14ac:dyDescent="0.2">
      <c r="Q226" s="7"/>
    </row>
    <row r="227" spans="17:17" x14ac:dyDescent="0.2">
      <c r="Q227" s="7"/>
    </row>
    <row r="228" spans="17:17" x14ac:dyDescent="0.2">
      <c r="Q228" s="7"/>
    </row>
    <row r="229" spans="17:17" x14ac:dyDescent="0.2">
      <c r="Q229" s="7"/>
    </row>
    <row r="230" spans="17:17" x14ac:dyDescent="0.2">
      <c r="Q230" s="7"/>
    </row>
    <row r="231" spans="17:17" x14ac:dyDescent="0.2">
      <c r="Q231" s="7"/>
    </row>
    <row r="232" spans="17:17" x14ac:dyDescent="0.2">
      <c r="Q232" s="7"/>
    </row>
    <row r="233" spans="17:17" x14ac:dyDescent="0.2">
      <c r="Q233" s="7"/>
    </row>
    <row r="234" spans="17:17" x14ac:dyDescent="0.2">
      <c r="Q234" s="7"/>
    </row>
    <row r="235" spans="17:17" x14ac:dyDescent="0.2">
      <c r="Q235" s="7"/>
    </row>
    <row r="236" spans="17:17" x14ac:dyDescent="0.2">
      <c r="Q236" s="7"/>
    </row>
    <row r="237" spans="17:17" x14ac:dyDescent="0.2">
      <c r="Q237" s="7"/>
    </row>
    <row r="238" spans="17:17" x14ac:dyDescent="0.2">
      <c r="Q238" s="7"/>
    </row>
    <row r="239" spans="17:17" x14ac:dyDescent="0.2">
      <c r="Q239" s="7"/>
    </row>
    <row r="240" spans="17:17" x14ac:dyDescent="0.2">
      <c r="Q240" s="7"/>
    </row>
    <row r="241" spans="17:17" x14ac:dyDescent="0.2">
      <c r="Q241" s="7"/>
    </row>
    <row r="242" spans="17:17" x14ac:dyDescent="0.2">
      <c r="Q242" s="7"/>
    </row>
  </sheetData>
  <phoneticPr fontId="0" type="noConversion"/>
  <pageMargins left="0.75" right="0.75" top="1" bottom="1" header="0.5" footer="0.5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2"/>
  <sheetViews>
    <sheetView tabSelected="1" topLeftCell="A10" workbookViewId="0">
      <selection activeCell="E61" sqref="E61"/>
    </sheetView>
  </sheetViews>
  <sheetFormatPr defaultRowHeight="12.75" x14ac:dyDescent="0.2"/>
  <cols>
    <col min="1" max="1" width="15.5703125" customWidth="1"/>
    <col min="2" max="2" width="17.7109375" bestFit="1" customWidth="1"/>
    <col min="3" max="3" width="13.5703125" customWidth="1"/>
    <col min="4" max="4" width="10.140625" customWidth="1"/>
    <col min="5" max="5" width="12.28515625" bestFit="1" customWidth="1"/>
    <col min="6" max="6" width="11.28515625" bestFit="1" customWidth="1"/>
    <col min="7" max="7" width="12" bestFit="1" customWidth="1"/>
    <col min="8" max="8" width="11.28515625" bestFit="1" customWidth="1"/>
    <col min="10" max="10" width="11.28515625" bestFit="1" customWidth="1"/>
    <col min="13" max="13" width="10.7109375" customWidth="1"/>
    <col min="15" max="15" width="13.140625" customWidth="1"/>
    <col min="16" max="17" width="10.140625" customWidth="1"/>
    <col min="18" max="18" width="20.7109375" style="14" bestFit="1" customWidth="1"/>
    <col min="19" max="19" width="16.28515625" style="9" bestFit="1" customWidth="1"/>
    <col min="20" max="20" width="17.5703125" bestFit="1" customWidth="1"/>
  </cols>
  <sheetData>
    <row r="1" spans="3:22" x14ac:dyDescent="0.2">
      <c r="R1" s="15" t="s">
        <v>16</v>
      </c>
      <c r="S1" s="8" t="s">
        <v>3</v>
      </c>
      <c r="T1" s="1" t="s">
        <v>15</v>
      </c>
      <c r="U1" s="1" t="s">
        <v>17</v>
      </c>
      <c r="V1" s="1" t="s">
        <v>18</v>
      </c>
    </row>
    <row r="3" spans="3:22" x14ac:dyDescent="0.2">
      <c r="R3" s="14">
        <f>J4*H7</f>
        <v>0.45</v>
      </c>
      <c r="S3" s="9">
        <v>0</v>
      </c>
      <c r="T3">
        <f>(365/365)*B61</f>
        <v>0.79</v>
      </c>
      <c r="U3">
        <f>R3*S3</f>
        <v>0</v>
      </c>
      <c r="V3" s="12">
        <f>R3*T3</f>
        <v>0.35550000000000004</v>
      </c>
    </row>
    <row r="4" spans="3:22" x14ac:dyDescent="0.2">
      <c r="J4" s="1">
        <f>1-J8</f>
        <v>0.9</v>
      </c>
    </row>
    <row r="6" spans="3:22" x14ac:dyDescent="0.2">
      <c r="J6" s="1"/>
      <c r="L6" s="1"/>
      <c r="R6" s="14">
        <f>M7*J8*H7</f>
        <v>1.4999999999999999E-2</v>
      </c>
      <c r="S6" s="9">
        <f>E53</f>
        <v>1880</v>
      </c>
      <c r="T6">
        <f>(((365-C58-C59)/365)*B61)+((C58/365)*B58)+((C59/365)*B59)</f>
        <v>0.77476712328767128</v>
      </c>
      <c r="U6">
        <f>R6*S6</f>
        <v>28.2</v>
      </c>
      <c r="V6" s="12">
        <f>R6*T6</f>
        <v>1.1621506849315068E-2</v>
      </c>
    </row>
    <row r="7" spans="3:22" x14ac:dyDescent="0.2">
      <c r="E7" s="1"/>
      <c r="H7" s="1">
        <f>1-H22</f>
        <v>0.5</v>
      </c>
      <c r="M7" s="1">
        <f>$E$67</f>
        <v>0.3</v>
      </c>
    </row>
    <row r="8" spans="3:22" x14ac:dyDescent="0.2">
      <c r="C8" s="13"/>
      <c r="E8" s="11"/>
      <c r="J8" s="1">
        <f>$E$64</f>
        <v>0.1</v>
      </c>
    </row>
    <row r="9" spans="3:22" x14ac:dyDescent="0.2">
      <c r="E9" s="1"/>
      <c r="N9" s="2"/>
    </row>
    <row r="10" spans="3:22" x14ac:dyDescent="0.2">
      <c r="E10" s="7"/>
      <c r="F10" s="3"/>
      <c r="N10" s="2"/>
    </row>
    <row r="11" spans="3:22" x14ac:dyDescent="0.2">
      <c r="F11" s="4"/>
      <c r="N11" s="2"/>
    </row>
    <row r="12" spans="3:22" x14ac:dyDescent="0.2">
      <c r="M12" s="1">
        <f>1-M7</f>
        <v>0.7</v>
      </c>
      <c r="N12" s="2"/>
    </row>
    <row r="13" spans="3:22" x14ac:dyDescent="0.2">
      <c r="N13" s="2"/>
      <c r="R13" s="14">
        <f>M12*J8*H7</f>
        <v>3.4999999999999996E-2</v>
      </c>
      <c r="S13" s="9">
        <v>0</v>
      </c>
      <c r="T13">
        <f>(((365-C57-C59)/365)*B61)+((C57/365)*B57)+((C59/365)*B59)</f>
        <v>0.78021917808219188</v>
      </c>
      <c r="U13">
        <f>R13*S13</f>
        <v>0</v>
      </c>
      <c r="V13" s="12">
        <f>R13*T13</f>
        <v>2.7307671232876713E-2</v>
      </c>
    </row>
    <row r="14" spans="3:22" x14ac:dyDescent="0.2">
      <c r="N14" s="2"/>
    </row>
    <row r="15" spans="3:22" x14ac:dyDescent="0.2">
      <c r="N15" s="2"/>
      <c r="Q15" s="7"/>
    </row>
    <row r="16" spans="3:22" x14ac:dyDescent="0.2">
      <c r="J16" s="3"/>
      <c r="N16" s="2"/>
      <c r="Q16" s="7"/>
    </row>
    <row r="17" spans="1:22" x14ac:dyDescent="0.2">
      <c r="B17" s="3">
        <f>SUM(U$3,U$6,U$13,U$18,U$24,U$28,U$34)</f>
        <v>62.25</v>
      </c>
      <c r="N17" s="2"/>
      <c r="Q17" s="7"/>
    </row>
    <row r="18" spans="1:22" x14ac:dyDescent="0.2">
      <c r="B18" s="20">
        <f>SUM(V$3,V$6,V$13,V$18,V$24,V$28,V$34)</f>
        <v>0.78928647260273987</v>
      </c>
      <c r="N18" s="2"/>
      <c r="Q18" s="7"/>
      <c r="R18" s="14">
        <f>K20*H22</f>
        <v>0.375</v>
      </c>
      <c r="S18" s="9">
        <f>$E$54</f>
        <v>54</v>
      </c>
      <c r="T18">
        <f>(((365-C60)/365)*B61)+((C60/365)*B60)</f>
        <v>0.79</v>
      </c>
      <c r="U18">
        <f>R18*S18</f>
        <v>20.25</v>
      </c>
      <c r="V18" s="12">
        <f>R18*T18</f>
        <v>0.29625000000000001</v>
      </c>
    </row>
    <row r="19" spans="1:22" x14ac:dyDescent="0.2">
      <c r="B19" s="3"/>
      <c r="N19" s="2"/>
      <c r="Q19" s="7"/>
    </row>
    <row r="20" spans="1:22" x14ac:dyDescent="0.2">
      <c r="B20" s="3"/>
      <c r="K20" s="1">
        <f>$E$65</f>
        <v>0.75</v>
      </c>
      <c r="N20" s="2"/>
      <c r="Q20" s="7"/>
    </row>
    <row r="21" spans="1:22" x14ac:dyDescent="0.2">
      <c r="B21" s="3"/>
      <c r="N21" s="2"/>
      <c r="Q21" s="7"/>
    </row>
    <row r="22" spans="1:22" x14ac:dyDescent="0.2">
      <c r="B22" s="3"/>
      <c r="H22" s="1">
        <f>$E$66</f>
        <v>0.5</v>
      </c>
      <c r="N22" s="2"/>
      <c r="Q22" s="7"/>
    </row>
    <row r="23" spans="1:22" x14ac:dyDescent="0.2">
      <c r="A23" s="1"/>
      <c r="B23" s="6"/>
      <c r="N23" s="2"/>
      <c r="Q23" s="7"/>
    </row>
    <row r="24" spans="1:22" x14ac:dyDescent="0.2">
      <c r="A24" s="9">
        <f>(B17-B36)/(B18-B37)</f>
        <v>13664.506839449345</v>
      </c>
      <c r="N24" s="2"/>
      <c r="Q24" s="7"/>
      <c r="R24" s="14">
        <f>M26*K27*H22</f>
        <v>0.1125</v>
      </c>
      <c r="S24" s="9">
        <f>$E$54</f>
        <v>54</v>
      </c>
      <c r="T24">
        <f>(((365-C60)/365)*B61)+((C60/365)*B60)</f>
        <v>0.79</v>
      </c>
      <c r="U24">
        <f>R24*S24</f>
        <v>6.0750000000000002</v>
      </c>
      <c r="V24" s="12">
        <f>R24*T24</f>
        <v>8.887500000000001E-2</v>
      </c>
    </row>
    <row r="25" spans="1:22" x14ac:dyDescent="0.2">
      <c r="A25" s="1"/>
      <c r="N25" s="2"/>
      <c r="Q25" s="7"/>
    </row>
    <row r="26" spans="1:22" x14ac:dyDescent="0.2">
      <c r="B26" s="9"/>
      <c r="C26" s="12"/>
      <c r="M26" s="1">
        <f>1-M30</f>
        <v>0.9</v>
      </c>
      <c r="N26" s="2"/>
      <c r="Q26" s="7"/>
    </row>
    <row r="27" spans="1:22" x14ac:dyDescent="0.2">
      <c r="A27" s="1"/>
      <c r="K27" s="1">
        <f>1-K20</f>
        <v>0.25</v>
      </c>
      <c r="N27" s="2"/>
      <c r="Q27" s="7"/>
    </row>
    <row r="28" spans="1:22" x14ac:dyDescent="0.2">
      <c r="B28" s="12"/>
      <c r="N28" s="2"/>
      <c r="Q28" s="7"/>
      <c r="R28" s="14">
        <f>P29*M30*K27*H22</f>
        <v>3.7499999999999999E-3</v>
      </c>
      <c r="S28" s="9">
        <f>$E$53+$E$54</f>
        <v>1934</v>
      </c>
      <c r="T28">
        <f>(((365-C58-C59-C60)/365)*B61)+((C58/365)*B58)+((C59/365)*B59)+((C60/365)*B60)</f>
        <v>0.77476712328767128</v>
      </c>
      <c r="U28">
        <f>R28*S28</f>
        <v>7.2524999999999995</v>
      </c>
      <c r="V28" s="12">
        <f>R28*T28</f>
        <v>2.905376712328767E-3</v>
      </c>
    </row>
    <row r="29" spans="1:22" x14ac:dyDescent="0.2">
      <c r="N29" s="2"/>
      <c r="P29" s="1">
        <f>$E$67</f>
        <v>0.3</v>
      </c>
      <c r="Q29" s="7"/>
    </row>
    <row r="30" spans="1:22" x14ac:dyDescent="0.2">
      <c r="A30" s="1"/>
      <c r="M30" s="1">
        <f>$E$64</f>
        <v>0.1</v>
      </c>
      <c r="N30" s="2"/>
      <c r="Q30" s="7"/>
    </row>
    <row r="31" spans="1:22" x14ac:dyDescent="0.2">
      <c r="B31" s="7"/>
      <c r="N31" s="2"/>
      <c r="Q31" s="7"/>
    </row>
    <row r="32" spans="1:22" x14ac:dyDescent="0.2">
      <c r="N32" s="2"/>
      <c r="Q32" s="7"/>
    </row>
    <row r="33" spans="2:22" x14ac:dyDescent="0.2">
      <c r="B33" s="3"/>
      <c r="F33" s="3"/>
      <c r="J33" s="3"/>
      <c r="N33" s="2"/>
      <c r="P33" s="1">
        <f>1-P29</f>
        <v>0.7</v>
      </c>
      <c r="Q33" s="7"/>
    </row>
    <row r="34" spans="2:22" x14ac:dyDescent="0.2">
      <c r="F34" s="4"/>
      <c r="N34" s="2"/>
      <c r="Q34" s="7"/>
      <c r="R34" s="14">
        <f>P33*M30*K27*H22</f>
        <v>8.7499999999999991E-3</v>
      </c>
      <c r="S34" s="9">
        <f>$E$54</f>
        <v>54</v>
      </c>
      <c r="T34">
        <f>(((365-C57-C59-C60)/365)*B61)+((C57/365)*B57)+((C59/365)*B59)+((C60/365)*B60)</f>
        <v>0.78021917808219188</v>
      </c>
      <c r="U34">
        <f>R34*S34</f>
        <v>0.47249999999999998</v>
      </c>
      <c r="V34" s="12">
        <f>R34*T34</f>
        <v>6.8269178082191783E-3</v>
      </c>
    </row>
    <row r="35" spans="2:22" x14ac:dyDescent="0.2">
      <c r="J35" s="5"/>
      <c r="N35" s="2"/>
      <c r="Q35" s="7"/>
    </row>
    <row r="36" spans="2:22" x14ac:dyDescent="0.2">
      <c r="B36" s="7">
        <f>SUM(U$39,U$42,U$49)</f>
        <v>56.4</v>
      </c>
      <c r="O36" s="3"/>
      <c r="P36" s="2"/>
      <c r="Q36" s="7"/>
    </row>
    <row r="37" spans="2:22" x14ac:dyDescent="0.2">
      <c r="B37" s="20">
        <f>SUM(V$39,V$42,V$49)</f>
        <v>0.7888583561643836</v>
      </c>
      <c r="J37" s="1"/>
      <c r="N37" s="2"/>
      <c r="Q37" s="7"/>
    </row>
    <row r="38" spans="2:22" x14ac:dyDescent="0.2">
      <c r="N38" s="2"/>
      <c r="Q38" s="7"/>
    </row>
    <row r="39" spans="2:22" x14ac:dyDescent="0.2">
      <c r="J39" s="3"/>
      <c r="N39" s="2"/>
      <c r="Q39" s="7"/>
      <c r="R39" s="14">
        <f>H40</f>
        <v>0.9</v>
      </c>
      <c r="S39" s="9">
        <v>0</v>
      </c>
      <c r="T39">
        <f>(365/365)*B61</f>
        <v>0.79</v>
      </c>
      <c r="U39">
        <f>R39*S39</f>
        <v>0</v>
      </c>
      <c r="V39" s="12">
        <f>R39*T39</f>
        <v>0.71100000000000008</v>
      </c>
    </row>
    <row r="40" spans="2:22" x14ac:dyDescent="0.2">
      <c r="H40" s="1">
        <f>1-H44</f>
        <v>0.9</v>
      </c>
      <c r="N40" s="2"/>
      <c r="Q40" s="7"/>
    </row>
    <row r="41" spans="2:22" x14ac:dyDescent="0.2">
      <c r="J41" s="1"/>
      <c r="Q41" s="7"/>
    </row>
    <row r="42" spans="2:22" x14ac:dyDescent="0.2">
      <c r="Q42" s="7"/>
      <c r="R42" s="14">
        <f>K43*H44</f>
        <v>0.03</v>
      </c>
      <c r="S42" s="9">
        <f>$E$53</f>
        <v>1880</v>
      </c>
      <c r="T42">
        <f>(((365-C58-C59)/365)*B61)+((C58/365)*B58)+((C59/365)*B59)</f>
        <v>0.77476712328767128</v>
      </c>
      <c r="U42">
        <f>R42*S42</f>
        <v>56.4</v>
      </c>
      <c r="V42" s="12">
        <f>R42*T42</f>
        <v>2.3243013698630136E-2</v>
      </c>
    </row>
    <row r="43" spans="2:22" x14ac:dyDescent="0.2">
      <c r="K43" s="1">
        <f>$E$67</f>
        <v>0.3</v>
      </c>
      <c r="Q43" s="7"/>
    </row>
    <row r="44" spans="2:22" x14ac:dyDescent="0.2">
      <c r="E44" s="1"/>
      <c r="H44" s="1">
        <f>$E$64</f>
        <v>0.1</v>
      </c>
      <c r="Q44" s="7"/>
    </row>
    <row r="45" spans="2:22" x14ac:dyDescent="0.2">
      <c r="C45" s="13"/>
      <c r="E45" s="7"/>
      <c r="Q45" s="7"/>
    </row>
    <row r="46" spans="2:22" x14ac:dyDescent="0.2">
      <c r="E46" s="1"/>
      <c r="H46" s="3"/>
      <c r="Q46" s="7"/>
    </row>
    <row r="47" spans="2:22" x14ac:dyDescent="0.2">
      <c r="B47" s="13"/>
      <c r="G47" s="4"/>
      <c r="Q47" s="7"/>
    </row>
    <row r="48" spans="2:22" x14ac:dyDescent="0.2">
      <c r="G48" s="4"/>
      <c r="K48" s="1">
        <f>1-K43</f>
        <v>0.7</v>
      </c>
      <c r="Q48" s="7"/>
    </row>
    <row r="49" spans="1:22" x14ac:dyDescent="0.2">
      <c r="G49" s="4"/>
      <c r="Q49" s="7"/>
      <c r="R49" s="14">
        <f>K48*H44</f>
        <v>6.9999999999999993E-2</v>
      </c>
      <c r="S49" s="9">
        <v>0</v>
      </c>
      <c r="T49">
        <f>(((365-C57-C59)/365)*B61)+((C57/365)*B57)+((C59/365)*B59)</f>
        <v>0.78021917808219188</v>
      </c>
      <c r="U49">
        <f>R49*S49</f>
        <v>0</v>
      </c>
      <c r="V49" s="12">
        <f>R49*T49</f>
        <v>5.4615342465753426E-2</v>
      </c>
    </row>
    <row r="50" spans="1:22" x14ac:dyDescent="0.2">
      <c r="G50" s="4"/>
      <c r="Q50" s="7"/>
    </row>
    <row r="51" spans="1:22" x14ac:dyDescent="0.2">
      <c r="A51" s="1"/>
      <c r="B51" s="1" t="s">
        <v>1</v>
      </c>
      <c r="C51" s="1" t="s">
        <v>2</v>
      </c>
      <c r="G51" s="4"/>
      <c r="Q51" s="7"/>
    </row>
    <row r="52" spans="1:22" x14ac:dyDescent="0.2">
      <c r="A52" s="1" t="s">
        <v>10</v>
      </c>
      <c r="B52" s="1"/>
      <c r="C52" s="1"/>
      <c r="G52" s="4"/>
      <c r="Q52" s="7"/>
    </row>
    <row r="53" spans="1:22" x14ac:dyDescent="0.2">
      <c r="A53" t="s">
        <v>0</v>
      </c>
      <c r="B53">
        <v>235</v>
      </c>
      <c r="C53">
        <v>8</v>
      </c>
      <c r="E53" s="4">
        <f>C53*B53</f>
        <v>1880</v>
      </c>
      <c r="Q53" s="7"/>
    </row>
    <row r="54" spans="1:22" x14ac:dyDescent="0.2">
      <c r="A54" t="s">
        <v>11</v>
      </c>
      <c r="B54">
        <v>54</v>
      </c>
      <c r="C54">
        <v>1</v>
      </c>
      <c r="E54" s="4">
        <f>C54*B54</f>
        <v>54</v>
      </c>
      <c r="Q54" s="7"/>
    </row>
    <row r="55" spans="1:22" x14ac:dyDescent="0.2">
      <c r="E55" s="4"/>
      <c r="Q55" s="7"/>
    </row>
    <row r="56" spans="1:22" x14ac:dyDescent="0.2">
      <c r="A56" s="1" t="s">
        <v>9</v>
      </c>
      <c r="E56" s="4"/>
      <c r="Q56" s="7"/>
    </row>
    <row r="57" spans="1:22" x14ac:dyDescent="0.2">
      <c r="A57" s="10" t="s">
        <v>12</v>
      </c>
      <c r="B57">
        <v>0.64</v>
      </c>
      <c r="C57">
        <v>7</v>
      </c>
      <c r="E57" s="4"/>
      <c r="Q57" s="7"/>
    </row>
    <row r="58" spans="1:22" x14ac:dyDescent="0.2">
      <c r="A58" s="10" t="s">
        <v>0</v>
      </c>
      <c r="B58">
        <v>0.41</v>
      </c>
      <c r="C58">
        <v>8</v>
      </c>
      <c r="E58" s="4"/>
      <c r="Q58" s="7"/>
    </row>
    <row r="59" spans="1:22" x14ac:dyDescent="0.2">
      <c r="A59" s="10" t="s">
        <v>14</v>
      </c>
      <c r="B59">
        <v>0.67</v>
      </c>
      <c r="C59">
        <v>21</v>
      </c>
      <c r="E59" s="4"/>
      <c r="Q59" s="7"/>
    </row>
    <row r="60" spans="1:22" x14ac:dyDescent="0.2">
      <c r="A60" s="10" t="s">
        <v>11</v>
      </c>
      <c r="B60">
        <f>B61</f>
        <v>0.79</v>
      </c>
      <c r="C60">
        <v>2</v>
      </c>
      <c r="E60" s="4"/>
      <c r="Q60" s="7"/>
    </row>
    <row r="61" spans="1:22" x14ac:dyDescent="0.2">
      <c r="A61" s="10" t="s">
        <v>13</v>
      </c>
      <c r="B61">
        <v>0.79</v>
      </c>
      <c r="E61" s="4"/>
      <c r="Q61" s="7"/>
    </row>
    <row r="62" spans="1:22" x14ac:dyDescent="0.2">
      <c r="A62" s="10"/>
      <c r="E62" s="4"/>
      <c r="Q62" s="7"/>
    </row>
    <row r="63" spans="1:22" x14ac:dyDescent="0.2">
      <c r="A63" s="1" t="s">
        <v>4</v>
      </c>
      <c r="Q63" s="7"/>
    </row>
    <row r="64" spans="1:22" x14ac:dyDescent="0.2">
      <c r="A64" t="s">
        <v>5</v>
      </c>
      <c r="E64">
        <v>0.1</v>
      </c>
      <c r="Q64" s="7"/>
    </row>
    <row r="65" spans="1:17" x14ac:dyDescent="0.2">
      <c r="A65" t="s">
        <v>6</v>
      </c>
      <c r="E65">
        <v>0.75</v>
      </c>
      <c r="Q65" s="7"/>
    </row>
    <row r="66" spans="1:17" x14ac:dyDescent="0.2">
      <c r="A66" t="s">
        <v>7</v>
      </c>
      <c r="E66">
        <v>0.5</v>
      </c>
      <c r="Q66" s="7"/>
    </row>
    <row r="67" spans="1:17" x14ac:dyDescent="0.2">
      <c r="A67" t="s">
        <v>8</v>
      </c>
      <c r="E67">
        <v>0.3</v>
      </c>
      <c r="Q67" s="7"/>
    </row>
    <row r="68" spans="1:17" x14ac:dyDescent="0.2">
      <c r="Q68" s="7"/>
    </row>
    <row r="69" spans="1:17" x14ac:dyDescent="0.2">
      <c r="Q69" s="7"/>
    </row>
    <row r="70" spans="1:17" x14ac:dyDescent="0.2">
      <c r="Q70" s="7"/>
    </row>
    <row r="71" spans="1:17" x14ac:dyDescent="0.2">
      <c r="Q71" s="7"/>
    </row>
    <row r="72" spans="1:17" x14ac:dyDescent="0.2">
      <c r="Q72" s="7"/>
    </row>
    <row r="73" spans="1:17" x14ac:dyDescent="0.2">
      <c r="Q73" s="7"/>
    </row>
    <row r="74" spans="1:17" x14ac:dyDescent="0.2">
      <c r="Q74" s="7"/>
    </row>
    <row r="75" spans="1:17" x14ac:dyDescent="0.2">
      <c r="Q75" s="7"/>
    </row>
    <row r="76" spans="1:17" x14ac:dyDescent="0.2">
      <c r="Q76" s="7"/>
    </row>
    <row r="77" spans="1:17" x14ac:dyDescent="0.2">
      <c r="Q77" s="7"/>
    </row>
    <row r="78" spans="1:17" x14ac:dyDescent="0.2">
      <c r="Q78" s="7"/>
    </row>
    <row r="79" spans="1:17" x14ac:dyDescent="0.2">
      <c r="Q79" s="7"/>
    </row>
    <row r="80" spans="1:17" x14ac:dyDescent="0.2">
      <c r="Q80" s="7"/>
    </row>
    <row r="81" spans="17:17" x14ac:dyDescent="0.2">
      <c r="Q81" s="7"/>
    </row>
    <row r="82" spans="17:17" x14ac:dyDescent="0.2">
      <c r="Q82" s="7"/>
    </row>
    <row r="83" spans="17:17" x14ac:dyDescent="0.2">
      <c r="Q83" s="7"/>
    </row>
    <row r="84" spans="17:17" x14ac:dyDescent="0.2">
      <c r="Q84" s="7"/>
    </row>
    <row r="85" spans="17:17" x14ac:dyDescent="0.2">
      <c r="Q85" s="7"/>
    </row>
    <row r="86" spans="17:17" x14ac:dyDescent="0.2">
      <c r="Q86" s="7"/>
    </row>
    <row r="87" spans="17:17" x14ac:dyDescent="0.2">
      <c r="Q87" s="7"/>
    </row>
    <row r="88" spans="17:17" x14ac:dyDescent="0.2">
      <c r="Q88" s="7"/>
    </row>
    <row r="89" spans="17:17" x14ac:dyDescent="0.2">
      <c r="Q89" s="7"/>
    </row>
    <row r="90" spans="17:17" x14ac:dyDescent="0.2">
      <c r="Q90" s="7"/>
    </row>
    <row r="91" spans="17:17" x14ac:dyDescent="0.2">
      <c r="Q91" s="7"/>
    </row>
    <row r="92" spans="17:17" x14ac:dyDescent="0.2">
      <c r="Q92" s="7"/>
    </row>
    <row r="93" spans="17:17" x14ac:dyDescent="0.2">
      <c r="Q93" s="7"/>
    </row>
    <row r="94" spans="17:17" x14ac:dyDescent="0.2">
      <c r="Q94" s="7"/>
    </row>
    <row r="95" spans="17:17" x14ac:dyDescent="0.2">
      <c r="Q95" s="7"/>
    </row>
    <row r="96" spans="17:17" x14ac:dyDescent="0.2">
      <c r="Q96" s="7"/>
    </row>
    <row r="97" spans="17:17" x14ac:dyDescent="0.2">
      <c r="Q97" s="7"/>
    </row>
    <row r="98" spans="17:17" x14ac:dyDescent="0.2">
      <c r="Q98" s="7"/>
    </row>
    <row r="99" spans="17:17" x14ac:dyDescent="0.2">
      <c r="Q99" s="7"/>
    </row>
    <row r="100" spans="17:17" x14ac:dyDescent="0.2">
      <c r="Q100" s="7"/>
    </row>
    <row r="101" spans="17:17" x14ac:dyDescent="0.2">
      <c r="Q101" s="7"/>
    </row>
    <row r="102" spans="17:17" x14ac:dyDescent="0.2">
      <c r="Q102" s="7"/>
    </row>
    <row r="103" spans="17:17" x14ac:dyDescent="0.2">
      <c r="Q103" s="7"/>
    </row>
    <row r="104" spans="17:17" x14ac:dyDescent="0.2">
      <c r="Q104" s="7"/>
    </row>
    <row r="105" spans="17:17" x14ac:dyDescent="0.2">
      <c r="Q105" s="7"/>
    </row>
    <row r="106" spans="17:17" x14ac:dyDescent="0.2">
      <c r="Q106" s="7"/>
    </row>
    <row r="107" spans="17:17" x14ac:dyDescent="0.2">
      <c r="Q107" s="7"/>
    </row>
    <row r="108" spans="17:17" x14ac:dyDescent="0.2">
      <c r="Q108" s="7"/>
    </row>
    <row r="109" spans="17:17" x14ac:dyDescent="0.2">
      <c r="Q109" s="7"/>
    </row>
    <row r="110" spans="17:17" x14ac:dyDescent="0.2">
      <c r="Q110" s="7"/>
    </row>
    <row r="111" spans="17:17" x14ac:dyDescent="0.2">
      <c r="Q111" s="7"/>
    </row>
    <row r="112" spans="17:17" x14ac:dyDescent="0.2">
      <c r="Q112" s="7"/>
    </row>
    <row r="113" spans="17:17" x14ac:dyDescent="0.2">
      <c r="Q113" s="7"/>
    </row>
    <row r="114" spans="17:17" x14ac:dyDescent="0.2">
      <c r="Q114" s="7"/>
    </row>
    <row r="115" spans="17:17" x14ac:dyDescent="0.2">
      <c r="Q115" s="7"/>
    </row>
    <row r="116" spans="17:17" x14ac:dyDescent="0.2">
      <c r="Q116" s="7"/>
    </row>
    <row r="117" spans="17:17" x14ac:dyDescent="0.2">
      <c r="Q117" s="7"/>
    </row>
    <row r="118" spans="17:17" x14ac:dyDescent="0.2">
      <c r="Q118" s="7"/>
    </row>
    <row r="119" spans="17:17" x14ac:dyDescent="0.2">
      <c r="Q119" s="7"/>
    </row>
    <row r="120" spans="17:17" x14ac:dyDescent="0.2">
      <c r="Q120" s="7"/>
    </row>
    <row r="121" spans="17:17" x14ac:dyDescent="0.2">
      <c r="Q121" s="7"/>
    </row>
    <row r="122" spans="17:17" x14ac:dyDescent="0.2">
      <c r="Q122" s="7"/>
    </row>
    <row r="123" spans="17:17" x14ac:dyDescent="0.2">
      <c r="Q123" s="7"/>
    </row>
    <row r="124" spans="17:17" x14ac:dyDescent="0.2">
      <c r="Q124" s="7"/>
    </row>
    <row r="125" spans="17:17" x14ac:dyDescent="0.2">
      <c r="Q125" s="7"/>
    </row>
    <row r="126" spans="17:17" x14ac:dyDescent="0.2">
      <c r="Q126" s="7"/>
    </row>
    <row r="127" spans="17:17" x14ac:dyDescent="0.2">
      <c r="Q127" s="7"/>
    </row>
    <row r="128" spans="17:17" x14ac:dyDescent="0.2">
      <c r="Q128" s="7"/>
    </row>
    <row r="129" spans="17:17" x14ac:dyDescent="0.2">
      <c r="Q129" s="7"/>
    </row>
    <row r="130" spans="17:17" x14ac:dyDescent="0.2">
      <c r="Q130" s="7"/>
    </row>
    <row r="131" spans="17:17" x14ac:dyDescent="0.2">
      <c r="Q131" s="7"/>
    </row>
    <row r="132" spans="17:17" x14ac:dyDescent="0.2">
      <c r="Q132" s="7"/>
    </row>
    <row r="133" spans="17:17" x14ac:dyDescent="0.2">
      <c r="Q133" s="7"/>
    </row>
    <row r="134" spans="17:17" x14ac:dyDescent="0.2">
      <c r="Q134" s="7"/>
    </row>
    <row r="135" spans="17:17" x14ac:dyDescent="0.2">
      <c r="Q135" s="7"/>
    </row>
    <row r="136" spans="17:17" x14ac:dyDescent="0.2">
      <c r="Q136" s="7"/>
    </row>
    <row r="137" spans="17:17" x14ac:dyDescent="0.2">
      <c r="Q137" s="7"/>
    </row>
    <row r="138" spans="17:17" x14ac:dyDescent="0.2">
      <c r="Q138" s="7"/>
    </row>
    <row r="139" spans="17:17" x14ac:dyDescent="0.2">
      <c r="Q139" s="7"/>
    </row>
    <row r="140" spans="17:17" x14ac:dyDescent="0.2">
      <c r="Q140" s="7"/>
    </row>
    <row r="141" spans="17:17" x14ac:dyDescent="0.2">
      <c r="Q141" s="7"/>
    </row>
    <row r="142" spans="17:17" x14ac:dyDescent="0.2">
      <c r="Q142" s="7"/>
    </row>
    <row r="143" spans="17:17" x14ac:dyDescent="0.2">
      <c r="Q143" s="7"/>
    </row>
    <row r="144" spans="17:17" x14ac:dyDescent="0.2">
      <c r="Q144" s="7"/>
    </row>
    <row r="145" spans="17:17" x14ac:dyDescent="0.2">
      <c r="Q145" s="7"/>
    </row>
    <row r="146" spans="17:17" x14ac:dyDescent="0.2">
      <c r="Q146" s="7"/>
    </row>
    <row r="147" spans="17:17" x14ac:dyDescent="0.2">
      <c r="Q147" s="7"/>
    </row>
    <row r="148" spans="17:17" x14ac:dyDescent="0.2">
      <c r="Q148" s="7"/>
    </row>
    <row r="149" spans="17:17" x14ac:dyDescent="0.2">
      <c r="Q149" s="7"/>
    </row>
    <row r="150" spans="17:17" x14ac:dyDescent="0.2">
      <c r="Q150" s="7"/>
    </row>
    <row r="151" spans="17:17" x14ac:dyDescent="0.2">
      <c r="Q151" s="7"/>
    </row>
    <row r="152" spans="17:17" x14ac:dyDescent="0.2">
      <c r="Q152" s="7"/>
    </row>
    <row r="153" spans="17:17" x14ac:dyDescent="0.2">
      <c r="Q153" s="7"/>
    </row>
    <row r="154" spans="17:17" x14ac:dyDescent="0.2">
      <c r="Q154" s="7"/>
    </row>
    <row r="155" spans="17:17" x14ac:dyDescent="0.2">
      <c r="Q155" s="7"/>
    </row>
    <row r="156" spans="17:17" x14ac:dyDescent="0.2">
      <c r="Q156" s="7"/>
    </row>
    <row r="157" spans="17:17" x14ac:dyDescent="0.2">
      <c r="Q157" s="7"/>
    </row>
    <row r="158" spans="17:17" x14ac:dyDescent="0.2">
      <c r="Q158" s="7"/>
    </row>
    <row r="159" spans="17:17" x14ac:dyDescent="0.2">
      <c r="Q159" s="7"/>
    </row>
    <row r="160" spans="17:17" x14ac:dyDescent="0.2">
      <c r="Q160" s="7"/>
    </row>
    <row r="161" spans="17:17" x14ac:dyDescent="0.2">
      <c r="Q161" s="7"/>
    </row>
    <row r="162" spans="17:17" x14ac:dyDescent="0.2">
      <c r="Q162" s="7"/>
    </row>
    <row r="163" spans="17:17" x14ac:dyDescent="0.2">
      <c r="Q163" s="7"/>
    </row>
    <row r="164" spans="17:17" x14ac:dyDescent="0.2">
      <c r="Q164" s="7"/>
    </row>
    <row r="165" spans="17:17" x14ac:dyDescent="0.2">
      <c r="Q165" s="7"/>
    </row>
    <row r="166" spans="17:17" x14ac:dyDescent="0.2">
      <c r="Q166" s="7"/>
    </row>
    <row r="167" spans="17:17" x14ac:dyDescent="0.2">
      <c r="Q167" s="7"/>
    </row>
    <row r="168" spans="17:17" x14ac:dyDescent="0.2">
      <c r="Q168" s="7"/>
    </row>
    <row r="169" spans="17:17" x14ac:dyDescent="0.2">
      <c r="Q169" s="7"/>
    </row>
    <row r="170" spans="17:17" x14ac:dyDescent="0.2">
      <c r="Q170" s="7"/>
    </row>
    <row r="171" spans="17:17" x14ac:dyDescent="0.2">
      <c r="Q171" s="7"/>
    </row>
    <row r="172" spans="17:17" x14ac:dyDescent="0.2">
      <c r="Q172" s="7"/>
    </row>
    <row r="173" spans="17:17" x14ac:dyDescent="0.2">
      <c r="Q173" s="7"/>
    </row>
    <row r="174" spans="17:17" x14ac:dyDescent="0.2">
      <c r="Q174" s="7"/>
    </row>
    <row r="175" spans="17:17" x14ac:dyDescent="0.2">
      <c r="Q175" s="7"/>
    </row>
    <row r="176" spans="17:17" x14ac:dyDescent="0.2">
      <c r="Q176" s="7"/>
    </row>
    <row r="177" spans="17:17" x14ac:dyDescent="0.2">
      <c r="Q177" s="7"/>
    </row>
    <row r="178" spans="17:17" x14ac:dyDescent="0.2">
      <c r="Q178" s="7"/>
    </row>
    <row r="179" spans="17:17" x14ac:dyDescent="0.2">
      <c r="Q179" s="7"/>
    </row>
    <row r="180" spans="17:17" x14ac:dyDescent="0.2">
      <c r="Q180" s="7"/>
    </row>
    <row r="181" spans="17:17" x14ac:dyDescent="0.2">
      <c r="Q181" s="7"/>
    </row>
    <row r="182" spans="17:17" x14ac:dyDescent="0.2">
      <c r="Q182" s="7"/>
    </row>
    <row r="183" spans="17:17" x14ac:dyDescent="0.2">
      <c r="Q183" s="7"/>
    </row>
    <row r="184" spans="17:17" x14ac:dyDescent="0.2">
      <c r="Q184" s="7"/>
    </row>
    <row r="185" spans="17:17" x14ac:dyDescent="0.2">
      <c r="Q185" s="7"/>
    </row>
    <row r="186" spans="17:17" x14ac:dyDescent="0.2">
      <c r="Q186" s="7"/>
    </row>
    <row r="187" spans="17:17" x14ac:dyDescent="0.2">
      <c r="Q187" s="7"/>
    </row>
    <row r="188" spans="17:17" x14ac:dyDescent="0.2">
      <c r="Q188" s="7"/>
    </row>
    <row r="189" spans="17:17" x14ac:dyDescent="0.2">
      <c r="Q189" s="7"/>
    </row>
    <row r="190" spans="17:17" x14ac:dyDescent="0.2">
      <c r="Q190" s="7"/>
    </row>
    <row r="191" spans="17:17" x14ac:dyDescent="0.2">
      <c r="Q191" s="7"/>
    </row>
    <row r="192" spans="17:17" x14ac:dyDescent="0.2">
      <c r="Q192" s="7"/>
    </row>
    <row r="193" spans="17:17" x14ac:dyDescent="0.2">
      <c r="Q193" s="7"/>
    </row>
    <row r="194" spans="17:17" x14ac:dyDescent="0.2">
      <c r="Q194" s="7"/>
    </row>
    <row r="195" spans="17:17" x14ac:dyDescent="0.2">
      <c r="Q195" s="7"/>
    </row>
    <row r="196" spans="17:17" x14ac:dyDescent="0.2">
      <c r="Q196" s="7"/>
    </row>
    <row r="197" spans="17:17" x14ac:dyDescent="0.2">
      <c r="Q197" s="7"/>
    </row>
    <row r="198" spans="17:17" x14ac:dyDescent="0.2">
      <c r="Q198" s="7"/>
    </row>
    <row r="199" spans="17:17" x14ac:dyDescent="0.2">
      <c r="Q199" s="7"/>
    </row>
    <row r="200" spans="17:17" x14ac:dyDescent="0.2">
      <c r="Q200" s="7"/>
    </row>
    <row r="201" spans="17:17" x14ac:dyDescent="0.2">
      <c r="Q201" s="7"/>
    </row>
    <row r="202" spans="17:17" x14ac:dyDescent="0.2">
      <c r="Q202" s="7"/>
    </row>
    <row r="203" spans="17:17" x14ac:dyDescent="0.2">
      <c r="Q203" s="7"/>
    </row>
    <row r="204" spans="17:17" x14ac:dyDescent="0.2">
      <c r="Q204" s="7"/>
    </row>
    <row r="205" spans="17:17" x14ac:dyDescent="0.2">
      <c r="Q205" s="7"/>
    </row>
    <row r="206" spans="17:17" x14ac:dyDescent="0.2">
      <c r="Q206" s="7"/>
    </row>
    <row r="207" spans="17:17" x14ac:dyDescent="0.2">
      <c r="Q207" s="7"/>
    </row>
    <row r="208" spans="17:17" x14ac:dyDescent="0.2">
      <c r="Q208" s="7"/>
    </row>
    <row r="209" spans="17:17" x14ac:dyDescent="0.2">
      <c r="Q209" s="7"/>
    </row>
    <row r="210" spans="17:17" x14ac:dyDescent="0.2">
      <c r="Q210" s="7"/>
    </row>
    <row r="211" spans="17:17" x14ac:dyDescent="0.2">
      <c r="Q211" s="7"/>
    </row>
    <row r="212" spans="17:17" x14ac:dyDescent="0.2">
      <c r="Q212" s="7"/>
    </row>
    <row r="213" spans="17:17" x14ac:dyDescent="0.2">
      <c r="Q213" s="7"/>
    </row>
    <row r="214" spans="17:17" x14ac:dyDescent="0.2">
      <c r="Q214" s="7"/>
    </row>
    <row r="215" spans="17:17" x14ac:dyDescent="0.2">
      <c r="Q215" s="7"/>
    </row>
    <row r="216" spans="17:17" x14ac:dyDescent="0.2">
      <c r="Q216" s="7"/>
    </row>
    <row r="217" spans="17:17" x14ac:dyDescent="0.2">
      <c r="Q217" s="7"/>
    </row>
    <row r="218" spans="17:17" x14ac:dyDescent="0.2">
      <c r="Q218" s="7"/>
    </row>
    <row r="219" spans="17:17" x14ac:dyDescent="0.2">
      <c r="Q219" s="7"/>
    </row>
    <row r="220" spans="17:17" x14ac:dyDescent="0.2">
      <c r="Q220" s="7"/>
    </row>
    <row r="221" spans="17:17" x14ac:dyDescent="0.2">
      <c r="Q221" s="7"/>
    </row>
    <row r="222" spans="17:17" x14ac:dyDescent="0.2">
      <c r="Q222" s="7"/>
    </row>
    <row r="223" spans="17:17" x14ac:dyDescent="0.2">
      <c r="Q223" s="7"/>
    </row>
    <row r="224" spans="17:17" x14ac:dyDescent="0.2">
      <c r="Q224" s="7"/>
    </row>
    <row r="225" spans="17:17" x14ac:dyDescent="0.2">
      <c r="Q225" s="7"/>
    </row>
    <row r="226" spans="17:17" x14ac:dyDescent="0.2">
      <c r="Q226" s="7"/>
    </row>
    <row r="227" spans="17:17" x14ac:dyDescent="0.2">
      <c r="Q227" s="7"/>
    </row>
    <row r="228" spans="17:17" x14ac:dyDescent="0.2">
      <c r="Q228" s="7"/>
    </row>
    <row r="229" spans="17:17" x14ac:dyDescent="0.2">
      <c r="Q229" s="7"/>
    </row>
    <row r="230" spans="17:17" x14ac:dyDescent="0.2">
      <c r="Q230" s="7"/>
    </row>
    <row r="231" spans="17:17" x14ac:dyDescent="0.2">
      <c r="Q231" s="7"/>
    </row>
    <row r="232" spans="17:17" x14ac:dyDescent="0.2">
      <c r="Q232" s="7"/>
    </row>
    <row r="233" spans="17:17" x14ac:dyDescent="0.2">
      <c r="Q233" s="7"/>
    </row>
    <row r="234" spans="17:17" x14ac:dyDescent="0.2">
      <c r="Q234" s="7"/>
    </row>
    <row r="235" spans="17:17" x14ac:dyDescent="0.2">
      <c r="Q235" s="7"/>
    </row>
    <row r="236" spans="17:17" x14ac:dyDescent="0.2">
      <c r="Q236" s="7"/>
    </row>
    <row r="237" spans="17:17" x14ac:dyDescent="0.2">
      <c r="Q237" s="7"/>
    </row>
    <row r="238" spans="17:17" x14ac:dyDescent="0.2">
      <c r="Q238" s="7"/>
    </row>
    <row r="239" spans="17:17" x14ac:dyDescent="0.2">
      <c r="Q239" s="7"/>
    </row>
    <row r="240" spans="17:17" x14ac:dyDescent="0.2">
      <c r="Q240" s="7"/>
    </row>
    <row r="241" spans="17:17" x14ac:dyDescent="0.2">
      <c r="Q241" s="7"/>
    </row>
    <row r="242" spans="17:17" x14ac:dyDescent="0.2">
      <c r="Q242" s="7"/>
    </row>
  </sheetData>
  <pageMargins left="0.75" right="0.75" top="1" bottom="1" header="0.5" footer="0.5"/>
  <pageSetup scale="5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42"/>
  <sheetViews>
    <sheetView topLeftCell="A13" workbookViewId="0">
      <selection activeCell="C48" sqref="C48"/>
    </sheetView>
  </sheetViews>
  <sheetFormatPr defaultRowHeight="12.75" x14ac:dyDescent="0.2"/>
  <cols>
    <col min="1" max="1" width="15.5703125" customWidth="1"/>
    <col min="2" max="2" width="17.7109375" bestFit="1" customWidth="1"/>
    <col min="3" max="3" width="13.5703125" customWidth="1"/>
    <col min="4" max="4" width="10.140625" customWidth="1"/>
    <col min="5" max="5" width="12.28515625" bestFit="1" customWidth="1"/>
    <col min="6" max="6" width="11.28515625" bestFit="1" customWidth="1"/>
    <col min="7" max="7" width="12" bestFit="1" customWidth="1"/>
    <col min="8" max="8" width="11.28515625" bestFit="1" customWidth="1"/>
    <col min="10" max="10" width="11.28515625" bestFit="1" customWidth="1"/>
    <col min="13" max="13" width="10.7109375" customWidth="1"/>
    <col min="15" max="15" width="13.140625" customWidth="1"/>
    <col min="16" max="17" width="10.140625" customWidth="1"/>
    <col min="18" max="18" width="20.7109375" style="14" bestFit="1" customWidth="1"/>
    <col min="19" max="19" width="16.28515625" style="9" bestFit="1" customWidth="1"/>
    <col min="20" max="20" width="17.5703125" bestFit="1" customWidth="1"/>
  </cols>
  <sheetData>
    <row r="1" spans="3:23" x14ac:dyDescent="0.2">
      <c r="R1" s="15" t="s">
        <v>16</v>
      </c>
      <c r="S1" s="8" t="s">
        <v>3</v>
      </c>
      <c r="T1" s="1" t="s">
        <v>15</v>
      </c>
      <c r="V1" s="1" t="s">
        <v>17</v>
      </c>
      <c r="W1" s="1" t="s">
        <v>18</v>
      </c>
    </row>
    <row r="3" spans="3:23" x14ac:dyDescent="0.2">
      <c r="R3" s="14">
        <f>J4*H7</f>
        <v>0.315</v>
      </c>
      <c r="S3" s="9">
        <v>0</v>
      </c>
      <c r="T3">
        <f>(365/365)*B61</f>
        <v>0.79</v>
      </c>
      <c r="V3">
        <f>R3*S3</f>
        <v>0</v>
      </c>
      <c r="W3" s="12">
        <f>R3*T3</f>
        <v>0.24885000000000002</v>
      </c>
    </row>
    <row r="4" spans="3:23" x14ac:dyDescent="0.2">
      <c r="J4" s="1">
        <f>1-J8</f>
        <v>0.9</v>
      </c>
    </row>
    <row r="6" spans="3:23" x14ac:dyDescent="0.2">
      <c r="J6" s="1"/>
      <c r="L6" s="1"/>
      <c r="R6" s="14">
        <f>M7*J8*H7</f>
        <v>1.0499999999999999E-2</v>
      </c>
      <c r="S6" s="9">
        <f>E53</f>
        <v>1880</v>
      </c>
      <c r="T6">
        <f>(((365-C58-C59)/365)*B61)+((C58/365)*B58)+((C59/365)*B59)</f>
        <v>0.77476712328767128</v>
      </c>
      <c r="V6">
        <f>R6*S6</f>
        <v>19.739999999999998</v>
      </c>
      <c r="W6" s="12">
        <f>R6*T6</f>
        <v>8.1350547945205475E-3</v>
      </c>
    </row>
    <row r="7" spans="3:23" x14ac:dyDescent="0.2">
      <c r="E7" s="1"/>
      <c r="H7" s="1">
        <f>1-H22</f>
        <v>0.35</v>
      </c>
      <c r="M7" s="1">
        <f>$E$67</f>
        <v>0.3</v>
      </c>
    </row>
    <row r="8" spans="3:23" x14ac:dyDescent="0.2">
      <c r="C8" s="13"/>
      <c r="E8" s="11"/>
      <c r="J8" s="1">
        <f>$E$64</f>
        <v>0.1</v>
      </c>
    </row>
    <row r="9" spans="3:23" x14ac:dyDescent="0.2">
      <c r="E9" s="1"/>
      <c r="N9" s="2"/>
    </row>
    <row r="10" spans="3:23" x14ac:dyDescent="0.2">
      <c r="E10" s="7"/>
      <c r="F10" s="3"/>
      <c r="N10" s="2"/>
    </row>
    <row r="11" spans="3:23" x14ac:dyDescent="0.2">
      <c r="F11" s="4"/>
      <c r="N11" s="2"/>
    </row>
    <row r="12" spans="3:23" x14ac:dyDescent="0.2">
      <c r="M12" s="1">
        <f>1-M7</f>
        <v>0.7</v>
      </c>
      <c r="N12" s="2"/>
    </row>
    <row r="13" spans="3:23" x14ac:dyDescent="0.2">
      <c r="N13" s="2"/>
      <c r="R13" s="14">
        <f>M12*J8*H7</f>
        <v>2.4499999999999997E-2</v>
      </c>
      <c r="S13" s="9">
        <v>0</v>
      </c>
      <c r="T13">
        <f>(((365-C57-C59)/365)*B61)+((C57/365)*B57)+((C59/365)*B59)</f>
        <v>0.78021917808219188</v>
      </c>
      <c r="V13">
        <f>R13*S13</f>
        <v>0</v>
      </c>
      <c r="W13" s="12">
        <f>R13*T13</f>
        <v>1.9115369863013699E-2</v>
      </c>
    </row>
    <row r="14" spans="3:23" x14ac:dyDescent="0.2">
      <c r="N14" s="2"/>
    </row>
    <row r="15" spans="3:23" x14ac:dyDescent="0.2">
      <c r="N15" s="2"/>
      <c r="Q15" s="7"/>
    </row>
    <row r="16" spans="3:23" x14ac:dyDescent="0.2">
      <c r="J16" s="3"/>
      <c r="N16" s="2"/>
      <c r="Q16" s="7"/>
    </row>
    <row r="17" spans="1:23" x14ac:dyDescent="0.2">
      <c r="B17" s="3">
        <f>SUM(V$3,V$6,V$13,V$18,V$24,V$28,V$34)</f>
        <v>64.004999999999995</v>
      </c>
      <c r="N17" s="2"/>
      <c r="Q17" s="7"/>
    </row>
    <row r="18" spans="1:23" x14ac:dyDescent="0.2">
      <c r="B18" s="21">
        <f>SUM(W$3,W$6,W$13,W$18,W$24,W$28,W$34)</f>
        <v>0.78912997602739732</v>
      </c>
      <c r="N18" s="2"/>
      <c r="Q18" s="7"/>
      <c r="R18" s="14">
        <f>K20*H22</f>
        <v>0.48750000000000004</v>
      </c>
      <c r="S18" s="9">
        <f>$E$54</f>
        <v>54</v>
      </c>
      <c r="T18">
        <f>(((365-C60)/365)*B61)+((C60/365)*B60)</f>
        <v>0.78956164383561644</v>
      </c>
      <c r="V18">
        <f>R18*S18</f>
        <v>26.325000000000003</v>
      </c>
      <c r="W18" s="12">
        <f>R18*T18</f>
        <v>0.38491130136986307</v>
      </c>
    </row>
    <row r="19" spans="1:23" x14ac:dyDescent="0.2">
      <c r="B19" s="3"/>
      <c r="N19" s="2"/>
      <c r="Q19" s="7"/>
    </row>
    <row r="20" spans="1:23" x14ac:dyDescent="0.2">
      <c r="B20" s="3"/>
      <c r="K20" s="1">
        <f>$E$65</f>
        <v>0.75</v>
      </c>
      <c r="N20" s="2"/>
      <c r="Q20" s="7"/>
    </row>
    <row r="21" spans="1:23" x14ac:dyDescent="0.2">
      <c r="B21" s="3"/>
      <c r="N21" s="2"/>
      <c r="Q21" s="7"/>
    </row>
    <row r="22" spans="1:23" x14ac:dyDescent="0.2">
      <c r="B22" s="3"/>
      <c r="H22" s="1">
        <f>$E$66</f>
        <v>0.65</v>
      </c>
      <c r="N22" s="2"/>
      <c r="Q22" s="7"/>
    </row>
    <row r="23" spans="1:23" x14ac:dyDescent="0.2">
      <c r="A23" s="1"/>
      <c r="B23" s="6"/>
      <c r="N23" s="2"/>
      <c r="Q23" s="7"/>
    </row>
    <row r="24" spans="1:23" x14ac:dyDescent="0.2">
      <c r="A24" s="9">
        <f>(B17-B36)/(B18-B37)</f>
        <v>27998.688739549012</v>
      </c>
      <c r="N24" s="2"/>
      <c r="Q24" s="7"/>
      <c r="R24" s="14">
        <f>M26*K27*H22</f>
        <v>0.14625000000000002</v>
      </c>
      <c r="S24" s="9">
        <f>$E$54</f>
        <v>54</v>
      </c>
      <c r="T24">
        <f>(((365-C60)/365)*B61)+((C60/365)*B60)</f>
        <v>0.78956164383561644</v>
      </c>
      <c r="V24">
        <f>R24*S24</f>
        <v>7.8975000000000009</v>
      </c>
      <c r="W24" s="12">
        <f>R24*T24</f>
        <v>0.11547339041095891</v>
      </c>
    </row>
    <row r="25" spans="1:23" x14ac:dyDescent="0.2">
      <c r="A25" s="1"/>
      <c r="N25" s="2"/>
      <c r="Q25" s="7"/>
    </row>
    <row r="26" spans="1:23" x14ac:dyDescent="0.2">
      <c r="B26" s="9"/>
      <c r="C26" s="12"/>
      <c r="M26" s="1">
        <f>1-M30</f>
        <v>0.9</v>
      </c>
      <c r="N26" s="2"/>
      <c r="Q26" s="7"/>
    </row>
    <row r="27" spans="1:23" x14ac:dyDescent="0.2">
      <c r="A27" s="1"/>
      <c r="K27" s="1">
        <f>1-K20</f>
        <v>0.25</v>
      </c>
      <c r="N27" s="2"/>
      <c r="Q27" s="7"/>
    </row>
    <row r="28" spans="1:23" x14ac:dyDescent="0.2">
      <c r="B28" s="12"/>
      <c r="N28" s="2"/>
      <c r="Q28" s="7"/>
      <c r="R28" s="14">
        <f>P29*M30*K27*H22</f>
        <v>4.875E-3</v>
      </c>
      <c r="S28" s="9">
        <f>$E$53+$E$54</f>
        <v>1934</v>
      </c>
      <c r="T28">
        <f>(((365-C58-C59-C60)/365)*B61)+((C58/365)*B58)+((C59/365)*B59)+((C60/365)*B60)</f>
        <v>0.77432876712328769</v>
      </c>
      <c r="V28">
        <f>R28*S28</f>
        <v>9.4282500000000002</v>
      </c>
      <c r="W28" s="12">
        <f>R28*T28</f>
        <v>3.7748527397260274E-3</v>
      </c>
    </row>
    <row r="29" spans="1:23" x14ac:dyDescent="0.2">
      <c r="N29" s="2"/>
      <c r="P29" s="1">
        <f>$E$67</f>
        <v>0.3</v>
      </c>
      <c r="Q29" s="7"/>
    </row>
    <row r="30" spans="1:23" x14ac:dyDescent="0.2">
      <c r="A30" s="1"/>
      <c r="M30" s="1">
        <f>$E$64</f>
        <v>0.1</v>
      </c>
      <c r="N30" s="2"/>
      <c r="Q30" s="7"/>
    </row>
    <row r="31" spans="1:23" x14ac:dyDescent="0.2">
      <c r="B31" s="7"/>
      <c r="N31" s="2"/>
      <c r="Q31" s="7"/>
    </row>
    <row r="32" spans="1:23" x14ac:dyDescent="0.2">
      <c r="N32" s="2"/>
      <c r="Q32" s="7"/>
    </row>
    <row r="33" spans="2:23" x14ac:dyDescent="0.2">
      <c r="B33" s="3"/>
      <c r="F33" s="3"/>
      <c r="J33" s="3"/>
      <c r="N33" s="2"/>
      <c r="P33" s="1">
        <f>1-P29</f>
        <v>0.7</v>
      </c>
      <c r="Q33" s="7"/>
    </row>
    <row r="34" spans="2:23" x14ac:dyDescent="0.2">
      <c r="F34" s="4"/>
      <c r="N34" s="2"/>
      <c r="Q34" s="7"/>
      <c r="R34" s="14">
        <f>P33*M30*K27*H22</f>
        <v>1.1375E-2</v>
      </c>
      <c r="S34" s="9">
        <f>$E$54</f>
        <v>54</v>
      </c>
      <c r="T34">
        <f>(((365-C57-C59-C60)/365)*B61)+((C57/365)*B57)+((C59/365)*B59)+((C60/365)*B60)</f>
        <v>0.77978082191780829</v>
      </c>
      <c r="V34">
        <f>R34*S34</f>
        <v>0.61424999999999996</v>
      </c>
      <c r="W34" s="12">
        <f>R34*T34</f>
        <v>8.8700068493150694E-3</v>
      </c>
    </row>
    <row r="35" spans="2:23" x14ac:dyDescent="0.2">
      <c r="J35" s="5"/>
      <c r="N35" s="2"/>
      <c r="Q35" s="7"/>
    </row>
    <row r="36" spans="2:23" x14ac:dyDescent="0.2">
      <c r="B36" s="7">
        <f>SUM(V$39,V$42,V$49)</f>
        <v>56.4</v>
      </c>
      <c r="O36" s="3"/>
      <c r="P36" s="2"/>
      <c r="Q36" s="7"/>
    </row>
    <row r="37" spans="2:23" x14ac:dyDescent="0.2">
      <c r="B37" s="21">
        <f>SUM(W$39,W$42,W$49)</f>
        <v>0.7888583561643836</v>
      </c>
      <c r="J37" s="1"/>
      <c r="N37" s="2"/>
      <c r="Q37" s="7"/>
    </row>
    <row r="38" spans="2:23" x14ac:dyDescent="0.2">
      <c r="N38" s="2"/>
      <c r="Q38" s="7"/>
    </row>
    <row r="39" spans="2:23" x14ac:dyDescent="0.2">
      <c r="J39" s="3"/>
      <c r="N39" s="2"/>
      <c r="Q39" s="7"/>
      <c r="R39" s="14">
        <f>H40</f>
        <v>0.9</v>
      </c>
      <c r="S39" s="9">
        <v>0</v>
      </c>
      <c r="T39">
        <f>(365/365)*B61</f>
        <v>0.79</v>
      </c>
      <c r="V39">
        <f>R39*S39</f>
        <v>0</v>
      </c>
      <c r="W39" s="12">
        <f>R39*T39</f>
        <v>0.71100000000000008</v>
      </c>
    </row>
    <row r="40" spans="2:23" x14ac:dyDescent="0.2">
      <c r="H40" s="1">
        <f>1-H44</f>
        <v>0.9</v>
      </c>
      <c r="N40" s="2"/>
      <c r="Q40" s="7"/>
    </row>
    <row r="41" spans="2:23" x14ac:dyDescent="0.2">
      <c r="J41" s="1"/>
      <c r="Q41" s="7"/>
    </row>
    <row r="42" spans="2:23" x14ac:dyDescent="0.2">
      <c r="Q42" s="7"/>
      <c r="R42" s="14">
        <f>K43*H44</f>
        <v>0.03</v>
      </c>
      <c r="S42" s="9">
        <f>$E$53</f>
        <v>1880</v>
      </c>
      <c r="T42">
        <f>(((365-C58-C59)/365)*B61)+((C58/365)*B58)+((C59/365)*B59)</f>
        <v>0.77476712328767128</v>
      </c>
      <c r="V42">
        <f>R42*S42</f>
        <v>56.4</v>
      </c>
      <c r="W42" s="12">
        <f>R42*T42</f>
        <v>2.3243013698630136E-2</v>
      </c>
    </row>
    <row r="43" spans="2:23" x14ac:dyDescent="0.2">
      <c r="K43" s="1">
        <f>$E$67</f>
        <v>0.3</v>
      </c>
      <c r="Q43" s="7"/>
    </row>
    <row r="44" spans="2:23" x14ac:dyDescent="0.2">
      <c r="E44" s="1"/>
      <c r="H44" s="1">
        <f>$E$64</f>
        <v>0.1</v>
      </c>
      <c r="Q44" s="7"/>
    </row>
    <row r="45" spans="2:23" x14ac:dyDescent="0.2">
      <c r="C45" s="13"/>
      <c r="E45" s="7"/>
      <c r="Q45" s="7"/>
    </row>
    <row r="46" spans="2:23" x14ac:dyDescent="0.2">
      <c r="E46" s="1"/>
      <c r="H46" s="3"/>
      <c r="Q46" s="7"/>
    </row>
    <row r="47" spans="2:23" x14ac:dyDescent="0.2">
      <c r="B47" s="13"/>
      <c r="G47" s="4"/>
      <c r="Q47" s="7"/>
    </row>
    <row r="48" spans="2:23" x14ac:dyDescent="0.2">
      <c r="G48" s="4"/>
      <c r="K48" s="1">
        <f>1-K43</f>
        <v>0.7</v>
      </c>
      <c r="Q48" s="7"/>
    </row>
    <row r="49" spans="1:23" x14ac:dyDescent="0.2">
      <c r="G49" s="4"/>
      <c r="Q49" s="7"/>
      <c r="R49" s="14">
        <f>K48*H44</f>
        <v>6.9999999999999993E-2</v>
      </c>
      <c r="S49" s="9">
        <v>0</v>
      </c>
      <c r="T49">
        <f>(((365-C57-C59)/365)*B61)+((C57/365)*B57)+((C59/365)*B59)</f>
        <v>0.78021917808219188</v>
      </c>
      <c r="V49">
        <f>R49*S49</f>
        <v>0</v>
      </c>
      <c r="W49" s="12">
        <f>R49*T49</f>
        <v>5.4615342465753426E-2</v>
      </c>
    </row>
    <row r="50" spans="1:23" x14ac:dyDescent="0.2">
      <c r="G50" s="4"/>
      <c r="Q50" s="7"/>
    </row>
    <row r="51" spans="1:23" x14ac:dyDescent="0.2">
      <c r="A51" s="1"/>
      <c r="B51" s="1" t="s">
        <v>1</v>
      </c>
      <c r="C51" s="1" t="s">
        <v>2</v>
      </c>
      <c r="G51" s="4"/>
      <c r="Q51" s="7"/>
    </row>
    <row r="52" spans="1:23" x14ac:dyDescent="0.2">
      <c r="A52" s="1" t="s">
        <v>10</v>
      </c>
      <c r="B52" s="1"/>
      <c r="C52" s="1"/>
      <c r="G52" s="4"/>
      <c r="Q52" s="7"/>
    </row>
    <row r="53" spans="1:23" x14ac:dyDescent="0.2">
      <c r="A53" t="s">
        <v>0</v>
      </c>
      <c r="B53">
        <v>235</v>
      </c>
      <c r="C53">
        <v>8</v>
      </c>
      <c r="E53" s="4">
        <f>C53*B53</f>
        <v>1880</v>
      </c>
      <c r="Q53" s="7"/>
    </row>
    <row r="54" spans="1:23" x14ac:dyDescent="0.2">
      <c r="A54" t="s">
        <v>11</v>
      </c>
      <c r="B54">
        <v>54</v>
      </c>
      <c r="C54">
        <v>1</v>
      </c>
      <c r="E54" s="4">
        <f>C54*B54</f>
        <v>54</v>
      </c>
      <c r="Q54" s="7"/>
    </row>
    <row r="55" spans="1:23" x14ac:dyDescent="0.2">
      <c r="E55" s="4"/>
      <c r="Q55" s="7"/>
    </row>
    <row r="56" spans="1:23" x14ac:dyDescent="0.2">
      <c r="A56" s="1" t="s">
        <v>9</v>
      </c>
      <c r="E56" s="4"/>
      <c r="Q56" s="7"/>
    </row>
    <row r="57" spans="1:23" x14ac:dyDescent="0.2">
      <c r="A57" s="10" t="s">
        <v>12</v>
      </c>
      <c r="B57">
        <v>0.64</v>
      </c>
      <c r="C57">
        <v>7</v>
      </c>
      <c r="E57" s="4"/>
      <c r="Q57" s="7"/>
    </row>
    <row r="58" spans="1:23" x14ac:dyDescent="0.2">
      <c r="A58" s="10" t="s">
        <v>0</v>
      </c>
      <c r="B58">
        <v>0.41</v>
      </c>
      <c r="C58">
        <v>8</v>
      </c>
      <c r="E58" s="4"/>
      <c r="Q58" s="7"/>
    </row>
    <row r="59" spans="1:23" x14ac:dyDescent="0.2">
      <c r="A59" s="10" t="s">
        <v>14</v>
      </c>
      <c r="B59">
        <v>0.67</v>
      </c>
      <c r="C59">
        <v>21</v>
      </c>
      <c r="E59" s="4"/>
      <c r="Q59" s="7"/>
    </row>
    <row r="60" spans="1:23" x14ac:dyDescent="0.2">
      <c r="A60" s="10" t="s">
        <v>11</v>
      </c>
      <c r="B60">
        <f>B61-0.08</f>
        <v>0.71000000000000008</v>
      </c>
      <c r="C60">
        <v>2</v>
      </c>
      <c r="E60" s="4"/>
      <c r="Q60" s="7"/>
    </row>
    <row r="61" spans="1:23" x14ac:dyDescent="0.2">
      <c r="A61" s="10" t="s">
        <v>13</v>
      </c>
      <c r="B61">
        <v>0.79</v>
      </c>
      <c r="E61" s="4"/>
      <c r="Q61" s="7"/>
    </row>
    <row r="62" spans="1:23" x14ac:dyDescent="0.2">
      <c r="A62" s="10"/>
      <c r="E62" s="4"/>
      <c r="Q62" s="7"/>
    </row>
    <row r="63" spans="1:23" x14ac:dyDescent="0.2">
      <c r="A63" s="1" t="s">
        <v>4</v>
      </c>
      <c r="Q63" s="7"/>
    </row>
    <row r="64" spans="1:23" x14ac:dyDescent="0.2">
      <c r="A64" t="s">
        <v>5</v>
      </c>
      <c r="E64">
        <v>0.1</v>
      </c>
      <c r="Q64" s="7"/>
    </row>
    <row r="65" spans="1:17" x14ac:dyDescent="0.2">
      <c r="A65" t="s">
        <v>6</v>
      </c>
      <c r="E65">
        <v>0.75</v>
      </c>
      <c r="Q65" s="7"/>
    </row>
    <row r="66" spans="1:17" x14ac:dyDescent="0.2">
      <c r="A66" t="s">
        <v>7</v>
      </c>
      <c r="E66">
        <v>0.65</v>
      </c>
      <c r="Q66" s="7"/>
    </row>
    <row r="67" spans="1:17" x14ac:dyDescent="0.2">
      <c r="A67" t="s">
        <v>8</v>
      </c>
      <c r="E67">
        <v>0.3</v>
      </c>
      <c r="Q67" s="7"/>
    </row>
    <row r="68" spans="1:17" x14ac:dyDescent="0.2">
      <c r="Q68" s="7"/>
    </row>
    <row r="69" spans="1:17" x14ac:dyDescent="0.2">
      <c r="Q69" s="7"/>
    </row>
    <row r="70" spans="1:17" x14ac:dyDescent="0.2">
      <c r="Q70" s="7"/>
    </row>
    <row r="71" spans="1:17" x14ac:dyDescent="0.2">
      <c r="Q71" s="7"/>
    </row>
    <row r="72" spans="1:17" x14ac:dyDescent="0.2">
      <c r="Q72" s="7"/>
    </row>
    <row r="73" spans="1:17" x14ac:dyDescent="0.2">
      <c r="Q73" s="7"/>
    </row>
    <row r="74" spans="1:17" x14ac:dyDescent="0.2">
      <c r="Q74" s="7"/>
    </row>
    <row r="75" spans="1:17" x14ac:dyDescent="0.2">
      <c r="Q75" s="7"/>
    </row>
    <row r="76" spans="1:17" x14ac:dyDescent="0.2">
      <c r="Q76" s="7"/>
    </row>
    <row r="77" spans="1:17" x14ac:dyDescent="0.2">
      <c r="Q77" s="7"/>
    </row>
    <row r="78" spans="1:17" x14ac:dyDescent="0.2">
      <c r="Q78" s="7"/>
    </row>
    <row r="79" spans="1:17" x14ac:dyDescent="0.2">
      <c r="Q79" s="7"/>
    </row>
    <row r="80" spans="1:17" x14ac:dyDescent="0.2">
      <c r="Q80" s="7"/>
    </row>
    <row r="81" spans="17:17" x14ac:dyDescent="0.2">
      <c r="Q81" s="7"/>
    </row>
    <row r="82" spans="17:17" x14ac:dyDescent="0.2">
      <c r="Q82" s="7"/>
    </row>
    <row r="83" spans="17:17" x14ac:dyDescent="0.2">
      <c r="Q83" s="7"/>
    </row>
    <row r="84" spans="17:17" x14ac:dyDescent="0.2">
      <c r="Q84" s="7"/>
    </row>
    <row r="85" spans="17:17" x14ac:dyDescent="0.2">
      <c r="Q85" s="7"/>
    </row>
    <row r="86" spans="17:17" x14ac:dyDescent="0.2">
      <c r="Q86" s="7"/>
    </row>
    <row r="87" spans="17:17" x14ac:dyDescent="0.2">
      <c r="Q87" s="7"/>
    </row>
    <row r="88" spans="17:17" x14ac:dyDescent="0.2">
      <c r="Q88" s="7"/>
    </row>
    <row r="89" spans="17:17" x14ac:dyDescent="0.2">
      <c r="Q89" s="7"/>
    </row>
    <row r="90" spans="17:17" x14ac:dyDescent="0.2">
      <c r="Q90" s="7"/>
    </row>
    <row r="91" spans="17:17" x14ac:dyDescent="0.2">
      <c r="Q91" s="7"/>
    </row>
    <row r="92" spans="17:17" x14ac:dyDescent="0.2">
      <c r="Q92" s="7"/>
    </row>
    <row r="93" spans="17:17" x14ac:dyDescent="0.2">
      <c r="Q93" s="7"/>
    </row>
    <row r="94" spans="17:17" x14ac:dyDescent="0.2">
      <c r="Q94" s="7"/>
    </row>
    <row r="95" spans="17:17" x14ac:dyDescent="0.2">
      <c r="Q95" s="7"/>
    </row>
    <row r="96" spans="17:17" x14ac:dyDescent="0.2">
      <c r="Q96" s="7"/>
    </row>
    <row r="97" spans="17:17" x14ac:dyDescent="0.2">
      <c r="Q97" s="7"/>
    </row>
    <row r="98" spans="17:17" x14ac:dyDescent="0.2">
      <c r="Q98" s="7"/>
    </row>
    <row r="99" spans="17:17" x14ac:dyDescent="0.2">
      <c r="Q99" s="7"/>
    </row>
    <row r="100" spans="17:17" x14ac:dyDescent="0.2">
      <c r="Q100" s="7"/>
    </row>
    <row r="101" spans="17:17" x14ac:dyDescent="0.2">
      <c r="Q101" s="7"/>
    </row>
    <row r="102" spans="17:17" x14ac:dyDescent="0.2">
      <c r="Q102" s="7"/>
    </row>
    <row r="103" spans="17:17" x14ac:dyDescent="0.2">
      <c r="Q103" s="7"/>
    </row>
    <row r="104" spans="17:17" x14ac:dyDescent="0.2">
      <c r="Q104" s="7"/>
    </row>
    <row r="105" spans="17:17" x14ac:dyDescent="0.2">
      <c r="Q105" s="7"/>
    </row>
    <row r="106" spans="17:17" x14ac:dyDescent="0.2">
      <c r="Q106" s="7"/>
    </row>
    <row r="107" spans="17:17" x14ac:dyDescent="0.2">
      <c r="Q107" s="7"/>
    </row>
    <row r="108" spans="17:17" x14ac:dyDescent="0.2">
      <c r="Q108" s="7"/>
    </row>
    <row r="109" spans="17:17" x14ac:dyDescent="0.2">
      <c r="Q109" s="7"/>
    </row>
    <row r="110" spans="17:17" x14ac:dyDescent="0.2">
      <c r="Q110" s="7"/>
    </row>
    <row r="111" spans="17:17" x14ac:dyDescent="0.2">
      <c r="Q111" s="7"/>
    </row>
    <row r="112" spans="17:17" x14ac:dyDescent="0.2">
      <c r="Q112" s="7"/>
    </row>
    <row r="113" spans="17:17" x14ac:dyDescent="0.2">
      <c r="Q113" s="7"/>
    </row>
    <row r="114" spans="17:17" x14ac:dyDescent="0.2">
      <c r="Q114" s="7"/>
    </row>
    <row r="115" spans="17:17" x14ac:dyDescent="0.2">
      <c r="Q115" s="7"/>
    </row>
    <row r="116" spans="17:17" x14ac:dyDescent="0.2">
      <c r="Q116" s="7"/>
    </row>
    <row r="117" spans="17:17" x14ac:dyDescent="0.2">
      <c r="Q117" s="7"/>
    </row>
    <row r="118" spans="17:17" x14ac:dyDescent="0.2">
      <c r="Q118" s="7"/>
    </row>
    <row r="119" spans="17:17" x14ac:dyDescent="0.2">
      <c r="Q119" s="7"/>
    </row>
    <row r="120" spans="17:17" x14ac:dyDescent="0.2">
      <c r="Q120" s="7"/>
    </row>
    <row r="121" spans="17:17" x14ac:dyDescent="0.2">
      <c r="Q121" s="7"/>
    </row>
    <row r="122" spans="17:17" x14ac:dyDescent="0.2">
      <c r="Q122" s="7"/>
    </row>
    <row r="123" spans="17:17" x14ac:dyDescent="0.2">
      <c r="Q123" s="7"/>
    </row>
    <row r="124" spans="17:17" x14ac:dyDescent="0.2">
      <c r="Q124" s="7"/>
    </row>
    <row r="125" spans="17:17" x14ac:dyDescent="0.2">
      <c r="Q125" s="7"/>
    </row>
    <row r="126" spans="17:17" x14ac:dyDescent="0.2">
      <c r="Q126" s="7"/>
    </row>
    <row r="127" spans="17:17" x14ac:dyDescent="0.2">
      <c r="Q127" s="7"/>
    </row>
    <row r="128" spans="17:17" x14ac:dyDescent="0.2">
      <c r="Q128" s="7"/>
    </row>
    <row r="129" spans="17:17" x14ac:dyDescent="0.2">
      <c r="Q129" s="7"/>
    </row>
    <row r="130" spans="17:17" x14ac:dyDescent="0.2">
      <c r="Q130" s="7"/>
    </row>
    <row r="131" spans="17:17" x14ac:dyDescent="0.2">
      <c r="Q131" s="7"/>
    </row>
    <row r="132" spans="17:17" x14ac:dyDescent="0.2">
      <c r="Q132" s="7"/>
    </row>
    <row r="133" spans="17:17" x14ac:dyDescent="0.2">
      <c r="Q133" s="7"/>
    </row>
    <row r="134" spans="17:17" x14ac:dyDescent="0.2">
      <c r="Q134" s="7"/>
    </row>
    <row r="135" spans="17:17" x14ac:dyDescent="0.2">
      <c r="Q135" s="7"/>
    </row>
    <row r="136" spans="17:17" x14ac:dyDescent="0.2">
      <c r="Q136" s="7"/>
    </row>
    <row r="137" spans="17:17" x14ac:dyDescent="0.2">
      <c r="Q137" s="7"/>
    </row>
    <row r="138" spans="17:17" x14ac:dyDescent="0.2">
      <c r="Q138" s="7"/>
    </row>
    <row r="139" spans="17:17" x14ac:dyDescent="0.2">
      <c r="Q139" s="7"/>
    </row>
    <row r="140" spans="17:17" x14ac:dyDescent="0.2">
      <c r="Q140" s="7"/>
    </row>
    <row r="141" spans="17:17" x14ac:dyDescent="0.2">
      <c r="Q141" s="7"/>
    </row>
    <row r="142" spans="17:17" x14ac:dyDescent="0.2">
      <c r="Q142" s="7"/>
    </row>
    <row r="143" spans="17:17" x14ac:dyDescent="0.2">
      <c r="Q143" s="7"/>
    </row>
    <row r="144" spans="17:17" x14ac:dyDescent="0.2">
      <c r="Q144" s="7"/>
    </row>
    <row r="145" spans="17:17" x14ac:dyDescent="0.2">
      <c r="Q145" s="7"/>
    </row>
    <row r="146" spans="17:17" x14ac:dyDescent="0.2">
      <c r="Q146" s="7"/>
    </row>
    <row r="147" spans="17:17" x14ac:dyDescent="0.2">
      <c r="Q147" s="7"/>
    </row>
    <row r="148" spans="17:17" x14ac:dyDescent="0.2">
      <c r="Q148" s="7"/>
    </row>
    <row r="149" spans="17:17" x14ac:dyDescent="0.2">
      <c r="Q149" s="7"/>
    </row>
    <row r="150" spans="17:17" x14ac:dyDescent="0.2">
      <c r="Q150" s="7"/>
    </row>
    <row r="151" spans="17:17" x14ac:dyDescent="0.2">
      <c r="Q151" s="7"/>
    </row>
    <row r="152" spans="17:17" x14ac:dyDescent="0.2">
      <c r="Q152" s="7"/>
    </row>
    <row r="153" spans="17:17" x14ac:dyDescent="0.2">
      <c r="Q153" s="7"/>
    </row>
    <row r="154" spans="17:17" x14ac:dyDescent="0.2">
      <c r="Q154" s="7"/>
    </row>
    <row r="155" spans="17:17" x14ac:dyDescent="0.2">
      <c r="Q155" s="7"/>
    </row>
    <row r="156" spans="17:17" x14ac:dyDescent="0.2">
      <c r="Q156" s="7"/>
    </row>
    <row r="157" spans="17:17" x14ac:dyDescent="0.2">
      <c r="Q157" s="7"/>
    </row>
    <row r="158" spans="17:17" x14ac:dyDescent="0.2">
      <c r="Q158" s="7"/>
    </row>
    <row r="159" spans="17:17" x14ac:dyDescent="0.2">
      <c r="Q159" s="7"/>
    </row>
    <row r="160" spans="17:17" x14ac:dyDescent="0.2">
      <c r="Q160" s="7"/>
    </row>
    <row r="161" spans="17:17" x14ac:dyDescent="0.2">
      <c r="Q161" s="7"/>
    </row>
    <row r="162" spans="17:17" x14ac:dyDescent="0.2">
      <c r="Q162" s="7"/>
    </row>
    <row r="163" spans="17:17" x14ac:dyDescent="0.2">
      <c r="Q163" s="7"/>
    </row>
    <row r="164" spans="17:17" x14ac:dyDescent="0.2">
      <c r="Q164" s="7"/>
    </row>
    <row r="165" spans="17:17" x14ac:dyDescent="0.2">
      <c r="Q165" s="7"/>
    </row>
    <row r="166" spans="17:17" x14ac:dyDescent="0.2">
      <c r="Q166" s="7"/>
    </row>
    <row r="167" spans="17:17" x14ac:dyDescent="0.2">
      <c r="Q167" s="7"/>
    </row>
    <row r="168" spans="17:17" x14ac:dyDescent="0.2">
      <c r="Q168" s="7"/>
    </row>
    <row r="169" spans="17:17" x14ac:dyDescent="0.2">
      <c r="Q169" s="7"/>
    </row>
    <row r="170" spans="17:17" x14ac:dyDescent="0.2">
      <c r="Q170" s="7"/>
    </row>
    <row r="171" spans="17:17" x14ac:dyDescent="0.2">
      <c r="Q171" s="7"/>
    </row>
    <row r="172" spans="17:17" x14ac:dyDescent="0.2">
      <c r="Q172" s="7"/>
    </row>
    <row r="173" spans="17:17" x14ac:dyDescent="0.2">
      <c r="Q173" s="7"/>
    </row>
    <row r="174" spans="17:17" x14ac:dyDescent="0.2">
      <c r="Q174" s="7"/>
    </row>
    <row r="175" spans="17:17" x14ac:dyDescent="0.2">
      <c r="Q175" s="7"/>
    </row>
    <row r="176" spans="17:17" x14ac:dyDescent="0.2">
      <c r="Q176" s="7"/>
    </row>
    <row r="177" spans="17:17" x14ac:dyDescent="0.2">
      <c r="Q177" s="7"/>
    </row>
    <row r="178" spans="17:17" x14ac:dyDescent="0.2">
      <c r="Q178" s="7"/>
    </row>
    <row r="179" spans="17:17" x14ac:dyDescent="0.2">
      <c r="Q179" s="7"/>
    </row>
    <row r="180" spans="17:17" x14ac:dyDescent="0.2">
      <c r="Q180" s="7"/>
    </row>
    <row r="181" spans="17:17" x14ac:dyDescent="0.2">
      <c r="Q181" s="7"/>
    </row>
    <row r="182" spans="17:17" x14ac:dyDescent="0.2">
      <c r="Q182" s="7"/>
    </row>
    <row r="183" spans="17:17" x14ac:dyDescent="0.2">
      <c r="Q183" s="7"/>
    </row>
    <row r="184" spans="17:17" x14ac:dyDescent="0.2">
      <c r="Q184" s="7"/>
    </row>
    <row r="185" spans="17:17" x14ac:dyDescent="0.2">
      <c r="Q185" s="7"/>
    </row>
    <row r="186" spans="17:17" x14ac:dyDescent="0.2">
      <c r="Q186" s="7"/>
    </row>
    <row r="187" spans="17:17" x14ac:dyDescent="0.2">
      <c r="Q187" s="7"/>
    </row>
    <row r="188" spans="17:17" x14ac:dyDescent="0.2">
      <c r="Q188" s="7"/>
    </row>
    <row r="189" spans="17:17" x14ac:dyDescent="0.2">
      <c r="Q189" s="7"/>
    </row>
    <row r="190" spans="17:17" x14ac:dyDescent="0.2">
      <c r="Q190" s="7"/>
    </row>
    <row r="191" spans="17:17" x14ac:dyDescent="0.2">
      <c r="Q191" s="7"/>
    </row>
    <row r="192" spans="17:17" x14ac:dyDescent="0.2">
      <c r="Q192" s="7"/>
    </row>
    <row r="193" spans="17:17" x14ac:dyDescent="0.2">
      <c r="Q193" s="7"/>
    </row>
    <row r="194" spans="17:17" x14ac:dyDescent="0.2">
      <c r="Q194" s="7"/>
    </row>
    <row r="195" spans="17:17" x14ac:dyDescent="0.2">
      <c r="Q195" s="7"/>
    </row>
    <row r="196" spans="17:17" x14ac:dyDescent="0.2">
      <c r="Q196" s="7"/>
    </row>
    <row r="197" spans="17:17" x14ac:dyDescent="0.2">
      <c r="Q197" s="7"/>
    </row>
    <row r="198" spans="17:17" x14ac:dyDescent="0.2">
      <c r="Q198" s="7"/>
    </row>
    <row r="199" spans="17:17" x14ac:dyDescent="0.2">
      <c r="Q199" s="7"/>
    </row>
    <row r="200" spans="17:17" x14ac:dyDescent="0.2">
      <c r="Q200" s="7"/>
    </row>
    <row r="201" spans="17:17" x14ac:dyDescent="0.2">
      <c r="Q201" s="7"/>
    </row>
    <row r="202" spans="17:17" x14ac:dyDescent="0.2">
      <c r="Q202" s="7"/>
    </row>
    <row r="203" spans="17:17" x14ac:dyDescent="0.2">
      <c r="Q203" s="7"/>
    </row>
    <row r="204" spans="17:17" x14ac:dyDescent="0.2">
      <c r="Q204" s="7"/>
    </row>
    <row r="205" spans="17:17" x14ac:dyDescent="0.2">
      <c r="Q205" s="7"/>
    </row>
    <row r="206" spans="17:17" x14ac:dyDescent="0.2">
      <c r="Q206" s="7"/>
    </row>
    <row r="207" spans="17:17" x14ac:dyDescent="0.2">
      <c r="Q207" s="7"/>
    </row>
    <row r="208" spans="17:17" x14ac:dyDescent="0.2">
      <c r="Q208" s="7"/>
    </row>
    <row r="209" spans="17:17" x14ac:dyDescent="0.2">
      <c r="Q209" s="7"/>
    </row>
    <row r="210" spans="17:17" x14ac:dyDescent="0.2">
      <c r="Q210" s="7"/>
    </row>
    <row r="211" spans="17:17" x14ac:dyDescent="0.2">
      <c r="Q211" s="7"/>
    </row>
    <row r="212" spans="17:17" x14ac:dyDescent="0.2">
      <c r="Q212" s="7"/>
    </row>
    <row r="213" spans="17:17" x14ac:dyDescent="0.2">
      <c r="Q213" s="7"/>
    </row>
    <row r="214" spans="17:17" x14ac:dyDescent="0.2">
      <c r="Q214" s="7"/>
    </row>
    <row r="215" spans="17:17" x14ac:dyDescent="0.2">
      <c r="Q215" s="7"/>
    </row>
    <row r="216" spans="17:17" x14ac:dyDescent="0.2">
      <c r="Q216" s="7"/>
    </row>
    <row r="217" spans="17:17" x14ac:dyDescent="0.2">
      <c r="Q217" s="7"/>
    </row>
    <row r="218" spans="17:17" x14ac:dyDescent="0.2">
      <c r="Q218" s="7"/>
    </row>
    <row r="219" spans="17:17" x14ac:dyDescent="0.2">
      <c r="Q219" s="7"/>
    </row>
    <row r="220" spans="17:17" x14ac:dyDescent="0.2">
      <c r="Q220" s="7"/>
    </row>
    <row r="221" spans="17:17" x14ac:dyDescent="0.2">
      <c r="Q221" s="7"/>
    </row>
    <row r="222" spans="17:17" x14ac:dyDescent="0.2">
      <c r="Q222" s="7"/>
    </row>
    <row r="223" spans="17:17" x14ac:dyDescent="0.2">
      <c r="Q223" s="7"/>
    </row>
    <row r="224" spans="17:17" x14ac:dyDescent="0.2">
      <c r="Q224" s="7"/>
    </row>
    <row r="225" spans="17:17" x14ac:dyDescent="0.2">
      <c r="Q225" s="7"/>
    </row>
    <row r="226" spans="17:17" x14ac:dyDescent="0.2">
      <c r="Q226" s="7"/>
    </row>
    <row r="227" spans="17:17" x14ac:dyDescent="0.2">
      <c r="Q227" s="7"/>
    </row>
    <row r="228" spans="17:17" x14ac:dyDescent="0.2">
      <c r="Q228" s="7"/>
    </row>
    <row r="229" spans="17:17" x14ac:dyDescent="0.2">
      <c r="Q229" s="7"/>
    </row>
    <row r="230" spans="17:17" x14ac:dyDescent="0.2">
      <c r="Q230" s="7"/>
    </row>
    <row r="231" spans="17:17" x14ac:dyDescent="0.2">
      <c r="Q231" s="7"/>
    </row>
    <row r="232" spans="17:17" x14ac:dyDescent="0.2">
      <c r="Q232" s="7"/>
    </row>
    <row r="233" spans="17:17" x14ac:dyDescent="0.2">
      <c r="Q233" s="7"/>
    </row>
    <row r="234" spans="17:17" x14ac:dyDescent="0.2">
      <c r="Q234" s="7"/>
    </row>
    <row r="235" spans="17:17" x14ac:dyDescent="0.2">
      <c r="Q235" s="7"/>
    </row>
    <row r="236" spans="17:17" x14ac:dyDescent="0.2">
      <c r="Q236" s="7"/>
    </row>
    <row r="237" spans="17:17" x14ac:dyDescent="0.2">
      <c r="Q237" s="7"/>
    </row>
    <row r="238" spans="17:17" x14ac:dyDescent="0.2">
      <c r="Q238" s="7"/>
    </row>
    <row r="239" spans="17:17" x14ac:dyDescent="0.2">
      <c r="Q239" s="7"/>
    </row>
    <row r="240" spans="17:17" x14ac:dyDescent="0.2">
      <c r="Q240" s="7"/>
    </row>
    <row r="241" spans="17:17" x14ac:dyDescent="0.2">
      <c r="Q241" s="7"/>
    </row>
    <row r="242" spans="17:17" x14ac:dyDescent="0.2">
      <c r="Q242" s="7"/>
    </row>
  </sheetData>
  <pageMargins left="0.75" right="0.75" top="1" bottom="1" header="0.5" footer="0.5"/>
  <pageSetup scale="52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2"/>
  <sheetViews>
    <sheetView topLeftCell="A7" workbookViewId="0">
      <selection activeCell="U1" sqref="U1:U1048576"/>
    </sheetView>
  </sheetViews>
  <sheetFormatPr defaultRowHeight="12.75" x14ac:dyDescent="0.2"/>
  <cols>
    <col min="1" max="1" width="15.5703125" customWidth="1"/>
    <col min="2" max="2" width="17.7109375" bestFit="1" customWidth="1"/>
    <col min="3" max="3" width="13.5703125" customWidth="1"/>
    <col min="4" max="4" width="10.140625" customWidth="1"/>
    <col min="5" max="5" width="12.28515625" bestFit="1" customWidth="1"/>
    <col min="6" max="6" width="11.28515625" bestFit="1" customWidth="1"/>
    <col min="7" max="7" width="12" bestFit="1" customWidth="1"/>
    <col min="8" max="8" width="11.28515625" bestFit="1" customWidth="1"/>
    <col min="10" max="10" width="11.28515625" bestFit="1" customWidth="1"/>
    <col min="13" max="13" width="10.7109375" customWidth="1"/>
    <col min="15" max="15" width="13.140625" customWidth="1"/>
    <col min="16" max="17" width="10.140625" customWidth="1"/>
    <col min="18" max="18" width="20.7109375" style="14" bestFit="1" customWidth="1"/>
    <col min="19" max="19" width="16.28515625" style="9" bestFit="1" customWidth="1"/>
    <col min="20" max="20" width="17.5703125" bestFit="1" customWidth="1"/>
  </cols>
  <sheetData>
    <row r="1" spans="3:22" x14ac:dyDescent="0.2">
      <c r="R1" s="15" t="s">
        <v>16</v>
      </c>
      <c r="S1" s="8" t="s">
        <v>3</v>
      </c>
      <c r="T1" s="1" t="s">
        <v>15</v>
      </c>
      <c r="U1" s="1" t="s">
        <v>17</v>
      </c>
      <c r="V1" s="1" t="s">
        <v>18</v>
      </c>
    </row>
    <row r="3" spans="3:22" x14ac:dyDescent="0.2">
      <c r="R3" s="14">
        <f>J4*H7</f>
        <v>0.45</v>
      </c>
      <c r="S3" s="9">
        <v>0</v>
      </c>
      <c r="T3">
        <f>(365/365)*B61</f>
        <v>0.79</v>
      </c>
      <c r="U3">
        <f>R3*S3</f>
        <v>0</v>
      </c>
      <c r="V3" s="12">
        <f>R3*T3</f>
        <v>0.35550000000000004</v>
      </c>
    </row>
    <row r="4" spans="3:22" x14ac:dyDescent="0.2">
      <c r="J4" s="1">
        <f>1-J8</f>
        <v>0.9</v>
      </c>
    </row>
    <row r="6" spans="3:22" x14ac:dyDescent="0.2">
      <c r="J6" s="1"/>
      <c r="L6" s="1"/>
      <c r="R6" s="14">
        <f>M7*J8*H7</f>
        <v>1.4999999999999999E-2</v>
      </c>
      <c r="S6" s="9">
        <f>E53</f>
        <v>1880</v>
      </c>
      <c r="T6">
        <f>(((365-C58-C59)/365)*B61)+((C58/365)*B58)+((C59/365)*B59)</f>
        <v>0.77476712328767128</v>
      </c>
      <c r="U6">
        <f>R6*S6</f>
        <v>28.2</v>
      </c>
      <c r="V6" s="12">
        <f>R6*T6</f>
        <v>1.1621506849315068E-2</v>
      </c>
    </row>
    <row r="7" spans="3:22" x14ac:dyDescent="0.2">
      <c r="E7" s="1"/>
      <c r="H7" s="1">
        <f>1-H22</f>
        <v>0.5</v>
      </c>
      <c r="M7" s="1">
        <f>$E$67</f>
        <v>0.3</v>
      </c>
    </row>
    <row r="8" spans="3:22" x14ac:dyDescent="0.2">
      <c r="C8" s="13"/>
      <c r="E8" s="11"/>
      <c r="J8" s="1">
        <f>$E$64</f>
        <v>0.1</v>
      </c>
    </row>
    <row r="9" spans="3:22" x14ac:dyDescent="0.2">
      <c r="E9" s="1"/>
      <c r="N9" s="2"/>
    </row>
    <row r="10" spans="3:22" x14ac:dyDescent="0.2">
      <c r="E10" s="7"/>
      <c r="F10" s="3"/>
      <c r="N10" s="2"/>
    </row>
    <row r="11" spans="3:22" x14ac:dyDescent="0.2">
      <c r="F11" s="4"/>
      <c r="N11" s="2"/>
    </row>
    <row r="12" spans="3:22" x14ac:dyDescent="0.2">
      <c r="M12" s="1">
        <f>1-M7</f>
        <v>0.7</v>
      </c>
      <c r="N12" s="2"/>
    </row>
    <row r="13" spans="3:22" x14ac:dyDescent="0.2">
      <c r="N13" s="2"/>
      <c r="R13" s="14">
        <f>M12*J8*H7</f>
        <v>3.4999999999999996E-2</v>
      </c>
      <c r="S13" s="9">
        <v>0</v>
      </c>
      <c r="T13">
        <f>(((365-C57-C59)/365)*B61)+((C57/365)*B57)+((C59/365)*B59)</f>
        <v>0.78021917808219188</v>
      </c>
      <c r="U13">
        <f>R13*S13</f>
        <v>0</v>
      </c>
      <c r="V13" s="12">
        <f>R13*T13</f>
        <v>2.7307671232876713E-2</v>
      </c>
    </row>
    <row r="14" spans="3:22" x14ac:dyDescent="0.2">
      <c r="N14" s="2"/>
    </row>
    <row r="15" spans="3:22" x14ac:dyDescent="0.2">
      <c r="N15" s="2"/>
      <c r="Q15" s="7"/>
    </row>
    <row r="16" spans="3:22" x14ac:dyDescent="0.2">
      <c r="J16" s="3"/>
      <c r="N16" s="2"/>
      <c r="Q16" s="7"/>
    </row>
    <row r="17" spans="1:22" x14ac:dyDescent="0.2">
      <c r="B17" s="3">
        <f>SUM(U$3,U$6,U$13,U$18,U$24,U$28,U$34)</f>
        <v>59.43</v>
      </c>
      <c r="N17" s="2"/>
      <c r="Q17" s="7"/>
    </row>
    <row r="18" spans="1:22" x14ac:dyDescent="0.2">
      <c r="B18" s="16">
        <f>SUM(V$3,V$6,V$13,V$18,V$24,V$28,V$34)</f>
        <v>0.78912437671232871</v>
      </c>
      <c r="N18" s="2"/>
      <c r="Q18" s="7"/>
      <c r="R18" s="14">
        <f>K20*H22</f>
        <v>0.42499999999999999</v>
      </c>
      <c r="S18" s="9">
        <f>$E$54</f>
        <v>54</v>
      </c>
      <c r="T18">
        <f>(((365-C60)/365)*B61)+((C60/365)*B60)</f>
        <v>0.78956164383561644</v>
      </c>
      <c r="U18">
        <f>R18*S18</f>
        <v>22.95</v>
      </c>
      <c r="V18" s="12">
        <f>R18*T18</f>
        <v>0.33556369863013696</v>
      </c>
    </row>
    <row r="19" spans="1:22" x14ac:dyDescent="0.2">
      <c r="B19" s="3"/>
      <c r="N19" s="2"/>
      <c r="Q19" s="7"/>
    </row>
    <row r="20" spans="1:22" x14ac:dyDescent="0.2">
      <c r="B20" s="3"/>
      <c r="K20" s="1">
        <f>$E$65</f>
        <v>0.85</v>
      </c>
      <c r="N20" s="2"/>
      <c r="Q20" s="7"/>
    </row>
    <row r="21" spans="1:22" x14ac:dyDescent="0.2">
      <c r="B21" s="3"/>
      <c r="N21" s="2"/>
      <c r="Q21" s="7"/>
    </row>
    <row r="22" spans="1:22" x14ac:dyDescent="0.2">
      <c r="B22" s="3"/>
      <c r="H22" s="1">
        <f>$E$66</f>
        <v>0.5</v>
      </c>
      <c r="N22" s="2"/>
      <c r="Q22" s="7"/>
    </row>
    <row r="23" spans="1:22" x14ac:dyDescent="0.2">
      <c r="A23" s="1"/>
      <c r="B23" s="6"/>
      <c r="N23" s="2"/>
      <c r="Q23" s="7"/>
    </row>
    <row r="24" spans="1:22" x14ac:dyDescent="0.2">
      <c r="A24" s="9">
        <f>(B17-B36)/(B18-B37)</f>
        <v>11390.097582331064</v>
      </c>
      <c r="N24" s="2"/>
      <c r="Q24" s="7"/>
      <c r="R24" s="14">
        <f>M26*K27*H22</f>
        <v>6.7500000000000018E-2</v>
      </c>
      <c r="S24" s="9">
        <f>$E$54</f>
        <v>54</v>
      </c>
      <c r="T24">
        <f>(((365-C60)/365)*B61)+((C60/365)*B60)</f>
        <v>0.78956164383561644</v>
      </c>
      <c r="U24">
        <f>R24*S24</f>
        <v>3.6450000000000009</v>
      </c>
      <c r="V24" s="12">
        <f>R24*T24</f>
        <v>5.3295410958904124E-2</v>
      </c>
    </row>
    <row r="25" spans="1:22" x14ac:dyDescent="0.2">
      <c r="A25" s="1"/>
      <c r="N25" s="2"/>
      <c r="Q25" s="7"/>
    </row>
    <row r="26" spans="1:22" x14ac:dyDescent="0.2">
      <c r="B26" s="9"/>
      <c r="C26" s="12"/>
      <c r="M26" s="1">
        <f>1-M30</f>
        <v>0.9</v>
      </c>
      <c r="N26" s="2"/>
      <c r="Q26" s="7"/>
    </row>
    <row r="27" spans="1:22" x14ac:dyDescent="0.2">
      <c r="A27" s="1"/>
      <c r="K27" s="1">
        <f>1-K20</f>
        <v>0.15000000000000002</v>
      </c>
      <c r="N27" s="2"/>
      <c r="Q27" s="7"/>
    </row>
    <row r="28" spans="1:22" x14ac:dyDescent="0.2">
      <c r="B28" s="12"/>
      <c r="N28" s="2"/>
      <c r="Q28" s="7"/>
      <c r="R28" s="14">
        <f>P29*M30*K27*H22</f>
        <v>2.2500000000000003E-3</v>
      </c>
      <c r="S28" s="9">
        <f>$E$53+$E$54</f>
        <v>1934</v>
      </c>
      <c r="T28">
        <f>(((365-C58-C59-C60)/365)*B61)+((C58/365)*B58)+((C59/365)*B59)+((C60/365)*B60)</f>
        <v>0.77432876712328769</v>
      </c>
      <c r="U28">
        <f>R28*S28</f>
        <v>4.3515000000000006</v>
      </c>
      <c r="V28" s="12">
        <f>R28*T28</f>
        <v>1.7422397260273975E-3</v>
      </c>
    </row>
    <row r="29" spans="1:22" x14ac:dyDescent="0.2">
      <c r="N29" s="2"/>
      <c r="P29" s="1">
        <f>$E$67</f>
        <v>0.3</v>
      </c>
      <c r="Q29" s="7"/>
    </row>
    <row r="30" spans="1:22" x14ac:dyDescent="0.2">
      <c r="A30" s="1"/>
      <c r="M30" s="1">
        <f>$E$64</f>
        <v>0.1</v>
      </c>
      <c r="N30" s="2"/>
      <c r="Q30" s="7"/>
    </row>
    <row r="31" spans="1:22" x14ac:dyDescent="0.2">
      <c r="B31" s="7"/>
      <c r="N31" s="2"/>
      <c r="Q31" s="7"/>
    </row>
    <row r="32" spans="1:22" x14ac:dyDescent="0.2">
      <c r="N32" s="2"/>
      <c r="Q32" s="7"/>
    </row>
    <row r="33" spans="2:22" x14ac:dyDescent="0.2">
      <c r="B33" s="3"/>
      <c r="F33" s="3"/>
      <c r="J33" s="3"/>
      <c r="N33" s="2"/>
      <c r="P33" s="1">
        <f>1-P29</f>
        <v>0.7</v>
      </c>
      <c r="Q33" s="7"/>
    </row>
    <row r="34" spans="2:22" x14ac:dyDescent="0.2">
      <c r="F34" s="4"/>
      <c r="N34" s="2"/>
      <c r="Q34" s="7"/>
      <c r="R34" s="14">
        <f>P33*M30*K27*H22</f>
        <v>5.2500000000000003E-3</v>
      </c>
      <c r="S34" s="9">
        <f>$E$54</f>
        <v>54</v>
      </c>
      <c r="T34">
        <f>(((365-C57-C59-C60)/365)*B61)+((C57/365)*B57)+((C59/365)*B59)+((C60/365)*B60)</f>
        <v>0.77978082191780829</v>
      </c>
      <c r="U34">
        <f>R34*S34</f>
        <v>0.28350000000000003</v>
      </c>
      <c r="V34" s="12">
        <f>R34*T34</f>
        <v>4.093849315068494E-3</v>
      </c>
    </row>
    <row r="35" spans="2:22" x14ac:dyDescent="0.2">
      <c r="J35" s="5"/>
      <c r="N35" s="2"/>
      <c r="Q35" s="7"/>
    </row>
    <row r="36" spans="2:22" x14ac:dyDescent="0.2">
      <c r="B36" s="7">
        <f>SUM(U$39,U$42,U$49)</f>
        <v>56.4</v>
      </c>
      <c r="O36" s="3"/>
      <c r="P36" s="2"/>
      <c r="Q36" s="7"/>
    </row>
    <row r="37" spans="2:22" x14ac:dyDescent="0.2">
      <c r="B37" s="16">
        <f>SUM(V$39,V$42,V$49)</f>
        <v>0.7888583561643836</v>
      </c>
      <c r="J37" s="1"/>
      <c r="N37" s="2"/>
      <c r="Q37" s="7"/>
    </row>
    <row r="38" spans="2:22" x14ac:dyDescent="0.2">
      <c r="N38" s="2"/>
      <c r="Q38" s="7"/>
    </row>
    <row r="39" spans="2:22" x14ac:dyDescent="0.2">
      <c r="J39" s="3"/>
      <c r="N39" s="2"/>
      <c r="Q39" s="7"/>
      <c r="R39" s="14">
        <f>H40</f>
        <v>0.9</v>
      </c>
      <c r="S39" s="9">
        <v>0</v>
      </c>
      <c r="T39">
        <f>(365/365)*B61</f>
        <v>0.79</v>
      </c>
      <c r="U39">
        <f>R39*S39</f>
        <v>0</v>
      </c>
      <c r="V39" s="12">
        <f>R39*T39</f>
        <v>0.71100000000000008</v>
      </c>
    </row>
    <row r="40" spans="2:22" x14ac:dyDescent="0.2">
      <c r="H40" s="1">
        <f>1-H44</f>
        <v>0.9</v>
      </c>
      <c r="N40" s="2"/>
      <c r="Q40" s="7"/>
    </row>
    <row r="41" spans="2:22" x14ac:dyDescent="0.2">
      <c r="J41" s="1"/>
      <c r="Q41" s="7"/>
    </row>
    <row r="42" spans="2:22" x14ac:dyDescent="0.2">
      <c r="Q42" s="7"/>
      <c r="R42" s="14">
        <f>K43*H44</f>
        <v>0.03</v>
      </c>
      <c r="S42" s="9">
        <f>$E$53</f>
        <v>1880</v>
      </c>
      <c r="T42">
        <f>(((365-C58-C59)/365)*B61)+((C58/365)*B58)+((C59/365)*B59)</f>
        <v>0.77476712328767128</v>
      </c>
      <c r="U42">
        <f>R42*S42</f>
        <v>56.4</v>
      </c>
      <c r="V42" s="12">
        <f>R42*T42</f>
        <v>2.3243013698630136E-2</v>
      </c>
    </row>
    <row r="43" spans="2:22" x14ac:dyDescent="0.2">
      <c r="K43" s="1">
        <f>$E$67</f>
        <v>0.3</v>
      </c>
      <c r="Q43" s="7"/>
    </row>
    <row r="44" spans="2:22" x14ac:dyDescent="0.2">
      <c r="E44" s="1"/>
      <c r="H44" s="1">
        <f>$E$64</f>
        <v>0.1</v>
      </c>
      <c r="Q44" s="7"/>
    </row>
    <row r="45" spans="2:22" x14ac:dyDescent="0.2">
      <c r="C45" s="13"/>
      <c r="E45" s="7"/>
      <c r="Q45" s="7"/>
    </row>
    <row r="46" spans="2:22" x14ac:dyDescent="0.2">
      <c r="E46" s="1"/>
      <c r="H46" s="3"/>
      <c r="Q46" s="7"/>
    </row>
    <row r="47" spans="2:22" x14ac:dyDescent="0.2">
      <c r="B47" s="13"/>
      <c r="G47" s="4"/>
      <c r="Q47" s="7"/>
    </row>
    <row r="48" spans="2:22" x14ac:dyDescent="0.2">
      <c r="G48" s="4"/>
      <c r="K48" s="1">
        <f>1-K43</f>
        <v>0.7</v>
      </c>
      <c r="Q48" s="7"/>
    </row>
    <row r="49" spans="1:22" x14ac:dyDescent="0.2">
      <c r="G49" s="4"/>
      <c r="Q49" s="7"/>
      <c r="R49" s="14">
        <f>K48*H44</f>
        <v>6.9999999999999993E-2</v>
      </c>
      <c r="S49" s="9">
        <v>0</v>
      </c>
      <c r="T49">
        <f>(((365-C57-C59)/365)*B61)+((C57/365)*B57)+((C59/365)*B59)</f>
        <v>0.78021917808219188</v>
      </c>
      <c r="U49">
        <f>R49*S49</f>
        <v>0</v>
      </c>
      <c r="V49" s="12">
        <f>R49*T49</f>
        <v>5.4615342465753426E-2</v>
      </c>
    </row>
    <row r="50" spans="1:22" x14ac:dyDescent="0.2">
      <c r="G50" s="4"/>
      <c r="Q50" s="7"/>
    </row>
    <row r="51" spans="1:22" x14ac:dyDescent="0.2">
      <c r="A51" s="1"/>
      <c r="B51" s="1" t="s">
        <v>1</v>
      </c>
      <c r="C51" s="1" t="s">
        <v>2</v>
      </c>
      <c r="G51" s="4"/>
      <c r="Q51" s="7"/>
    </row>
    <row r="52" spans="1:22" x14ac:dyDescent="0.2">
      <c r="A52" s="1" t="s">
        <v>10</v>
      </c>
      <c r="B52" s="1"/>
      <c r="C52" s="1"/>
      <c r="G52" s="4"/>
      <c r="Q52" s="7"/>
    </row>
    <row r="53" spans="1:22" x14ac:dyDescent="0.2">
      <c r="A53" t="s">
        <v>0</v>
      </c>
      <c r="B53">
        <v>235</v>
      </c>
      <c r="C53">
        <v>8</v>
      </c>
      <c r="E53" s="4">
        <f>C53*B53</f>
        <v>1880</v>
      </c>
      <c r="Q53" s="7"/>
    </row>
    <row r="54" spans="1:22" x14ac:dyDescent="0.2">
      <c r="A54" t="s">
        <v>11</v>
      </c>
      <c r="B54">
        <v>54</v>
      </c>
      <c r="C54">
        <v>1</v>
      </c>
      <c r="E54" s="4">
        <f>C54*B54</f>
        <v>54</v>
      </c>
      <c r="Q54" s="7"/>
    </row>
    <row r="55" spans="1:22" x14ac:dyDescent="0.2">
      <c r="E55" s="4"/>
      <c r="Q55" s="7"/>
    </row>
    <row r="56" spans="1:22" x14ac:dyDescent="0.2">
      <c r="A56" s="1" t="s">
        <v>9</v>
      </c>
      <c r="E56" s="4"/>
      <c r="Q56" s="7"/>
    </row>
    <row r="57" spans="1:22" x14ac:dyDescent="0.2">
      <c r="A57" s="10" t="s">
        <v>12</v>
      </c>
      <c r="B57">
        <v>0.64</v>
      </c>
      <c r="C57">
        <v>7</v>
      </c>
      <c r="E57" s="4"/>
      <c r="Q57" s="7"/>
    </row>
    <row r="58" spans="1:22" x14ac:dyDescent="0.2">
      <c r="A58" s="10" t="s">
        <v>0</v>
      </c>
      <c r="B58">
        <v>0.41</v>
      </c>
      <c r="C58">
        <v>8</v>
      </c>
      <c r="E58" s="4"/>
      <c r="Q58" s="7"/>
    </row>
    <row r="59" spans="1:22" x14ac:dyDescent="0.2">
      <c r="A59" s="10" t="s">
        <v>14</v>
      </c>
      <c r="B59">
        <v>0.67</v>
      </c>
      <c r="C59">
        <v>21</v>
      </c>
      <c r="E59" s="4"/>
      <c r="Q59" s="7"/>
    </row>
    <row r="60" spans="1:22" x14ac:dyDescent="0.2">
      <c r="A60" s="10" t="s">
        <v>11</v>
      </c>
      <c r="B60">
        <f>B61-0.08</f>
        <v>0.71000000000000008</v>
      </c>
      <c r="C60">
        <v>2</v>
      </c>
      <c r="E60" s="4"/>
      <c r="Q60" s="7"/>
    </row>
    <row r="61" spans="1:22" x14ac:dyDescent="0.2">
      <c r="A61" s="10" t="s">
        <v>13</v>
      </c>
      <c r="B61">
        <v>0.79</v>
      </c>
      <c r="E61" s="4"/>
      <c r="Q61" s="7"/>
    </row>
    <row r="62" spans="1:22" x14ac:dyDescent="0.2">
      <c r="A62" s="10"/>
      <c r="E62" s="4"/>
      <c r="Q62" s="7"/>
    </row>
    <row r="63" spans="1:22" x14ac:dyDescent="0.2">
      <c r="A63" s="1" t="s">
        <v>4</v>
      </c>
      <c r="Q63" s="7"/>
    </row>
    <row r="64" spans="1:22" x14ac:dyDescent="0.2">
      <c r="A64" t="s">
        <v>5</v>
      </c>
      <c r="E64">
        <v>0.1</v>
      </c>
      <c r="Q64" s="7"/>
    </row>
    <row r="65" spans="1:17" x14ac:dyDescent="0.2">
      <c r="A65" t="s">
        <v>6</v>
      </c>
      <c r="E65">
        <v>0.85</v>
      </c>
      <c r="Q65" s="7"/>
    </row>
    <row r="66" spans="1:17" x14ac:dyDescent="0.2">
      <c r="A66" t="s">
        <v>7</v>
      </c>
      <c r="E66">
        <v>0.5</v>
      </c>
      <c r="Q66" s="7"/>
    </row>
    <row r="67" spans="1:17" x14ac:dyDescent="0.2">
      <c r="A67" t="s">
        <v>8</v>
      </c>
      <c r="E67">
        <v>0.3</v>
      </c>
      <c r="Q67" s="7"/>
    </row>
    <row r="68" spans="1:17" x14ac:dyDescent="0.2">
      <c r="Q68" s="7"/>
    </row>
    <row r="69" spans="1:17" x14ac:dyDescent="0.2">
      <c r="Q69" s="7"/>
    </row>
    <row r="70" spans="1:17" x14ac:dyDescent="0.2">
      <c r="Q70" s="7"/>
    </row>
    <row r="71" spans="1:17" x14ac:dyDescent="0.2">
      <c r="Q71" s="7"/>
    </row>
    <row r="72" spans="1:17" x14ac:dyDescent="0.2">
      <c r="Q72" s="7"/>
    </row>
    <row r="73" spans="1:17" x14ac:dyDescent="0.2">
      <c r="Q73" s="7"/>
    </row>
    <row r="74" spans="1:17" x14ac:dyDescent="0.2">
      <c r="Q74" s="7"/>
    </row>
    <row r="75" spans="1:17" x14ac:dyDescent="0.2">
      <c r="Q75" s="7"/>
    </row>
    <row r="76" spans="1:17" x14ac:dyDescent="0.2">
      <c r="Q76" s="7"/>
    </row>
    <row r="77" spans="1:17" x14ac:dyDescent="0.2">
      <c r="Q77" s="7"/>
    </row>
    <row r="78" spans="1:17" x14ac:dyDescent="0.2">
      <c r="Q78" s="7"/>
    </row>
    <row r="79" spans="1:17" x14ac:dyDescent="0.2">
      <c r="Q79" s="7"/>
    </row>
    <row r="80" spans="1:17" x14ac:dyDescent="0.2">
      <c r="Q80" s="7"/>
    </row>
    <row r="81" spans="17:17" x14ac:dyDescent="0.2">
      <c r="Q81" s="7"/>
    </row>
    <row r="82" spans="17:17" x14ac:dyDescent="0.2">
      <c r="Q82" s="7"/>
    </row>
    <row r="83" spans="17:17" x14ac:dyDescent="0.2">
      <c r="Q83" s="7"/>
    </row>
    <row r="84" spans="17:17" x14ac:dyDescent="0.2">
      <c r="Q84" s="7"/>
    </row>
    <row r="85" spans="17:17" x14ac:dyDescent="0.2">
      <c r="Q85" s="7"/>
    </row>
    <row r="86" spans="17:17" x14ac:dyDescent="0.2">
      <c r="Q86" s="7"/>
    </row>
    <row r="87" spans="17:17" x14ac:dyDescent="0.2">
      <c r="Q87" s="7"/>
    </row>
    <row r="88" spans="17:17" x14ac:dyDescent="0.2">
      <c r="Q88" s="7"/>
    </row>
    <row r="89" spans="17:17" x14ac:dyDescent="0.2">
      <c r="Q89" s="7"/>
    </row>
    <row r="90" spans="17:17" x14ac:dyDescent="0.2">
      <c r="Q90" s="7"/>
    </row>
    <row r="91" spans="17:17" x14ac:dyDescent="0.2">
      <c r="Q91" s="7"/>
    </row>
    <row r="92" spans="17:17" x14ac:dyDescent="0.2">
      <c r="Q92" s="7"/>
    </row>
    <row r="93" spans="17:17" x14ac:dyDescent="0.2">
      <c r="Q93" s="7"/>
    </row>
    <row r="94" spans="17:17" x14ac:dyDescent="0.2">
      <c r="Q94" s="7"/>
    </row>
    <row r="95" spans="17:17" x14ac:dyDescent="0.2">
      <c r="Q95" s="7"/>
    </row>
    <row r="96" spans="17:17" x14ac:dyDescent="0.2">
      <c r="Q96" s="7"/>
    </row>
    <row r="97" spans="17:17" x14ac:dyDescent="0.2">
      <c r="Q97" s="7"/>
    </row>
    <row r="98" spans="17:17" x14ac:dyDescent="0.2">
      <c r="Q98" s="7"/>
    </row>
    <row r="99" spans="17:17" x14ac:dyDescent="0.2">
      <c r="Q99" s="7"/>
    </row>
    <row r="100" spans="17:17" x14ac:dyDescent="0.2">
      <c r="Q100" s="7"/>
    </row>
    <row r="101" spans="17:17" x14ac:dyDescent="0.2">
      <c r="Q101" s="7"/>
    </row>
    <row r="102" spans="17:17" x14ac:dyDescent="0.2">
      <c r="Q102" s="7"/>
    </row>
    <row r="103" spans="17:17" x14ac:dyDescent="0.2">
      <c r="Q103" s="7"/>
    </row>
    <row r="104" spans="17:17" x14ac:dyDescent="0.2">
      <c r="Q104" s="7"/>
    </row>
    <row r="105" spans="17:17" x14ac:dyDescent="0.2">
      <c r="Q105" s="7"/>
    </row>
    <row r="106" spans="17:17" x14ac:dyDescent="0.2">
      <c r="Q106" s="7"/>
    </row>
    <row r="107" spans="17:17" x14ac:dyDescent="0.2">
      <c r="Q107" s="7"/>
    </row>
    <row r="108" spans="17:17" x14ac:dyDescent="0.2">
      <c r="Q108" s="7"/>
    </row>
    <row r="109" spans="17:17" x14ac:dyDescent="0.2">
      <c r="Q109" s="7"/>
    </row>
    <row r="110" spans="17:17" x14ac:dyDescent="0.2">
      <c r="Q110" s="7"/>
    </row>
    <row r="111" spans="17:17" x14ac:dyDescent="0.2">
      <c r="Q111" s="7"/>
    </row>
    <row r="112" spans="17:17" x14ac:dyDescent="0.2">
      <c r="Q112" s="7"/>
    </row>
    <row r="113" spans="17:17" x14ac:dyDescent="0.2">
      <c r="Q113" s="7"/>
    </row>
    <row r="114" spans="17:17" x14ac:dyDescent="0.2">
      <c r="Q114" s="7"/>
    </row>
    <row r="115" spans="17:17" x14ac:dyDescent="0.2">
      <c r="Q115" s="7"/>
    </row>
    <row r="116" spans="17:17" x14ac:dyDescent="0.2">
      <c r="Q116" s="7"/>
    </row>
    <row r="117" spans="17:17" x14ac:dyDescent="0.2">
      <c r="Q117" s="7"/>
    </row>
    <row r="118" spans="17:17" x14ac:dyDescent="0.2">
      <c r="Q118" s="7"/>
    </row>
    <row r="119" spans="17:17" x14ac:dyDescent="0.2">
      <c r="Q119" s="7"/>
    </row>
    <row r="120" spans="17:17" x14ac:dyDescent="0.2">
      <c r="Q120" s="7"/>
    </row>
    <row r="121" spans="17:17" x14ac:dyDescent="0.2">
      <c r="Q121" s="7"/>
    </row>
    <row r="122" spans="17:17" x14ac:dyDescent="0.2">
      <c r="Q122" s="7"/>
    </row>
    <row r="123" spans="17:17" x14ac:dyDescent="0.2">
      <c r="Q123" s="7"/>
    </row>
    <row r="124" spans="17:17" x14ac:dyDescent="0.2">
      <c r="Q124" s="7"/>
    </row>
    <row r="125" spans="17:17" x14ac:dyDescent="0.2">
      <c r="Q125" s="7"/>
    </row>
    <row r="126" spans="17:17" x14ac:dyDescent="0.2">
      <c r="Q126" s="7"/>
    </row>
    <row r="127" spans="17:17" x14ac:dyDescent="0.2">
      <c r="Q127" s="7"/>
    </row>
    <row r="128" spans="17:17" x14ac:dyDescent="0.2">
      <c r="Q128" s="7"/>
    </row>
    <row r="129" spans="17:17" x14ac:dyDescent="0.2">
      <c r="Q129" s="7"/>
    </row>
    <row r="130" spans="17:17" x14ac:dyDescent="0.2">
      <c r="Q130" s="7"/>
    </row>
    <row r="131" spans="17:17" x14ac:dyDescent="0.2">
      <c r="Q131" s="7"/>
    </row>
    <row r="132" spans="17:17" x14ac:dyDescent="0.2">
      <c r="Q132" s="7"/>
    </row>
    <row r="133" spans="17:17" x14ac:dyDescent="0.2">
      <c r="Q133" s="7"/>
    </row>
    <row r="134" spans="17:17" x14ac:dyDescent="0.2">
      <c r="Q134" s="7"/>
    </row>
    <row r="135" spans="17:17" x14ac:dyDescent="0.2">
      <c r="Q135" s="7"/>
    </row>
    <row r="136" spans="17:17" x14ac:dyDescent="0.2">
      <c r="Q136" s="7"/>
    </row>
    <row r="137" spans="17:17" x14ac:dyDescent="0.2">
      <c r="Q137" s="7"/>
    </row>
    <row r="138" spans="17:17" x14ac:dyDescent="0.2">
      <c r="Q138" s="7"/>
    </row>
    <row r="139" spans="17:17" x14ac:dyDescent="0.2">
      <c r="Q139" s="7"/>
    </row>
    <row r="140" spans="17:17" x14ac:dyDescent="0.2">
      <c r="Q140" s="7"/>
    </row>
    <row r="141" spans="17:17" x14ac:dyDescent="0.2">
      <c r="Q141" s="7"/>
    </row>
    <row r="142" spans="17:17" x14ac:dyDescent="0.2">
      <c r="Q142" s="7"/>
    </row>
    <row r="143" spans="17:17" x14ac:dyDescent="0.2">
      <c r="Q143" s="7"/>
    </row>
    <row r="144" spans="17:17" x14ac:dyDescent="0.2">
      <c r="Q144" s="7"/>
    </row>
    <row r="145" spans="17:17" x14ac:dyDescent="0.2">
      <c r="Q145" s="7"/>
    </row>
    <row r="146" spans="17:17" x14ac:dyDescent="0.2">
      <c r="Q146" s="7"/>
    </row>
    <row r="147" spans="17:17" x14ac:dyDescent="0.2">
      <c r="Q147" s="7"/>
    </row>
    <row r="148" spans="17:17" x14ac:dyDescent="0.2">
      <c r="Q148" s="7"/>
    </row>
    <row r="149" spans="17:17" x14ac:dyDescent="0.2">
      <c r="Q149" s="7"/>
    </row>
    <row r="150" spans="17:17" x14ac:dyDescent="0.2">
      <c r="Q150" s="7"/>
    </row>
    <row r="151" spans="17:17" x14ac:dyDescent="0.2">
      <c r="Q151" s="7"/>
    </row>
    <row r="152" spans="17:17" x14ac:dyDescent="0.2">
      <c r="Q152" s="7"/>
    </row>
    <row r="153" spans="17:17" x14ac:dyDescent="0.2">
      <c r="Q153" s="7"/>
    </row>
    <row r="154" spans="17:17" x14ac:dyDescent="0.2">
      <c r="Q154" s="7"/>
    </row>
    <row r="155" spans="17:17" x14ac:dyDescent="0.2">
      <c r="Q155" s="7"/>
    </row>
    <row r="156" spans="17:17" x14ac:dyDescent="0.2">
      <c r="Q156" s="7"/>
    </row>
    <row r="157" spans="17:17" x14ac:dyDescent="0.2">
      <c r="Q157" s="7"/>
    </row>
    <row r="158" spans="17:17" x14ac:dyDescent="0.2">
      <c r="Q158" s="7"/>
    </row>
    <row r="159" spans="17:17" x14ac:dyDescent="0.2">
      <c r="Q159" s="7"/>
    </row>
    <row r="160" spans="17:17" x14ac:dyDescent="0.2">
      <c r="Q160" s="7"/>
    </row>
    <row r="161" spans="17:17" x14ac:dyDescent="0.2">
      <c r="Q161" s="7"/>
    </row>
    <row r="162" spans="17:17" x14ac:dyDescent="0.2">
      <c r="Q162" s="7"/>
    </row>
    <row r="163" spans="17:17" x14ac:dyDescent="0.2">
      <c r="Q163" s="7"/>
    </row>
    <row r="164" spans="17:17" x14ac:dyDescent="0.2">
      <c r="Q164" s="7"/>
    </row>
    <row r="165" spans="17:17" x14ac:dyDescent="0.2">
      <c r="Q165" s="7"/>
    </row>
    <row r="166" spans="17:17" x14ac:dyDescent="0.2">
      <c r="Q166" s="7"/>
    </row>
    <row r="167" spans="17:17" x14ac:dyDescent="0.2">
      <c r="Q167" s="7"/>
    </row>
    <row r="168" spans="17:17" x14ac:dyDescent="0.2">
      <c r="Q168" s="7"/>
    </row>
    <row r="169" spans="17:17" x14ac:dyDescent="0.2">
      <c r="Q169" s="7"/>
    </row>
    <row r="170" spans="17:17" x14ac:dyDescent="0.2">
      <c r="Q170" s="7"/>
    </row>
    <row r="171" spans="17:17" x14ac:dyDescent="0.2">
      <c r="Q171" s="7"/>
    </row>
    <row r="172" spans="17:17" x14ac:dyDescent="0.2">
      <c r="Q172" s="7"/>
    </row>
    <row r="173" spans="17:17" x14ac:dyDescent="0.2">
      <c r="Q173" s="7"/>
    </row>
    <row r="174" spans="17:17" x14ac:dyDescent="0.2">
      <c r="Q174" s="7"/>
    </row>
    <row r="175" spans="17:17" x14ac:dyDescent="0.2">
      <c r="Q175" s="7"/>
    </row>
    <row r="176" spans="17:17" x14ac:dyDescent="0.2">
      <c r="Q176" s="7"/>
    </row>
    <row r="177" spans="17:17" x14ac:dyDescent="0.2">
      <c r="Q177" s="7"/>
    </row>
    <row r="178" spans="17:17" x14ac:dyDescent="0.2">
      <c r="Q178" s="7"/>
    </row>
    <row r="179" spans="17:17" x14ac:dyDescent="0.2">
      <c r="Q179" s="7"/>
    </row>
    <row r="180" spans="17:17" x14ac:dyDescent="0.2">
      <c r="Q180" s="7"/>
    </row>
    <row r="181" spans="17:17" x14ac:dyDescent="0.2">
      <c r="Q181" s="7"/>
    </row>
    <row r="182" spans="17:17" x14ac:dyDescent="0.2">
      <c r="Q182" s="7"/>
    </row>
    <row r="183" spans="17:17" x14ac:dyDescent="0.2">
      <c r="Q183" s="7"/>
    </row>
    <row r="184" spans="17:17" x14ac:dyDescent="0.2">
      <c r="Q184" s="7"/>
    </row>
    <row r="185" spans="17:17" x14ac:dyDescent="0.2">
      <c r="Q185" s="7"/>
    </row>
    <row r="186" spans="17:17" x14ac:dyDescent="0.2">
      <c r="Q186" s="7"/>
    </row>
    <row r="187" spans="17:17" x14ac:dyDescent="0.2">
      <c r="Q187" s="7"/>
    </row>
    <row r="188" spans="17:17" x14ac:dyDescent="0.2">
      <c r="Q188" s="7"/>
    </row>
    <row r="189" spans="17:17" x14ac:dyDescent="0.2">
      <c r="Q189" s="7"/>
    </row>
    <row r="190" spans="17:17" x14ac:dyDescent="0.2">
      <c r="Q190" s="7"/>
    </row>
    <row r="191" spans="17:17" x14ac:dyDescent="0.2">
      <c r="Q191" s="7"/>
    </row>
    <row r="192" spans="17:17" x14ac:dyDescent="0.2">
      <c r="Q192" s="7"/>
    </row>
    <row r="193" spans="17:17" x14ac:dyDescent="0.2">
      <c r="Q193" s="7"/>
    </row>
    <row r="194" spans="17:17" x14ac:dyDescent="0.2">
      <c r="Q194" s="7"/>
    </row>
    <row r="195" spans="17:17" x14ac:dyDescent="0.2">
      <c r="Q195" s="7"/>
    </row>
    <row r="196" spans="17:17" x14ac:dyDescent="0.2">
      <c r="Q196" s="7"/>
    </row>
    <row r="197" spans="17:17" x14ac:dyDescent="0.2">
      <c r="Q197" s="7"/>
    </row>
    <row r="198" spans="17:17" x14ac:dyDescent="0.2">
      <c r="Q198" s="7"/>
    </row>
    <row r="199" spans="17:17" x14ac:dyDescent="0.2">
      <c r="Q199" s="7"/>
    </row>
    <row r="200" spans="17:17" x14ac:dyDescent="0.2">
      <c r="Q200" s="7"/>
    </row>
    <row r="201" spans="17:17" x14ac:dyDescent="0.2">
      <c r="Q201" s="7"/>
    </row>
    <row r="202" spans="17:17" x14ac:dyDescent="0.2">
      <c r="Q202" s="7"/>
    </row>
    <row r="203" spans="17:17" x14ac:dyDescent="0.2">
      <c r="Q203" s="7"/>
    </row>
    <row r="204" spans="17:17" x14ac:dyDescent="0.2">
      <c r="Q204" s="7"/>
    </row>
    <row r="205" spans="17:17" x14ac:dyDescent="0.2">
      <c r="Q205" s="7"/>
    </row>
    <row r="206" spans="17:17" x14ac:dyDescent="0.2">
      <c r="Q206" s="7"/>
    </row>
    <row r="207" spans="17:17" x14ac:dyDescent="0.2">
      <c r="Q207" s="7"/>
    </row>
    <row r="208" spans="17:17" x14ac:dyDescent="0.2">
      <c r="Q208" s="7"/>
    </row>
    <row r="209" spans="17:17" x14ac:dyDescent="0.2">
      <c r="Q209" s="7"/>
    </row>
    <row r="210" spans="17:17" x14ac:dyDescent="0.2">
      <c r="Q210" s="7"/>
    </row>
    <row r="211" spans="17:17" x14ac:dyDescent="0.2">
      <c r="Q211" s="7"/>
    </row>
    <row r="212" spans="17:17" x14ac:dyDescent="0.2">
      <c r="Q212" s="7"/>
    </row>
    <row r="213" spans="17:17" x14ac:dyDescent="0.2">
      <c r="Q213" s="7"/>
    </row>
    <row r="214" spans="17:17" x14ac:dyDescent="0.2">
      <c r="Q214" s="7"/>
    </row>
    <row r="215" spans="17:17" x14ac:dyDescent="0.2">
      <c r="Q215" s="7"/>
    </row>
    <row r="216" spans="17:17" x14ac:dyDescent="0.2">
      <c r="Q216" s="7"/>
    </row>
    <row r="217" spans="17:17" x14ac:dyDescent="0.2">
      <c r="Q217" s="7"/>
    </row>
    <row r="218" spans="17:17" x14ac:dyDescent="0.2">
      <c r="Q218" s="7"/>
    </row>
    <row r="219" spans="17:17" x14ac:dyDescent="0.2">
      <c r="Q219" s="7"/>
    </row>
    <row r="220" spans="17:17" x14ac:dyDescent="0.2">
      <c r="Q220" s="7"/>
    </row>
    <row r="221" spans="17:17" x14ac:dyDescent="0.2">
      <c r="Q221" s="7"/>
    </row>
    <row r="222" spans="17:17" x14ac:dyDescent="0.2">
      <c r="Q222" s="7"/>
    </row>
    <row r="223" spans="17:17" x14ac:dyDescent="0.2">
      <c r="Q223" s="7"/>
    </row>
    <row r="224" spans="17:17" x14ac:dyDescent="0.2">
      <c r="Q224" s="7"/>
    </row>
    <row r="225" spans="17:17" x14ac:dyDescent="0.2">
      <c r="Q225" s="7"/>
    </row>
    <row r="226" spans="17:17" x14ac:dyDescent="0.2">
      <c r="Q226" s="7"/>
    </row>
    <row r="227" spans="17:17" x14ac:dyDescent="0.2">
      <c r="Q227" s="7"/>
    </row>
    <row r="228" spans="17:17" x14ac:dyDescent="0.2">
      <c r="Q228" s="7"/>
    </row>
    <row r="229" spans="17:17" x14ac:dyDescent="0.2">
      <c r="Q229" s="7"/>
    </row>
    <row r="230" spans="17:17" x14ac:dyDescent="0.2">
      <c r="Q230" s="7"/>
    </row>
    <row r="231" spans="17:17" x14ac:dyDescent="0.2">
      <c r="Q231" s="7"/>
    </row>
    <row r="232" spans="17:17" x14ac:dyDescent="0.2">
      <c r="Q232" s="7"/>
    </row>
    <row r="233" spans="17:17" x14ac:dyDescent="0.2">
      <c r="Q233" s="7"/>
    </row>
    <row r="234" spans="17:17" x14ac:dyDescent="0.2">
      <c r="Q234" s="7"/>
    </row>
    <row r="235" spans="17:17" x14ac:dyDescent="0.2">
      <c r="Q235" s="7"/>
    </row>
    <row r="236" spans="17:17" x14ac:dyDescent="0.2">
      <c r="Q236" s="7"/>
    </row>
    <row r="237" spans="17:17" x14ac:dyDescent="0.2">
      <c r="Q237" s="7"/>
    </row>
    <row r="238" spans="17:17" x14ac:dyDescent="0.2">
      <c r="Q238" s="7"/>
    </row>
    <row r="239" spans="17:17" x14ac:dyDescent="0.2">
      <c r="Q239" s="7"/>
    </row>
    <row r="240" spans="17:17" x14ac:dyDescent="0.2">
      <c r="Q240" s="7"/>
    </row>
    <row r="241" spans="17:17" x14ac:dyDescent="0.2">
      <c r="Q241" s="7"/>
    </row>
    <row r="242" spans="17:17" x14ac:dyDescent="0.2">
      <c r="Q242" s="7"/>
    </row>
  </sheetData>
  <pageMargins left="0.75" right="0.75" top="1" bottom="1" header="0.5" footer="0.5"/>
  <pageSetup scale="52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2"/>
  <sheetViews>
    <sheetView workbookViewId="0">
      <selection activeCell="U1" sqref="U1:U1048576"/>
    </sheetView>
  </sheetViews>
  <sheetFormatPr defaultRowHeight="12.75" x14ac:dyDescent="0.2"/>
  <cols>
    <col min="1" max="1" width="15.5703125" customWidth="1"/>
    <col min="2" max="2" width="17.7109375" bestFit="1" customWidth="1"/>
    <col min="3" max="3" width="13.5703125" customWidth="1"/>
    <col min="4" max="4" width="10.140625" customWidth="1"/>
    <col min="5" max="5" width="12.28515625" bestFit="1" customWidth="1"/>
    <col min="6" max="6" width="11.28515625" bestFit="1" customWidth="1"/>
    <col min="7" max="7" width="12" bestFit="1" customWidth="1"/>
    <col min="8" max="8" width="11.28515625" bestFit="1" customWidth="1"/>
    <col min="10" max="10" width="11.28515625" bestFit="1" customWidth="1"/>
    <col min="13" max="13" width="10.7109375" customWidth="1"/>
    <col min="15" max="15" width="13.140625" customWidth="1"/>
    <col min="16" max="17" width="10.140625" customWidth="1"/>
    <col min="18" max="18" width="20.7109375" style="14" bestFit="1" customWidth="1"/>
    <col min="19" max="19" width="16.28515625" style="9" bestFit="1" customWidth="1"/>
    <col min="20" max="20" width="17.5703125" bestFit="1" customWidth="1"/>
  </cols>
  <sheetData>
    <row r="1" spans="3:22" x14ac:dyDescent="0.2">
      <c r="R1" s="15" t="s">
        <v>16</v>
      </c>
      <c r="S1" s="8" t="s">
        <v>3</v>
      </c>
      <c r="T1" s="1" t="s">
        <v>15</v>
      </c>
      <c r="U1" s="1" t="s">
        <v>17</v>
      </c>
      <c r="V1" s="1" t="s">
        <v>18</v>
      </c>
    </row>
    <row r="3" spans="3:22" x14ac:dyDescent="0.2">
      <c r="R3" s="14">
        <f>J4*H7</f>
        <v>0.45</v>
      </c>
      <c r="S3" s="9">
        <v>0</v>
      </c>
      <c r="T3">
        <f>(365/365)*B61</f>
        <v>0.79</v>
      </c>
      <c r="U3">
        <f>R3*S3</f>
        <v>0</v>
      </c>
      <c r="V3" s="12">
        <f>R3*T3</f>
        <v>0.35550000000000004</v>
      </c>
    </row>
    <row r="4" spans="3:22" x14ac:dyDescent="0.2">
      <c r="J4" s="1">
        <f>1-J8</f>
        <v>0.9</v>
      </c>
    </row>
    <row r="6" spans="3:22" x14ac:dyDescent="0.2">
      <c r="J6" s="1"/>
      <c r="L6" s="1"/>
      <c r="R6" s="14">
        <f>M7*J8*H7</f>
        <v>1.4999999999999999E-2</v>
      </c>
      <c r="S6" s="9">
        <f>E53</f>
        <v>1880</v>
      </c>
      <c r="T6">
        <f>(((365-C58-C59)/365)*B61)+((C58/365)*B58)+((C59/365)*B59)</f>
        <v>0.77476712328767128</v>
      </c>
      <c r="U6">
        <f>R6*S6</f>
        <v>28.2</v>
      </c>
      <c r="V6" s="12">
        <f>R6*T6</f>
        <v>1.1621506849315068E-2</v>
      </c>
    </row>
    <row r="7" spans="3:22" x14ac:dyDescent="0.2">
      <c r="E7" s="1"/>
      <c r="H7" s="1">
        <f>1-H22</f>
        <v>0.5</v>
      </c>
      <c r="M7" s="1">
        <f>$E$67</f>
        <v>0.3</v>
      </c>
    </row>
    <row r="8" spans="3:22" x14ac:dyDescent="0.2">
      <c r="C8" s="13"/>
      <c r="E8" s="11"/>
      <c r="J8" s="1">
        <f>$E$64</f>
        <v>0.1</v>
      </c>
    </row>
    <row r="9" spans="3:22" x14ac:dyDescent="0.2">
      <c r="E9" s="1"/>
      <c r="N9" s="2"/>
    </row>
    <row r="10" spans="3:22" x14ac:dyDescent="0.2">
      <c r="E10" s="7"/>
      <c r="F10" s="3"/>
      <c r="N10" s="2"/>
    </row>
    <row r="11" spans="3:22" x14ac:dyDescent="0.2">
      <c r="F11" s="4"/>
      <c r="N11" s="2"/>
    </row>
    <row r="12" spans="3:22" x14ac:dyDescent="0.2">
      <c r="M12" s="1">
        <f>1-M7</f>
        <v>0.7</v>
      </c>
      <c r="N12" s="2"/>
    </row>
    <row r="13" spans="3:22" x14ac:dyDescent="0.2">
      <c r="N13" s="2"/>
      <c r="R13" s="14">
        <f>M12*J8*H7</f>
        <v>3.4999999999999996E-2</v>
      </c>
      <c r="S13" s="9">
        <v>0</v>
      </c>
      <c r="T13">
        <f>(((365-C57-C59)/365)*B61)+((C57/365)*B57)+((C59/365)*B59)</f>
        <v>0.78021917808219188</v>
      </c>
      <c r="U13">
        <f>R13*S13</f>
        <v>0</v>
      </c>
      <c r="V13" s="12">
        <f>R13*T13</f>
        <v>2.7307671232876713E-2</v>
      </c>
    </row>
    <row r="14" spans="3:22" x14ac:dyDescent="0.2">
      <c r="N14" s="2"/>
    </row>
    <row r="15" spans="3:22" x14ac:dyDescent="0.2">
      <c r="N15" s="2"/>
      <c r="Q15" s="7"/>
    </row>
    <row r="16" spans="3:22" x14ac:dyDescent="0.2">
      <c r="J16" s="3"/>
      <c r="N16" s="2"/>
      <c r="Q16" s="7"/>
    </row>
    <row r="17" spans="1:22" x14ac:dyDescent="0.2">
      <c r="B17" s="3">
        <f>SUM(U$3,U$6,U$13,U$18,U$24,U$28,U$34)</f>
        <v>58.750000000000007</v>
      </c>
      <c r="N17" s="2"/>
      <c r="Q17" s="7"/>
    </row>
    <row r="18" spans="1:22" x14ac:dyDescent="0.2">
      <c r="B18" s="16">
        <f>SUM(V$3,V$6,V$13,V$18,V$24,V$28,V$34)</f>
        <v>0.78906729452054802</v>
      </c>
      <c r="N18" s="2"/>
      <c r="Q18" s="7"/>
      <c r="R18" s="14">
        <f>K20*H22</f>
        <v>0.375</v>
      </c>
      <c r="S18" s="9">
        <f>$E$54</f>
        <v>47</v>
      </c>
      <c r="T18">
        <f>(((365-C60)/365)*B61)+((C60/365)*B60)</f>
        <v>0.78956164383561644</v>
      </c>
      <c r="U18">
        <f>R18*S18</f>
        <v>17.625</v>
      </c>
      <c r="V18" s="12">
        <f>R18*T18</f>
        <v>0.29608561643835618</v>
      </c>
    </row>
    <row r="19" spans="1:22" x14ac:dyDescent="0.2">
      <c r="B19" s="3"/>
      <c r="N19" s="2"/>
      <c r="Q19" s="7"/>
    </row>
    <row r="20" spans="1:22" x14ac:dyDescent="0.2">
      <c r="B20" s="3"/>
      <c r="K20" s="1">
        <f>$E$65</f>
        <v>0.75</v>
      </c>
      <c r="N20" s="2"/>
      <c r="Q20" s="7"/>
    </row>
    <row r="21" spans="1:22" x14ac:dyDescent="0.2">
      <c r="B21" s="3"/>
      <c r="N21" s="2"/>
      <c r="Q21" s="7"/>
    </row>
    <row r="22" spans="1:22" x14ac:dyDescent="0.2">
      <c r="B22" s="3"/>
      <c r="H22" s="1">
        <f>$E$66</f>
        <v>0.5</v>
      </c>
      <c r="N22" s="2"/>
      <c r="Q22" s="7"/>
    </row>
    <row r="23" spans="1:22" x14ac:dyDescent="0.2">
      <c r="A23" s="1"/>
      <c r="B23" s="6"/>
      <c r="N23" s="2"/>
      <c r="Q23" s="7"/>
    </row>
    <row r="24" spans="1:22" x14ac:dyDescent="0.2">
      <c r="A24" s="9">
        <f>(B17-B36)/(B18-B37)</f>
        <v>11247.336502210663</v>
      </c>
      <c r="N24" s="2"/>
      <c r="Q24" s="7"/>
      <c r="R24" s="14">
        <f>M26*K27*H22</f>
        <v>0.1125</v>
      </c>
      <c r="S24" s="9">
        <f>$E$54</f>
        <v>47</v>
      </c>
      <c r="T24">
        <f>(((365-C60)/365)*B61)+((C60/365)*B60)</f>
        <v>0.78956164383561644</v>
      </c>
      <c r="U24">
        <f>R24*S24</f>
        <v>5.2875000000000005</v>
      </c>
      <c r="V24" s="12">
        <f>R24*T24</f>
        <v>8.8825684931506846E-2</v>
      </c>
    </row>
    <row r="25" spans="1:22" x14ac:dyDescent="0.2">
      <c r="A25" s="1"/>
      <c r="N25" s="2"/>
      <c r="Q25" s="7"/>
    </row>
    <row r="26" spans="1:22" x14ac:dyDescent="0.2">
      <c r="B26" s="9"/>
      <c r="C26" s="12"/>
      <c r="M26" s="1">
        <f>1-M30</f>
        <v>0.9</v>
      </c>
      <c r="N26" s="2"/>
      <c r="Q26" s="7"/>
    </row>
    <row r="27" spans="1:22" x14ac:dyDescent="0.2">
      <c r="A27" s="1"/>
      <c r="K27" s="1">
        <f>1-K20</f>
        <v>0.25</v>
      </c>
      <c r="N27" s="2"/>
      <c r="Q27" s="7"/>
    </row>
    <row r="28" spans="1:22" x14ac:dyDescent="0.2">
      <c r="B28" s="12"/>
      <c r="N28" s="2"/>
      <c r="Q28" s="7"/>
      <c r="R28" s="14">
        <f>P29*M30*K27*H22</f>
        <v>3.7499999999999999E-3</v>
      </c>
      <c r="S28" s="9">
        <f>$E$53+$E$54</f>
        <v>1927</v>
      </c>
      <c r="T28">
        <f>(((365-C58-C59-C60)/365)*B61)+((C58/365)*B58)+((C59/365)*B59)+((C60/365)*B60)</f>
        <v>0.77432876712328769</v>
      </c>
      <c r="U28">
        <f>R28*S28</f>
        <v>7.2262499999999994</v>
      </c>
      <c r="V28" s="12">
        <f>R28*T28</f>
        <v>2.9037328767123286E-3</v>
      </c>
    </row>
    <row r="29" spans="1:22" x14ac:dyDescent="0.2">
      <c r="N29" s="2"/>
      <c r="P29" s="1">
        <f>$E$67</f>
        <v>0.3</v>
      </c>
      <c r="Q29" s="7"/>
    </row>
    <row r="30" spans="1:22" x14ac:dyDescent="0.2">
      <c r="A30" s="1"/>
      <c r="M30" s="1">
        <f>$E$64</f>
        <v>0.1</v>
      </c>
      <c r="N30" s="2"/>
      <c r="Q30" s="7"/>
    </row>
    <row r="31" spans="1:22" x14ac:dyDescent="0.2">
      <c r="B31" s="7"/>
      <c r="N31" s="2"/>
      <c r="Q31" s="7"/>
    </row>
    <row r="32" spans="1:22" x14ac:dyDescent="0.2">
      <c r="N32" s="2"/>
      <c r="Q32" s="7"/>
    </row>
    <row r="33" spans="2:22" x14ac:dyDescent="0.2">
      <c r="B33" s="3"/>
      <c r="F33" s="3"/>
      <c r="J33" s="3"/>
      <c r="N33" s="2"/>
      <c r="P33" s="1">
        <f>1-P29</f>
        <v>0.7</v>
      </c>
      <c r="Q33" s="7"/>
    </row>
    <row r="34" spans="2:22" x14ac:dyDescent="0.2">
      <c r="F34" s="4"/>
      <c r="N34" s="2"/>
      <c r="Q34" s="7"/>
      <c r="R34" s="14">
        <f>P33*M30*K27*H22</f>
        <v>8.7499999999999991E-3</v>
      </c>
      <c r="S34" s="9">
        <f>$E$54</f>
        <v>47</v>
      </c>
      <c r="T34">
        <f>(((365-C57-C59-C60)/365)*B61)+((C57/365)*B57)+((C59/365)*B59)+((C60/365)*B60)</f>
        <v>0.77978082191780829</v>
      </c>
      <c r="U34">
        <f>R34*S34</f>
        <v>0.41124999999999995</v>
      </c>
      <c r="V34" s="12">
        <f>R34*T34</f>
        <v>6.8230821917808215E-3</v>
      </c>
    </row>
    <row r="35" spans="2:22" x14ac:dyDescent="0.2">
      <c r="J35" s="5"/>
      <c r="N35" s="2"/>
      <c r="Q35" s="7"/>
    </row>
    <row r="36" spans="2:22" x14ac:dyDescent="0.2">
      <c r="B36" s="7">
        <f>SUM(U$39,U$42,U$49)</f>
        <v>56.4</v>
      </c>
      <c r="O36" s="3"/>
      <c r="P36" s="2"/>
      <c r="Q36" s="7"/>
    </row>
    <row r="37" spans="2:22" x14ac:dyDescent="0.2">
      <c r="B37" s="16">
        <f>SUM(V$39,V$42,V$49)</f>
        <v>0.7888583561643836</v>
      </c>
      <c r="J37" s="1"/>
      <c r="N37" s="2"/>
      <c r="Q37" s="7"/>
    </row>
    <row r="38" spans="2:22" x14ac:dyDescent="0.2">
      <c r="N38" s="2"/>
      <c r="Q38" s="7"/>
    </row>
    <row r="39" spans="2:22" x14ac:dyDescent="0.2">
      <c r="J39" s="3"/>
      <c r="N39" s="2"/>
      <c r="Q39" s="7"/>
      <c r="R39" s="14">
        <f>H40</f>
        <v>0.9</v>
      </c>
      <c r="S39" s="9">
        <v>0</v>
      </c>
      <c r="T39">
        <f>(365/365)*B61</f>
        <v>0.79</v>
      </c>
      <c r="U39">
        <f>R39*S39</f>
        <v>0</v>
      </c>
      <c r="V39" s="12">
        <f>R39*T39</f>
        <v>0.71100000000000008</v>
      </c>
    </row>
    <row r="40" spans="2:22" x14ac:dyDescent="0.2">
      <c r="H40" s="1">
        <f>1-H44</f>
        <v>0.9</v>
      </c>
      <c r="N40" s="2"/>
      <c r="Q40" s="7"/>
    </row>
    <row r="41" spans="2:22" x14ac:dyDescent="0.2">
      <c r="J41" s="1"/>
      <c r="Q41" s="7"/>
    </row>
    <row r="42" spans="2:22" x14ac:dyDescent="0.2">
      <c r="Q42" s="7"/>
      <c r="R42" s="14">
        <f>K43*H44</f>
        <v>0.03</v>
      </c>
      <c r="S42" s="9">
        <f>$E$53</f>
        <v>1880</v>
      </c>
      <c r="T42">
        <f>(((365-C58-C59)/365)*B61)+((C58/365)*B58)+((C59/365)*B59)</f>
        <v>0.77476712328767128</v>
      </c>
      <c r="U42">
        <f>R42*S42</f>
        <v>56.4</v>
      </c>
      <c r="V42" s="12">
        <f>R42*T42</f>
        <v>2.3243013698630136E-2</v>
      </c>
    </row>
    <row r="43" spans="2:22" x14ac:dyDescent="0.2">
      <c r="K43" s="1">
        <f>$E$67</f>
        <v>0.3</v>
      </c>
      <c r="Q43" s="7"/>
    </row>
    <row r="44" spans="2:22" x14ac:dyDescent="0.2">
      <c r="E44" s="1"/>
      <c r="H44" s="1">
        <f>$E$64</f>
        <v>0.1</v>
      </c>
      <c r="Q44" s="7"/>
    </row>
    <row r="45" spans="2:22" x14ac:dyDescent="0.2">
      <c r="C45" s="13"/>
      <c r="E45" s="7"/>
      <c r="Q45" s="7"/>
    </row>
    <row r="46" spans="2:22" x14ac:dyDescent="0.2">
      <c r="E46" s="1"/>
      <c r="H46" s="3"/>
      <c r="Q46" s="7"/>
    </row>
    <row r="47" spans="2:22" x14ac:dyDescent="0.2">
      <c r="B47" s="13"/>
      <c r="G47" s="4"/>
      <c r="Q47" s="7"/>
    </row>
    <row r="48" spans="2:22" x14ac:dyDescent="0.2">
      <c r="G48" s="4"/>
      <c r="K48" s="1">
        <f>1-K43</f>
        <v>0.7</v>
      </c>
      <c r="Q48" s="7"/>
    </row>
    <row r="49" spans="1:22" x14ac:dyDescent="0.2">
      <c r="G49" s="4"/>
      <c r="Q49" s="7"/>
      <c r="R49" s="14">
        <f>K48*H44</f>
        <v>6.9999999999999993E-2</v>
      </c>
      <c r="S49" s="9">
        <v>0</v>
      </c>
      <c r="T49">
        <f>(((365-C57-C59)/365)*B61)+((C57/365)*B57)+((C59/365)*B59)</f>
        <v>0.78021917808219188</v>
      </c>
      <c r="U49">
        <f>R49*S49</f>
        <v>0</v>
      </c>
      <c r="V49" s="12">
        <f>R49*T49</f>
        <v>5.4615342465753426E-2</v>
      </c>
    </row>
    <row r="50" spans="1:22" x14ac:dyDescent="0.2">
      <c r="G50" s="4"/>
      <c r="Q50" s="7"/>
    </row>
    <row r="51" spans="1:22" x14ac:dyDescent="0.2">
      <c r="A51" s="1"/>
      <c r="B51" s="1" t="s">
        <v>1</v>
      </c>
      <c r="C51" s="1" t="s">
        <v>2</v>
      </c>
      <c r="G51" s="4"/>
      <c r="Q51" s="7"/>
    </row>
    <row r="52" spans="1:22" x14ac:dyDescent="0.2">
      <c r="A52" s="1" t="s">
        <v>10</v>
      </c>
      <c r="B52" s="1"/>
      <c r="C52" s="1"/>
      <c r="G52" s="4"/>
      <c r="Q52" s="7"/>
    </row>
    <row r="53" spans="1:22" x14ac:dyDescent="0.2">
      <c r="A53" t="s">
        <v>0</v>
      </c>
      <c r="B53">
        <v>235</v>
      </c>
      <c r="C53">
        <v>8</v>
      </c>
      <c r="E53" s="4">
        <f>C53*B53</f>
        <v>1880</v>
      </c>
      <c r="Q53" s="7"/>
    </row>
    <row r="54" spans="1:22" x14ac:dyDescent="0.2">
      <c r="A54" t="s">
        <v>11</v>
      </c>
      <c r="B54">
        <v>47</v>
      </c>
      <c r="C54">
        <v>1</v>
      </c>
      <c r="E54" s="4">
        <f>C54*B54</f>
        <v>47</v>
      </c>
      <c r="Q54" s="7"/>
    </row>
    <row r="55" spans="1:22" x14ac:dyDescent="0.2">
      <c r="E55" s="4"/>
      <c r="Q55" s="7"/>
    </row>
    <row r="56" spans="1:22" x14ac:dyDescent="0.2">
      <c r="A56" s="1" t="s">
        <v>9</v>
      </c>
      <c r="E56" s="4"/>
      <c r="Q56" s="7"/>
    </row>
    <row r="57" spans="1:22" x14ac:dyDescent="0.2">
      <c r="A57" s="10" t="s">
        <v>12</v>
      </c>
      <c r="B57">
        <v>0.64</v>
      </c>
      <c r="C57">
        <v>7</v>
      </c>
      <c r="E57" s="4"/>
      <c r="Q57" s="7"/>
    </row>
    <row r="58" spans="1:22" x14ac:dyDescent="0.2">
      <c r="A58" s="10" t="s">
        <v>0</v>
      </c>
      <c r="B58">
        <v>0.41</v>
      </c>
      <c r="C58">
        <v>8</v>
      </c>
      <c r="E58" s="4"/>
      <c r="Q58" s="7"/>
    </row>
    <row r="59" spans="1:22" x14ac:dyDescent="0.2">
      <c r="A59" s="10" t="s">
        <v>14</v>
      </c>
      <c r="B59">
        <v>0.67</v>
      </c>
      <c r="C59">
        <v>21</v>
      </c>
      <c r="E59" s="4"/>
      <c r="Q59" s="7"/>
    </row>
    <row r="60" spans="1:22" x14ac:dyDescent="0.2">
      <c r="A60" s="10" t="s">
        <v>11</v>
      </c>
      <c r="B60">
        <f>B61-0.08</f>
        <v>0.71000000000000008</v>
      </c>
      <c r="C60">
        <v>2</v>
      </c>
      <c r="E60" s="4"/>
      <c r="Q60" s="7"/>
    </row>
    <row r="61" spans="1:22" x14ac:dyDescent="0.2">
      <c r="A61" s="10" t="s">
        <v>13</v>
      </c>
      <c r="B61">
        <v>0.79</v>
      </c>
      <c r="E61" s="4"/>
      <c r="Q61" s="7"/>
    </row>
    <row r="62" spans="1:22" x14ac:dyDescent="0.2">
      <c r="A62" s="10"/>
      <c r="E62" s="4"/>
      <c r="Q62" s="7"/>
    </row>
    <row r="63" spans="1:22" x14ac:dyDescent="0.2">
      <c r="A63" s="1" t="s">
        <v>4</v>
      </c>
      <c r="Q63" s="7"/>
    </row>
    <row r="64" spans="1:22" x14ac:dyDescent="0.2">
      <c r="A64" t="s">
        <v>5</v>
      </c>
      <c r="E64">
        <v>0.1</v>
      </c>
      <c r="Q64" s="7"/>
    </row>
    <row r="65" spans="1:17" x14ac:dyDescent="0.2">
      <c r="A65" t="s">
        <v>6</v>
      </c>
      <c r="E65">
        <v>0.75</v>
      </c>
      <c r="Q65" s="7"/>
    </row>
    <row r="66" spans="1:17" x14ac:dyDescent="0.2">
      <c r="A66" t="s">
        <v>7</v>
      </c>
      <c r="E66">
        <v>0.5</v>
      </c>
      <c r="Q66" s="7"/>
    </row>
    <row r="67" spans="1:17" x14ac:dyDescent="0.2">
      <c r="A67" t="s">
        <v>8</v>
      </c>
      <c r="E67">
        <v>0.3</v>
      </c>
      <c r="Q67" s="7"/>
    </row>
    <row r="68" spans="1:17" x14ac:dyDescent="0.2">
      <c r="Q68" s="7"/>
    </row>
    <row r="69" spans="1:17" x14ac:dyDescent="0.2">
      <c r="Q69" s="7"/>
    </row>
    <row r="70" spans="1:17" x14ac:dyDescent="0.2">
      <c r="Q70" s="7"/>
    </row>
    <row r="71" spans="1:17" x14ac:dyDescent="0.2">
      <c r="Q71" s="7"/>
    </row>
    <row r="72" spans="1:17" x14ac:dyDescent="0.2">
      <c r="Q72" s="7"/>
    </row>
    <row r="73" spans="1:17" x14ac:dyDescent="0.2">
      <c r="Q73" s="7"/>
    </row>
    <row r="74" spans="1:17" x14ac:dyDescent="0.2">
      <c r="Q74" s="7"/>
    </row>
    <row r="75" spans="1:17" x14ac:dyDescent="0.2">
      <c r="Q75" s="7"/>
    </row>
    <row r="76" spans="1:17" x14ac:dyDescent="0.2">
      <c r="Q76" s="7"/>
    </row>
    <row r="77" spans="1:17" x14ac:dyDescent="0.2">
      <c r="Q77" s="7"/>
    </row>
    <row r="78" spans="1:17" x14ac:dyDescent="0.2">
      <c r="Q78" s="7"/>
    </row>
    <row r="79" spans="1:17" x14ac:dyDescent="0.2">
      <c r="Q79" s="7"/>
    </row>
    <row r="80" spans="1:17" x14ac:dyDescent="0.2">
      <c r="Q80" s="7"/>
    </row>
    <row r="81" spans="17:17" x14ac:dyDescent="0.2">
      <c r="Q81" s="7"/>
    </row>
    <row r="82" spans="17:17" x14ac:dyDescent="0.2">
      <c r="Q82" s="7"/>
    </row>
    <row r="83" spans="17:17" x14ac:dyDescent="0.2">
      <c r="Q83" s="7"/>
    </row>
    <row r="84" spans="17:17" x14ac:dyDescent="0.2">
      <c r="Q84" s="7"/>
    </row>
    <row r="85" spans="17:17" x14ac:dyDescent="0.2">
      <c r="Q85" s="7"/>
    </row>
    <row r="86" spans="17:17" x14ac:dyDescent="0.2">
      <c r="Q86" s="7"/>
    </row>
    <row r="87" spans="17:17" x14ac:dyDescent="0.2">
      <c r="Q87" s="7"/>
    </row>
    <row r="88" spans="17:17" x14ac:dyDescent="0.2">
      <c r="Q88" s="7"/>
    </row>
    <row r="89" spans="17:17" x14ac:dyDescent="0.2">
      <c r="Q89" s="7"/>
    </row>
    <row r="90" spans="17:17" x14ac:dyDescent="0.2">
      <c r="Q90" s="7"/>
    </row>
    <row r="91" spans="17:17" x14ac:dyDescent="0.2">
      <c r="Q91" s="7"/>
    </row>
    <row r="92" spans="17:17" x14ac:dyDescent="0.2">
      <c r="Q92" s="7"/>
    </row>
    <row r="93" spans="17:17" x14ac:dyDescent="0.2">
      <c r="Q93" s="7"/>
    </row>
    <row r="94" spans="17:17" x14ac:dyDescent="0.2">
      <c r="Q94" s="7"/>
    </row>
    <row r="95" spans="17:17" x14ac:dyDescent="0.2">
      <c r="Q95" s="7"/>
    </row>
    <row r="96" spans="17:17" x14ac:dyDescent="0.2">
      <c r="Q96" s="7"/>
    </row>
    <row r="97" spans="17:17" x14ac:dyDescent="0.2">
      <c r="Q97" s="7"/>
    </row>
    <row r="98" spans="17:17" x14ac:dyDescent="0.2">
      <c r="Q98" s="7"/>
    </row>
    <row r="99" spans="17:17" x14ac:dyDescent="0.2">
      <c r="Q99" s="7"/>
    </row>
    <row r="100" spans="17:17" x14ac:dyDescent="0.2">
      <c r="Q100" s="7"/>
    </row>
    <row r="101" spans="17:17" x14ac:dyDescent="0.2">
      <c r="Q101" s="7"/>
    </row>
    <row r="102" spans="17:17" x14ac:dyDescent="0.2">
      <c r="Q102" s="7"/>
    </row>
    <row r="103" spans="17:17" x14ac:dyDescent="0.2">
      <c r="Q103" s="7"/>
    </row>
    <row r="104" spans="17:17" x14ac:dyDescent="0.2">
      <c r="Q104" s="7"/>
    </row>
    <row r="105" spans="17:17" x14ac:dyDescent="0.2">
      <c r="Q105" s="7"/>
    </row>
    <row r="106" spans="17:17" x14ac:dyDescent="0.2">
      <c r="Q106" s="7"/>
    </row>
    <row r="107" spans="17:17" x14ac:dyDescent="0.2">
      <c r="Q107" s="7"/>
    </row>
    <row r="108" spans="17:17" x14ac:dyDescent="0.2">
      <c r="Q108" s="7"/>
    </row>
    <row r="109" spans="17:17" x14ac:dyDescent="0.2">
      <c r="Q109" s="7"/>
    </row>
    <row r="110" spans="17:17" x14ac:dyDescent="0.2">
      <c r="Q110" s="7"/>
    </row>
    <row r="111" spans="17:17" x14ac:dyDescent="0.2">
      <c r="Q111" s="7"/>
    </row>
    <row r="112" spans="17:17" x14ac:dyDescent="0.2">
      <c r="Q112" s="7"/>
    </row>
    <row r="113" spans="17:17" x14ac:dyDescent="0.2">
      <c r="Q113" s="7"/>
    </row>
    <row r="114" spans="17:17" x14ac:dyDescent="0.2">
      <c r="Q114" s="7"/>
    </row>
    <row r="115" spans="17:17" x14ac:dyDescent="0.2">
      <c r="Q115" s="7"/>
    </row>
    <row r="116" spans="17:17" x14ac:dyDescent="0.2">
      <c r="Q116" s="7"/>
    </row>
    <row r="117" spans="17:17" x14ac:dyDescent="0.2">
      <c r="Q117" s="7"/>
    </row>
    <row r="118" spans="17:17" x14ac:dyDescent="0.2">
      <c r="Q118" s="7"/>
    </row>
    <row r="119" spans="17:17" x14ac:dyDescent="0.2">
      <c r="Q119" s="7"/>
    </row>
    <row r="120" spans="17:17" x14ac:dyDescent="0.2">
      <c r="Q120" s="7"/>
    </row>
    <row r="121" spans="17:17" x14ac:dyDescent="0.2">
      <c r="Q121" s="7"/>
    </row>
    <row r="122" spans="17:17" x14ac:dyDescent="0.2">
      <c r="Q122" s="7"/>
    </row>
    <row r="123" spans="17:17" x14ac:dyDescent="0.2">
      <c r="Q123" s="7"/>
    </row>
    <row r="124" spans="17:17" x14ac:dyDescent="0.2">
      <c r="Q124" s="7"/>
    </row>
    <row r="125" spans="17:17" x14ac:dyDescent="0.2">
      <c r="Q125" s="7"/>
    </row>
    <row r="126" spans="17:17" x14ac:dyDescent="0.2">
      <c r="Q126" s="7"/>
    </row>
    <row r="127" spans="17:17" x14ac:dyDescent="0.2">
      <c r="Q127" s="7"/>
    </row>
    <row r="128" spans="17:17" x14ac:dyDescent="0.2">
      <c r="Q128" s="7"/>
    </row>
    <row r="129" spans="17:17" x14ac:dyDescent="0.2">
      <c r="Q129" s="7"/>
    </row>
    <row r="130" spans="17:17" x14ac:dyDescent="0.2">
      <c r="Q130" s="7"/>
    </row>
    <row r="131" spans="17:17" x14ac:dyDescent="0.2">
      <c r="Q131" s="7"/>
    </row>
    <row r="132" spans="17:17" x14ac:dyDescent="0.2">
      <c r="Q132" s="7"/>
    </row>
    <row r="133" spans="17:17" x14ac:dyDescent="0.2">
      <c r="Q133" s="7"/>
    </row>
    <row r="134" spans="17:17" x14ac:dyDescent="0.2">
      <c r="Q134" s="7"/>
    </row>
    <row r="135" spans="17:17" x14ac:dyDescent="0.2">
      <c r="Q135" s="7"/>
    </row>
    <row r="136" spans="17:17" x14ac:dyDescent="0.2">
      <c r="Q136" s="7"/>
    </row>
    <row r="137" spans="17:17" x14ac:dyDescent="0.2">
      <c r="Q137" s="7"/>
    </row>
    <row r="138" spans="17:17" x14ac:dyDescent="0.2">
      <c r="Q138" s="7"/>
    </row>
    <row r="139" spans="17:17" x14ac:dyDescent="0.2">
      <c r="Q139" s="7"/>
    </row>
    <row r="140" spans="17:17" x14ac:dyDescent="0.2">
      <c r="Q140" s="7"/>
    </row>
    <row r="141" spans="17:17" x14ac:dyDescent="0.2">
      <c r="Q141" s="7"/>
    </row>
    <row r="142" spans="17:17" x14ac:dyDescent="0.2">
      <c r="Q142" s="7"/>
    </row>
    <row r="143" spans="17:17" x14ac:dyDescent="0.2">
      <c r="Q143" s="7"/>
    </row>
    <row r="144" spans="17:17" x14ac:dyDescent="0.2">
      <c r="Q144" s="7"/>
    </row>
    <row r="145" spans="17:17" x14ac:dyDescent="0.2">
      <c r="Q145" s="7"/>
    </row>
    <row r="146" spans="17:17" x14ac:dyDescent="0.2">
      <c r="Q146" s="7"/>
    </row>
    <row r="147" spans="17:17" x14ac:dyDescent="0.2">
      <c r="Q147" s="7"/>
    </row>
    <row r="148" spans="17:17" x14ac:dyDescent="0.2">
      <c r="Q148" s="7"/>
    </row>
    <row r="149" spans="17:17" x14ac:dyDescent="0.2">
      <c r="Q149" s="7"/>
    </row>
    <row r="150" spans="17:17" x14ac:dyDescent="0.2">
      <c r="Q150" s="7"/>
    </row>
    <row r="151" spans="17:17" x14ac:dyDescent="0.2">
      <c r="Q151" s="7"/>
    </row>
    <row r="152" spans="17:17" x14ac:dyDescent="0.2">
      <c r="Q152" s="7"/>
    </row>
    <row r="153" spans="17:17" x14ac:dyDescent="0.2">
      <c r="Q153" s="7"/>
    </row>
    <row r="154" spans="17:17" x14ac:dyDescent="0.2">
      <c r="Q154" s="7"/>
    </row>
    <row r="155" spans="17:17" x14ac:dyDescent="0.2">
      <c r="Q155" s="7"/>
    </row>
    <row r="156" spans="17:17" x14ac:dyDescent="0.2">
      <c r="Q156" s="7"/>
    </row>
    <row r="157" spans="17:17" x14ac:dyDescent="0.2">
      <c r="Q157" s="7"/>
    </row>
    <row r="158" spans="17:17" x14ac:dyDescent="0.2">
      <c r="Q158" s="7"/>
    </row>
    <row r="159" spans="17:17" x14ac:dyDescent="0.2">
      <c r="Q159" s="7"/>
    </row>
    <row r="160" spans="17:17" x14ac:dyDescent="0.2">
      <c r="Q160" s="7"/>
    </row>
    <row r="161" spans="17:17" x14ac:dyDescent="0.2">
      <c r="Q161" s="7"/>
    </row>
    <row r="162" spans="17:17" x14ac:dyDescent="0.2">
      <c r="Q162" s="7"/>
    </row>
    <row r="163" spans="17:17" x14ac:dyDescent="0.2">
      <c r="Q163" s="7"/>
    </row>
    <row r="164" spans="17:17" x14ac:dyDescent="0.2">
      <c r="Q164" s="7"/>
    </row>
    <row r="165" spans="17:17" x14ac:dyDescent="0.2">
      <c r="Q165" s="7"/>
    </row>
    <row r="166" spans="17:17" x14ac:dyDescent="0.2">
      <c r="Q166" s="7"/>
    </row>
    <row r="167" spans="17:17" x14ac:dyDescent="0.2">
      <c r="Q167" s="7"/>
    </row>
    <row r="168" spans="17:17" x14ac:dyDescent="0.2">
      <c r="Q168" s="7"/>
    </row>
    <row r="169" spans="17:17" x14ac:dyDescent="0.2">
      <c r="Q169" s="7"/>
    </row>
    <row r="170" spans="17:17" x14ac:dyDescent="0.2">
      <c r="Q170" s="7"/>
    </row>
    <row r="171" spans="17:17" x14ac:dyDescent="0.2">
      <c r="Q171" s="7"/>
    </row>
    <row r="172" spans="17:17" x14ac:dyDescent="0.2">
      <c r="Q172" s="7"/>
    </row>
    <row r="173" spans="17:17" x14ac:dyDescent="0.2">
      <c r="Q173" s="7"/>
    </row>
    <row r="174" spans="17:17" x14ac:dyDescent="0.2">
      <c r="Q174" s="7"/>
    </row>
    <row r="175" spans="17:17" x14ac:dyDescent="0.2">
      <c r="Q175" s="7"/>
    </row>
    <row r="176" spans="17:17" x14ac:dyDescent="0.2">
      <c r="Q176" s="7"/>
    </row>
    <row r="177" spans="17:17" x14ac:dyDescent="0.2">
      <c r="Q177" s="7"/>
    </row>
    <row r="178" spans="17:17" x14ac:dyDescent="0.2">
      <c r="Q178" s="7"/>
    </row>
    <row r="179" spans="17:17" x14ac:dyDescent="0.2">
      <c r="Q179" s="7"/>
    </row>
    <row r="180" spans="17:17" x14ac:dyDescent="0.2">
      <c r="Q180" s="7"/>
    </row>
    <row r="181" spans="17:17" x14ac:dyDescent="0.2">
      <c r="Q181" s="7"/>
    </row>
    <row r="182" spans="17:17" x14ac:dyDescent="0.2">
      <c r="Q182" s="7"/>
    </row>
    <row r="183" spans="17:17" x14ac:dyDescent="0.2">
      <c r="Q183" s="7"/>
    </row>
    <row r="184" spans="17:17" x14ac:dyDescent="0.2">
      <c r="Q184" s="7"/>
    </row>
    <row r="185" spans="17:17" x14ac:dyDescent="0.2">
      <c r="Q185" s="7"/>
    </row>
    <row r="186" spans="17:17" x14ac:dyDescent="0.2">
      <c r="Q186" s="7"/>
    </row>
    <row r="187" spans="17:17" x14ac:dyDescent="0.2">
      <c r="Q187" s="7"/>
    </row>
    <row r="188" spans="17:17" x14ac:dyDescent="0.2">
      <c r="Q188" s="7"/>
    </row>
    <row r="189" spans="17:17" x14ac:dyDescent="0.2">
      <c r="Q189" s="7"/>
    </row>
    <row r="190" spans="17:17" x14ac:dyDescent="0.2">
      <c r="Q190" s="7"/>
    </row>
    <row r="191" spans="17:17" x14ac:dyDescent="0.2">
      <c r="Q191" s="7"/>
    </row>
    <row r="192" spans="17:17" x14ac:dyDescent="0.2">
      <c r="Q192" s="7"/>
    </row>
    <row r="193" spans="17:17" x14ac:dyDescent="0.2">
      <c r="Q193" s="7"/>
    </row>
    <row r="194" spans="17:17" x14ac:dyDescent="0.2">
      <c r="Q194" s="7"/>
    </row>
    <row r="195" spans="17:17" x14ac:dyDescent="0.2">
      <c r="Q195" s="7"/>
    </row>
    <row r="196" spans="17:17" x14ac:dyDescent="0.2">
      <c r="Q196" s="7"/>
    </row>
    <row r="197" spans="17:17" x14ac:dyDescent="0.2">
      <c r="Q197" s="7"/>
    </row>
    <row r="198" spans="17:17" x14ac:dyDescent="0.2">
      <c r="Q198" s="7"/>
    </row>
    <row r="199" spans="17:17" x14ac:dyDescent="0.2">
      <c r="Q199" s="7"/>
    </row>
    <row r="200" spans="17:17" x14ac:dyDescent="0.2">
      <c r="Q200" s="7"/>
    </row>
    <row r="201" spans="17:17" x14ac:dyDescent="0.2">
      <c r="Q201" s="7"/>
    </row>
    <row r="202" spans="17:17" x14ac:dyDescent="0.2">
      <c r="Q202" s="7"/>
    </row>
    <row r="203" spans="17:17" x14ac:dyDescent="0.2">
      <c r="Q203" s="7"/>
    </row>
    <row r="204" spans="17:17" x14ac:dyDescent="0.2">
      <c r="Q204" s="7"/>
    </row>
    <row r="205" spans="17:17" x14ac:dyDescent="0.2">
      <c r="Q205" s="7"/>
    </row>
    <row r="206" spans="17:17" x14ac:dyDescent="0.2">
      <c r="Q206" s="7"/>
    </row>
    <row r="207" spans="17:17" x14ac:dyDescent="0.2">
      <c r="Q207" s="7"/>
    </row>
    <row r="208" spans="17:17" x14ac:dyDescent="0.2">
      <c r="Q208" s="7"/>
    </row>
    <row r="209" spans="17:17" x14ac:dyDescent="0.2">
      <c r="Q209" s="7"/>
    </row>
    <row r="210" spans="17:17" x14ac:dyDescent="0.2">
      <c r="Q210" s="7"/>
    </row>
    <row r="211" spans="17:17" x14ac:dyDescent="0.2">
      <c r="Q211" s="7"/>
    </row>
    <row r="212" spans="17:17" x14ac:dyDescent="0.2">
      <c r="Q212" s="7"/>
    </row>
    <row r="213" spans="17:17" x14ac:dyDescent="0.2">
      <c r="Q213" s="7"/>
    </row>
    <row r="214" spans="17:17" x14ac:dyDescent="0.2">
      <c r="Q214" s="7"/>
    </row>
    <row r="215" spans="17:17" x14ac:dyDescent="0.2">
      <c r="Q215" s="7"/>
    </row>
    <row r="216" spans="17:17" x14ac:dyDescent="0.2">
      <c r="Q216" s="7"/>
    </row>
    <row r="217" spans="17:17" x14ac:dyDescent="0.2">
      <c r="Q217" s="7"/>
    </row>
    <row r="218" spans="17:17" x14ac:dyDescent="0.2">
      <c r="Q218" s="7"/>
    </row>
    <row r="219" spans="17:17" x14ac:dyDescent="0.2">
      <c r="Q219" s="7"/>
    </row>
    <row r="220" spans="17:17" x14ac:dyDescent="0.2">
      <c r="Q220" s="7"/>
    </row>
    <row r="221" spans="17:17" x14ac:dyDescent="0.2">
      <c r="Q221" s="7"/>
    </row>
    <row r="222" spans="17:17" x14ac:dyDescent="0.2">
      <c r="Q222" s="7"/>
    </row>
    <row r="223" spans="17:17" x14ac:dyDescent="0.2">
      <c r="Q223" s="7"/>
    </row>
    <row r="224" spans="17:17" x14ac:dyDescent="0.2">
      <c r="Q224" s="7"/>
    </row>
    <row r="225" spans="17:17" x14ac:dyDescent="0.2">
      <c r="Q225" s="7"/>
    </row>
    <row r="226" spans="17:17" x14ac:dyDescent="0.2">
      <c r="Q226" s="7"/>
    </row>
    <row r="227" spans="17:17" x14ac:dyDescent="0.2">
      <c r="Q227" s="7"/>
    </row>
    <row r="228" spans="17:17" x14ac:dyDescent="0.2">
      <c r="Q228" s="7"/>
    </row>
    <row r="229" spans="17:17" x14ac:dyDescent="0.2">
      <c r="Q229" s="7"/>
    </row>
    <row r="230" spans="17:17" x14ac:dyDescent="0.2">
      <c r="Q230" s="7"/>
    </row>
    <row r="231" spans="17:17" x14ac:dyDescent="0.2">
      <c r="Q231" s="7"/>
    </row>
    <row r="232" spans="17:17" x14ac:dyDescent="0.2">
      <c r="Q232" s="7"/>
    </row>
    <row r="233" spans="17:17" x14ac:dyDescent="0.2">
      <c r="Q233" s="7"/>
    </row>
    <row r="234" spans="17:17" x14ac:dyDescent="0.2">
      <c r="Q234" s="7"/>
    </row>
    <row r="235" spans="17:17" x14ac:dyDescent="0.2">
      <c r="Q235" s="7"/>
    </row>
    <row r="236" spans="17:17" x14ac:dyDescent="0.2">
      <c r="Q236" s="7"/>
    </row>
    <row r="237" spans="17:17" x14ac:dyDescent="0.2">
      <c r="Q237" s="7"/>
    </row>
    <row r="238" spans="17:17" x14ac:dyDescent="0.2">
      <c r="Q238" s="7"/>
    </row>
    <row r="239" spans="17:17" x14ac:dyDescent="0.2">
      <c r="Q239" s="7"/>
    </row>
    <row r="240" spans="17:17" x14ac:dyDescent="0.2">
      <c r="Q240" s="7"/>
    </row>
    <row r="241" spans="17:17" x14ac:dyDescent="0.2">
      <c r="Q241" s="7"/>
    </row>
    <row r="242" spans="17:17" x14ac:dyDescent="0.2">
      <c r="Q242" s="7"/>
    </row>
  </sheetData>
  <pageMargins left="0.75" right="0.75" top="1" bottom="1" header="0.5" footer="0.5"/>
  <pageSetup scale="5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Qu 1</vt:lpstr>
      <vt:lpstr>Qu 2i</vt:lpstr>
      <vt:lpstr>Qu 2ii</vt:lpstr>
      <vt:lpstr>Qu 2iii</vt:lpstr>
      <vt:lpstr>Qu 2iv</vt:lpstr>
      <vt:lpstr>'Qu 1'!Print_Area</vt:lpstr>
      <vt:lpstr>'Qu 2i'!Print_Area</vt:lpstr>
      <vt:lpstr>'Qu 2ii'!Print_Area</vt:lpstr>
      <vt:lpstr>'Qu 2iii'!Print_Area</vt:lpstr>
      <vt:lpstr>'Qu 2iv'!Print_Area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ealf100</dc:creator>
  <cp:lastModifiedBy>kag5j</cp:lastModifiedBy>
  <cp:lastPrinted>2013-11-25T15:24:10Z</cp:lastPrinted>
  <dcterms:created xsi:type="dcterms:W3CDTF">2004-05-21T13:23:07Z</dcterms:created>
  <dcterms:modified xsi:type="dcterms:W3CDTF">2016-11-15T15:24:34Z</dcterms:modified>
</cp:coreProperties>
</file>