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<sst xmlns="http://schemas.openxmlformats.org/spreadsheetml/2006/main" count="51" uniqueCount="51">
  <si>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>ID</t>
  </si>
  <si>
    <t>Name</t>
  </si>
  <si>
    <t>MN</t>
  </si>
  <si>
    <t xml:space="preserve">Task A</t>
  </si>
  <si>
    <t xml:space="preserve">Task B</t>
  </si>
  <si>
    <t xml:space="preserve">Task C</t>
  </si>
  <si>
    <t xml:space="preserve">Task D</t>
  </si>
  <si>
    <t xml:space="preserve">Task E</t>
  </si>
  <si>
    <t>Result</t>
  </si>
  <si>
    <t>Percent</t>
  </si>
  <si>
    <t>Grade</t>
  </si>
  <si>
    <t xml:space="preserve">Mai Abkelaziz</t>
  </si>
  <si>
    <t xml:space="preserve">Hamid Abdullah</t>
  </si>
  <si>
    <t xml:space="preserve">Dauba Agadaga</t>
  </si>
  <si>
    <t xml:space="preserve">Khadija Amiri</t>
  </si>
  <si>
    <t xml:space="preserve">Dan Robert Baracas</t>
  </si>
  <si>
    <t xml:space="preserve">Nazar Didukh</t>
  </si>
  <si>
    <t xml:space="preserve">Shoumilz Dutta</t>
  </si>
  <si>
    <t xml:space="preserve">Omar Ebrahem</t>
  </si>
  <si>
    <t xml:space="preserve">Kamel Fares</t>
  </si>
  <si>
    <t xml:space="preserve">Xheni Gjuna</t>
  </si>
  <si>
    <t xml:space="preserve">Kristian GjyIbegu</t>
  </si>
  <si>
    <t xml:space="preserve">Grondona Caimi Juan</t>
  </si>
  <si>
    <t xml:space="preserve">Youssef Hlaiem</t>
  </si>
  <si>
    <t xml:space="preserve">Olkesandr Mryhorenko</t>
  </si>
  <si>
    <t xml:space="preserve">Jasko Adelina</t>
  </si>
  <si>
    <t xml:space="preserve">Andela Jelic</t>
  </si>
  <si>
    <t xml:space="preserve">Victory Joshua</t>
  </si>
  <si>
    <t xml:space="preserve">Mykyta Kandyla</t>
  </si>
  <si>
    <t xml:space="preserve">Alec Klammoth</t>
  </si>
  <si>
    <t xml:space="preserve">Gizem Kütük</t>
  </si>
  <si>
    <t xml:space="preserve">Valerija Kuzina</t>
  </si>
  <si>
    <t xml:space="preserve">Martin Minev</t>
  </si>
  <si>
    <t xml:space="preserve">Filip Nikolic</t>
  </si>
  <si>
    <t xml:space="preserve">Uchechukwy Obi</t>
  </si>
  <si>
    <t xml:space="preserve">Loussa Gyuni Dnraboyashi</t>
  </si>
  <si>
    <t xml:space="preserve">Sdowia Pilau</t>
  </si>
  <si>
    <t xml:space="preserve">Mohammad Shadikun Rahman</t>
  </si>
  <si>
    <t xml:space="preserve">Gustavo Russo Garcia</t>
  </si>
  <si>
    <t xml:space="preserve">Pansiluni Samarakoon</t>
  </si>
  <si>
    <t xml:space="preserve">Khoshany Sawhney</t>
  </si>
  <si>
    <t xml:space="preserve">Marko Poraiko</t>
  </si>
  <si>
    <t xml:space="preserve">Igor Shkurov</t>
  </si>
  <si>
    <t xml:space="preserve">Prabal Slathia</t>
  </si>
  <si>
    <t xml:space="preserve">Thilakraj Soindararajon</t>
  </si>
  <si>
    <t xml:space="preserve">Cindy Um</t>
  </si>
  <si>
    <t xml:space="preserve">Dirghav Niravbhai Viroja</t>
  </si>
  <si>
    <t xml:space="preserve">Ashin Walpola</t>
  </si>
  <si>
    <t xml:space="preserve">Mykhailo Yartsun</t>
  </si>
  <si>
    <t xml:space="preserve">Punktzahl in %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</si>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</sst>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59999389629810485"/>
        <bgColor theme="7" tint="0.5999938962981048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</cellStyleXfs>
  <cellXfs count="9">
    <xf fontId="0" fillId="0" borderId="0" numFmtId="0" xfId="0"/>
    <xf fontId="1" fillId="2" borderId="1" numFmtId="0" xfId="1" applyFont="1" applyFill="1" applyBorder="1"/>
    <xf fontId="1" fillId="2" borderId="2" numFmtId="0" xfId="1" applyFont="1" applyFill="1" applyBorder="1"/>
    <xf fontId="0" fillId="3" borderId="3" numFmtId="0" xfId="2" applyFill="1" applyBorder="1"/>
    <xf fontId="0" fillId="4" borderId="3" numFmtId="0" xfId="3" applyFill="1" applyBorder="1"/>
    <xf fontId="0" fillId="4" borderId="3" numFmtId="0" xfId="3" applyFill="1" applyBorder="1"/>
    <xf fontId="2" fillId="0" borderId="0" numFmtId="0" xfId="0" applyFont="1" applyAlignment="1">
      <alignment horizontal="left" vertical="center" wrapText="1"/>
    </xf>
    <xf fontId="3" fillId="0" borderId="0" numFmtId="2" xfId="0" applyNumberFormat="1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</cellXfs>
  <cellStyles count="4">
    <cellStyle name="Normal" xfId="0" builtinId="0"/>
    <cellStyle name="Good" xfId="1" builtinId="26"/>
    <cellStyle name="40% - Accent2" xfId="2" builtinId="35"/>
    <cellStyle name="40% - Accent4" xfId="3" builtin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1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>
      <c r="A2" s="3">
        <v>1</v>
      </c>
      <c r="B2" s="4" t="s">
        <v>11</v>
      </c>
      <c r="C2" s="5">
        <v>2667935</v>
      </c>
      <c r="D2" s="5">
        <v>36</v>
      </c>
      <c r="E2" s="5">
        <v>28</v>
      </c>
      <c r="F2" s="5">
        <v>6</v>
      </c>
      <c r="G2" s="5">
        <v>4</v>
      </c>
      <c r="H2" s="5">
        <v>52</v>
      </c>
      <c r="I2" s="5">
        <f t="shared" ref="I2:I9" si="0">SUM(D2:H2)</f>
        <v>126</v>
      </c>
      <c r="J2" s="5">
        <f t="shared" ref="J2:J9" si="1">I2/156</f>
        <v>0.80769230769230771</v>
      </c>
      <c r="K2" s="5">
        <f>VLOOKUP(J2,Sheet2!$B$2:$C$17,2,TRUE)</f>
        <v>12</v>
      </c>
    </row>
    <row r="3" ht="14.25">
      <c r="A3" s="3">
        <v>2</v>
      </c>
      <c r="B3" s="4" t="s">
        <v>12</v>
      </c>
      <c r="C3" s="5">
        <v>2443833</v>
      </c>
      <c r="D3" s="5">
        <v>28</v>
      </c>
      <c r="E3" s="5">
        <v>17</v>
      </c>
      <c r="F3" s="5">
        <v>2</v>
      </c>
      <c r="G3" s="5">
        <v>0</v>
      </c>
      <c r="H3" s="5">
        <v>28</v>
      </c>
      <c r="I3" s="5">
        <f t="shared" si="0"/>
        <v>75</v>
      </c>
      <c r="J3" s="5">
        <f t="shared" si="1"/>
        <v>0.48076923076923078</v>
      </c>
      <c r="K3" s="5">
        <f>VLOOKUP(J3,Sheet2!$B$2:$C$17,2,TRUE)</f>
        <v>3</v>
      </c>
    </row>
    <row r="4" ht="14.25">
      <c r="A4" s="3">
        <v>3</v>
      </c>
      <c r="B4" s="4" t="s">
        <v>13</v>
      </c>
      <c r="C4" s="5">
        <v>2642512</v>
      </c>
      <c r="D4" s="5">
        <v>29</v>
      </c>
      <c r="E4" s="5">
        <v>22</v>
      </c>
      <c r="F4" s="5">
        <v>6</v>
      </c>
      <c r="G4" s="5">
        <v>0</v>
      </c>
      <c r="H4" s="5">
        <v>54</v>
      </c>
      <c r="I4" s="5">
        <f t="shared" si="0"/>
        <v>111</v>
      </c>
      <c r="J4" s="5">
        <f t="shared" si="1"/>
        <v>0.71153846153846156</v>
      </c>
      <c r="K4" s="5">
        <f>VLOOKUP(J4,Sheet2!$B$2:$C$17,2,TRUE)</f>
        <v>10</v>
      </c>
    </row>
    <row r="5" ht="14.25">
      <c r="A5" s="3">
        <v>4</v>
      </c>
      <c r="B5" s="4" t="s">
        <v>14</v>
      </c>
      <c r="C5" s="5">
        <v>2756778</v>
      </c>
      <c r="D5" s="5">
        <v>32</v>
      </c>
      <c r="E5" s="5">
        <v>19</v>
      </c>
      <c r="F5" s="5">
        <v>4</v>
      </c>
      <c r="G5" s="5">
        <v>6</v>
      </c>
      <c r="H5" s="5">
        <v>44</v>
      </c>
      <c r="I5" s="5">
        <f t="shared" si="0"/>
        <v>105</v>
      </c>
      <c r="J5" s="5">
        <f t="shared" si="1"/>
        <v>0.67307692307692313</v>
      </c>
      <c r="K5" s="5">
        <f>VLOOKUP(J5,Sheet2!$B$2:$C$17,2,TRUE)</f>
        <v>9</v>
      </c>
    </row>
    <row r="6" ht="14.25">
      <c r="A6" s="3">
        <v>5</v>
      </c>
      <c r="B6" s="5"/>
      <c r="C6" s="5"/>
      <c r="D6" s="5"/>
      <c r="E6" s="5"/>
      <c r="F6" s="5"/>
      <c r="G6" s="5"/>
      <c r="H6" s="5"/>
      <c r="I6" s="5">
        <f t="shared" si="0"/>
        <v>0</v>
      </c>
      <c r="J6" s="5">
        <f t="shared" si="1"/>
        <v>0</v>
      </c>
      <c r="K6" s="5">
        <f>VLOOKUP(J6,Sheet2!$B$2:$C$17,2,TRUE)</f>
        <v>0</v>
      </c>
    </row>
    <row r="7" ht="14.25">
      <c r="A7" s="3">
        <v>6</v>
      </c>
      <c r="B7" s="4" t="s">
        <v>15</v>
      </c>
      <c r="C7" s="5">
        <v>2723286</v>
      </c>
      <c r="D7" s="5">
        <v>36</v>
      </c>
      <c r="E7" s="5">
        <v>22</v>
      </c>
      <c r="F7" s="5">
        <v>10</v>
      </c>
      <c r="G7" s="5">
        <v>12</v>
      </c>
      <c r="H7" s="5">
        <v>52</v>
      </c>
      <c r="I7" s="5">
        <f t="shared" si="0"/>
        <v>132</v>
      </c>
      <c r="J7" s="5">
        <f t="shared" si="1"/>
        <v>0.84615384615384615</v>
      </c>
      <c r="K7" s="5">
        <f>VLOOKUP(J7,Sheet2!$B$2:$C$17,2,TRUE)</f>
        <v>12</v>
      </c>
    </row>
    <row r="8" ht="14.25">
      <c r="A8" s="3">
        <v>7</v>
      </c>
      <c r="B8" s="5"/>
      <c r="C8" s="5"/>
      <c r="D8" s="5"/>
      <c r="E8" s="5"/>
      <c r="F8" s="5"/>
      <c r="G8" s="5"/>
      <c r="H8" s="5"/>
      <c r="I8" s="5">
        <f t="shared" si="0"/>
        <v>0</v>
      </c>
      <c r="J8" s="5">
        <f t="shared" si="1"/>
        <v>0</v>
      </c>
      <c r="K8" s="5">
        <f>VLOOKUP(J8,Sheet2!$B$2:$C$17,2,TRUE)</f>
        <v>0</v>
      </c>
    </row>
    <row r="9" ht="14.25">
      <c r="A9" s="3">
        <v>8</v>
      </c>
      <c r="B9" s="4" t="s">
        <v>16</v>
      </c>
      <c r="C9" s="5">
        <v>2456649</v>
      </c>
      <c r="D9" s="5">
        <v>26</v>
      </c>
      <c r="E9" s="5">
        <v>21</v>
      </c>
      <c r="F9" s="5">
        <v>9</v>
      </c>
      <c r="G9" s="5">
        <v>0</v>
      </c>
      <c r="H9" s="5">
        <v>41</v>
      </c>
      <c r="I9" s="5">
        <f t="shared" si="0"/>
        <v>97</v>
      </c>
      <c r="J9" s="5">
        <f t="shared" si="1"/>
        <v>0.62179487179487181</v>
      </c>
      <c r="K9" s="5">
        <f>VLOOKUP(J9,Sheet2!$B$2:$C$17,2,TRUE)</f>
        <v>8</v>
      </c>
    </row>
    <row r="10" ht="14.25">
      <c r="A10" s="3">
        <v>9</v>
      </c>
      <c r="B10" s="4" t="s">
        <v>17</v>
      </c>
      <c r="C10" s="5">
        <v>2723765</v>
      </c>
      <c r="D10" s="4">
        <v>29</v>
      </c>
      <c r="E10" s="5">
        <v>21</v>
      </c>
      <c r="F10" s="5">
        <v>8</v>
      </c>
      <c r="G10" s="5">
        <v>6</v>
      </c>
      <c r="H10" s="5">
        <v>29</v>
      </c>
      <c r="I10" s="5">
        <f t="shared" ref="I10:I43" si="2">SUM(D10:H10)</f>
        <v>93</v>
      </c>
      <c r="J10" s="5">
        <f t="shared" ref="J10:J43" si="3">I10/156</f>
        <v>0.59615384615384615</v>
      </c>
      <c r="K10" s="5">
        <f>VLOOKUP(J10,Sheet2!$B$2:$C$17,2,TRUE)</f>
        <v>7</v>
      </c>
    </row>
    <row r="11" ht="14.25">
      <c r="A11" s="3">
        <v>10</v>
      </c>
      <c r="B11" s="4" t="s">
        <v>18</v>
      </c>
      <c r="C11" s="4">
        <v>2756765</v>
      </c>
      <c r="D11" s="5">
        <v>36</v>
      </c>
      <c r="E11" s="5">
        <v>24</v>
      </c>
      <c r="F11" s="5">
        <v>10</v>
      </c>
      <c r="G11" s="5">
        <v>6</v>
      </c>
      <c r="H11" s="5">
        <v>43</v>
      </c>
      <c r="I11" s="5">
        <f t="shared" si="2"/>
        <v>119</v>
      </c>
      <c r="J11" s="5">
        <f t="shared" si="3"/>
        <v>0.76282051282051277</v>
      </c>
      <c r="K11" s="5">
        <f>VLOOKUP(J11,Sheet2!$B$2:$C$17,2,TRUE)</f>
        <v>11</v>
      </c>
    </row>
    <row r="12" ht="14.25">
      <c r="A12" s="3">
        <v>11</v>
      </c>
      <c r="B12" s="4" t="s">
        <v>19</v>
      </c>
      <c r="C12" s="5">
        <v>2811163</v>
      </c>
      <c r="D12" s="5">
        <v>28</v>
      </c>
      <c r="E12" s="5">
        <v>19</v>
      </c>
      <c r="F12" s="5">
        <v>8</v>
      </c>
      <c r="G12" s="5">
        <v>2</v>
      </c>
      <c r="H12" s="5">
        <v>34</v>
      </c>
      <c r="I12" s="5">
        <f t="shared" si="2"/>
        <v>91</v>
      </c>
      <c r="J12" s="5">
        <f t="shared" si="3"/>
        <v>0.58333333333333337</v>
      </c>
      <c r="K12" s="5">
        <f>VLOOKUP(J12,Sheet2!$B$2:$C$17,2,TRUE)</f>
        <v>7</v>
      </c>
    </row>
    <row r="13" ht="14.25">
      <c r="A13" s="3">
        <v>12</v>
      </c>
      <c r="B13" s="5" t="s">
        <v>20</v>
      </c>
      <c r="C13" s="5">
        <v>2667878</v>
      </c>
      <c r="D13" s="5">
        <v>36</v>
      </c>
      <c r="E13" s="5">
        <v>20</v>
      </c>
      <c r="F13" s="5">
        <v>2</v>
      </c>
      <c r="G13" s="5">
        <v>6</v>
      </c>
      <c r="H13" s="5">
        <v>30</v>
      </c>
      <c r="I13" s="5">
        <f t="shared" si="2"/>
        <v>94</v>
      </c>
      <c r="J13" s="5">
        <f t="shared" si="3"/>
        <v>0.60256410256410253</v>
      </c>
      <c r="K13" s="5">
        <f>VLOOKUP(J13,Sheet2!$B$2:$C$17,2,TRUE)</f>
        <v>8</v>
      </c>
    </row>
    <row r="14" ht="14.25">
      <c r="A14" s="3">
        <v>13</v>
      </c>
      <c r="B14" s="5" t="s">
        <v>21</v>
      </c>
      <c r="C14" s="5">
        <v>2789075</v>
      </c>
      <c r="D14" s="5">
        <v>25</v>
      </c>
      <c r="E14" s="5">
        <v>24</v>
      </c>
      <c r="F14" s="5">
        <v>4</v>
      </c>
      <c r="G14" s="5">
        <v>8</v>
      </c>
      <c r="H14" s="5">
        <v>29</v>
      </c>
      <c r="I14" s="5">
        <f t="shared" si="2"/>
        <v>90</v>
      </c>
      <c r="J14" s="5">
        <f t="shared" si="3"/>
        <v>0.57692307692307687</v>
      </c>
      <c r="K14" s="5">
        <f>VLOOKUP(J14,Sheet2!$B$2:$C$17,2,TRUE)</f>
        <v>7</v>
      </c>
    </row>
    <row r="15" ht="14.25">
      <c r="A15" s="3">
        <v>14</v>
      </c>
      <c r="B15" s="5" t="s">
        <v>22</v>
      </c>
      <c r="C15" s="5">
        <v>2763176</v>
      </c>
      <c r="D15" s="5">
        <v>26</v>
      </c>
      <c r="E15" s="5">
        <v>26</v>
      </c>
      <c r="F15" s="5">
        <v>0</v>
      </c>
      <c r="G15" s="5">
        <v>6</v>
      </c>
      <c r="H15" s="5">
        <v>52</v>
      </c>
      <c r="I15" s="5">
        <f t="shared" si="2"/>
        <v>110</v>
      </c>
      <c r="J15" s="5">
        <f t="shared" si="3"/>
        <v>0.70512820512820518</v>
      </c>
      <c r="K15" s="5">
        <f>VLOOKUP(J15,Sheet2!$B$2:$C$17,2,TRUE)</f>
        <v>10</v>
      </c>
    </row>
    <row r="16" ht="14.25">
      <c r="A16" s="3">
        <v>15</v>
      </c>
      <c r="B16" s="5" t="s">
        <v>23</v>
      </c>
      <c r="C16" s="5">
        <v>2719032</v>
      </c>
      <c r="D16" s="5">
        <v>28</v>
      </c>
      <c r="E16" s="5">
        <v>24</v>
      </c>
      <c r="F16" s="5">
        <v>3</v>
      </c>
      <c r="G16" s="5">
        <v>4</v>
      </c>
      <c r="H16" s="5">
        <v>40</v>
      </c>
      <c r="I16" s="5">
        <f t="shared" si="2"/>
        <v>99</v>
      </c>
      <c r="J16" s="5">
        <f t="shared" si="3"/>
        <v>0.63461538461538458</v>
      </c>
      <c r="K16" s="5">
        <f>VLOOKUP(J16,Sheet2!$B$2:$C$17,2,TRUE)</f>
        <v>8</v>
      </c>
    </row>
    <row r="17" ht="14.25">
      <c r="A17" s="3">
        <v>16</v>
      </c>
      <c r="B17" s="5" t="s">
        <v>24</v>
      </c>
      <c r="C17" s="5">
        <v>2722911</v>
      </c>
      <c r="D17" s="5">
        <v>38</v>
      </c>
      <c r="E17" s="5">
        <v>26</v>
      </c>
      <c r="F17" s="5">
        <v>7</v>
      </c>
      <c r="G17" s="5">
        <v>4</v>
      </c>
      <c r="H17" s="5">
        <v>52</v>
      </c>
      <c r="I17" s="5">
        <f t="shared" si="2"/>
        <v>127</v>
      </c>
      <c r="J17" s="5">
        <f t="shared" si="3"/>
        <v>0.8141025641025641</v>
      </c>
      <c r="K17" s="5">
        <f>VLOOKUP(J17,Sheet2!$B$2:$C$17,2,TRUE)</f>
        <v>12</v>
      </c>
    </row>
    <row r="18" ht="14.25">
      <c r="A18" s="3">
        <v>17</v>
      </c>
      <c r="B18" s="5" t="s">
        <v>25</v>
      </c>
      <c r="C18" s="5">
        <v>2579131</v>
      </c>
      <c r="D18" s="5">
        <v>40</v>
      </c>
      <c r="E18" s="5">
        <v>22</v>
      </c>
      <c r="F18" s="5">
        <v>8</v>
      </c>
      <c r="G18" s="5">
        <v>4</v>
      </c>
      <c r="H18" s="5">
        <v>16</v>
      </c>
      <c r="I18" s="5">
        <f t="shared" si="2"/>
        <v>90</v>
      </c>
      <c r="J18" s="5">
        <f t="shared" si="3"/>
        <v>0.57692307692307687</v>
      </c>
      <c r="K18" s="5">
        <f>VLOOKUP(J18,Sheet2!$B$2:$C$17,2,TRUE)</f>
        <v>7</v>
      </c>
    </row>
    <row r="19" ht="14.25">
      <c r="A19" s="3">
        <v>18</v>
      </c>
      <c r="B19" s="5" t="s">
        <v>26</v>
      </c>
      <c r="C19" s="5">
        <v>2778091</v>
      </c>
      <c r="D19" s="5">
        <v>32</v>
      </c>
      <c r="E19" s="5">
        <v>17</v>
      </c>
      <c r="F19" s="5">
        <v>6</v>
      </c>
      <c r="G19" s="5">
        <v>10</v>
      </c>
      <c r="H19" s="5">
        <v>43</v>
      </c>
      <c r="I19" s="5">
        <f t="shared" si="2"/>
        <v>108</v>
      </c>
      <c r="J19" s="5">
        <f t="shared" si="3"/>
        <v>0.69230769230769229</v>
      </c>
      <c r="K19" s="5">
        <f>VLOOKUP(J19,Sheet2!$B$2:$C$17,2,TRUE)</f>
        <v>9</v>
      </c>
    </row>
    <row r="20" ht="14.25">
      <c r="A20" s="3">
        <v>19</v>
      </c>
      <c r="B20" s="5" t="s">
        <v>27</v>
      </c>
      <c r="C20" s="5">
        <v>2696502</v>
      </c>
      <c r="D20" s="5">
        <v>34</v>
      </c>
      <c r="E20" s="5">
        <v>16</v>
      </c>
      <c r="F20" s="5">
        <v>8</v>
      </c>
      <c r="G20" s="5">
        <v>2</v>
      </c>
      <c r="H20" s="5">
        <v>34</v>
      </c>
      <c r="I20" s="5">
        <f t="shared" si="2"/>
        <v>94</v>
      </c>
      <c r="J20" s="5">
        <f t="shared" si="3"/>
        <v>0.60256410256410253</v>
      </c>
      <c r="K20" s="5">
        <f>VLOOKUP(J20,Sheet2!$B$2:$C$17,2,TRUE)</f>
        <v>8</v>
      </c>
    </row>
    <row r="21" ht="14.25">
      <c r="A21" s="3">
        <v>20</v>
      </c>
      <c r="B21" s="5" t="s">
        <v>28</v>
      </c>
      <c r="C21" s="5">
        <v>2696614</v>
      </c>
      <c r="D21" s="5">
        <v>32</v>
      </c>
      <c r="E21" s="5">
        <v>18</v>
      </c>
      <c r="F21" s="5">
        <v>4</v>
      </c>
      <c r="G21" s="5">
        <v>4</v>
      </c>
      <c r="H21" s="5">
        <v>44</v>
      </c>
      <c r="I21" s="5">
        <f t="shared" si="2"/>
        <v>102</v>
      </c>
      <c r="J21" s="5">
        <f t="shared" si="3"/>
        <v>0.65384615384615385</v>
      </c>
      <c r="K21" s="5">
        <f>VLOOKUP(J21,Sheet2!$B$2:$C$17,2,TRUE)</f>
        <v>9</v>
      </c>
    </row>
    <row r="22" ht="14.25">
      <c r="A22" s="3">
        <v>21</v>
      </c>
      <c r="B22" s="5" t="s">
        <v>29</v>
      </c>
      <c r="C22" s="5">
        <v>274218</v>
      </c>
      <c r="D22" s="5">
        <v>34</v>
      </c>
      <c r="E22" s="5">
        <v>26</v>
      </c>
      <c r="F22" s="5">
        <v>10</v>
      </c>
      <c r="G22" s="5">
        <v>2</v>
      </c>
      <c r="H22" s="5">
        <v>54</v>
      </c>
      <c r="I22" s="5">
        <f t="shared" si="2"/>
        <v>126</v>
      </c>
      <c r="J22" s="5">
        <f t="shared" si="3"/>
        <v>0.80769230769230771</v>
      </c>
      <c r="K22" s="5">
        <f>VLOOKUP(J22,Sheet2!$B$2:$C$17,2,TRUE)</f>
        <v>12</v>
      </c>
    </row>
    <row r="23" ht="14.25">
      <c r="A23" s="3">
        <v>22</v>
      </c>
      <c r="B23" s="5" t="s">
        <v>30</v>
      </c>
      <c r="C23" s="5">
        <v>2723145</v>
      </c>
      <c r="D23" s="5">
        <v>30</v>
      </c>
      <c r="E23" s="5">
        <v>18</v>
      </c>
      <c r="F23" s="5">
        <v>6</v>
      </c>
      <c r="G23" s="5">
        <v>8</v>
      </c>
      <c r="H23" s="5">
        <v>41</v>
      </c>
      <c r="I23" s="5">
        <f t="shared" si="2"/>
        <v>103</v>
      </c>
      <c r="J23" s="5">
        <f t="shared" si="3"/>
        <v>0.66025641025641024</v>
      </c>
      <c r="K23" s="5">
        <f>VLOOKUP(J23,Sheet2!$B$2:$C$17,2,TRUE)</f>
        <v>9</v>
      </c>
    </row>
    <row r="24" ht="14.25">
      <c r="A24" s="3">
        <v>23</v>
      </c>
      <c r="B24" s="5" t="s">
        <v>31</v>
      </c>
      <c r="C24" s="5">
        <v>2827887</v>
      </c>
      <c r="D24" s="5">
        <v>38</v>
      </c>
      <c r="E24" s="5">
        <v>22</v>
      </c>
      <c r="F24" s="5">
        <v>7</v>
      </c>
      <c r="G24" s="5">
        <v>14</v>
      </c>
      <c r="H24" s="5">
        <v>52</v>
      </c>
      <c r="I24" s="5">
        <f t="shared" si="2"/>
        <v>133</v>
      </c>
      <c r="J24" s="5">
        <f t="shared" si="3"/>
        <v>0.85256410256410253</v>
      </c>
      <c r="K24" s="5">
        <f>VLOOKUP(J24,Sheet2!$B$2:$C$17,2,TRUE)</f>
        <v>13</v>
      </c>
    </row>
    <row r="25" ht="14.25">
      <c r="A25" s="3">
        <v>24</v>
      </c>
      <c r="B25" s="5" t="s">
        <v>32</v>
      </c>
      <c r="C25" s="5">
        <v>2711937</v>
      </c>
      <c r="D25" s="5">
        <v>30</v>
      </c>
      <c r="E25" s="5">
        <v>22</v>
      </c>
      <c r="F25" s="5">
        <v>5</v>
      </c>
      <c r="G25" s="5">
        <v>6</v>
      </c>
      <c r="H25" s="5">
        <v>36</v>
      </c>
      <c r="I25" s="5">
        <f t="shared" si="2"/>
        <v>99</v>
      </c>
      <c r="J25" s="5">
        <f t="shared" si="3"/>
        <v>0.63461538461538458</v>
      </c>
      <c r="K25" s="5">
        <f>VLOOKUP(J25,Sheet2!$B$2:$C$17,2,TRUE)</f>
        <v>8</v>
      </c>
    </row>
    <row r="26" ht="14.25">
      <c r="A26" s="3">
        <v>25</v>
      </c>
      <c r="B26" s="5" t="s">
        <v>33</v>
      </c>
      <c r="C26" s="5">
        <v>2723257</v>
      </c>
      <c r="D26" s="5">
        <v>37</v>
      </c>
      <c r="E26" s="5">
        <v>25</v>
      </c>
      <c r="F26" s="5">
        <v>6</v>
      </c>
      <c r="G26" s="5">
        <v>6</v>
      </c>
      <c r="H26" s="5">
        <v>54</v>
      </c>
      <c r="I26" s="5">
        <f t="shared" si="2"/>
        <v>128</v>
      </c>
      <c r="J26" s="5">
        <f t="shared" si="3"/>
        <v>0.82051282051282048</v>
      </c>
      <c r="K26" s="5">
        <f>VLOOKUP(J26,Sheet2!$B$2:$C$17,2,TRUE)</f>
        <v>12</v>
      </c>
    </row>
    <row r="27" ht="14.25">
      <c r="A27" s="3">
        <v>26</v>
      </c>
      <c r="B27" s="5"/>
      <c r="C27" s="5"/>
      <c r="D27" s="5"/>
      <c r="E27" s="5"/>
      <c r="F27" s="5"/>
      <c r="G27" s="5"/>
      <c r="H27" s="5"/>
      <c r="I27" s="5">
        <f t="shared" si="2"/>
        <v>0</v>
      </c>
      <c r="J27" s="5">
        <f t="shared" si="3"/>
        <v>0</v>
      </c>
      <c r="K27" s="5">
        <f>VLOOKUP(J27,Sheet2!$B$2:$C$17,2,TRUE)</f>
        <v>0</v>
      </c>
    </row>
    <row r="28" ht="14.25">
      <c r="A28" s="3">
        <v>27</v>
      </c>
      <c r="B28" s="5" t="s">
        <v>34</v>
      </c>
      <c r="C28" s="5">
        <v>2719090</v>
      </c>
      <c r="D28" s="5">
        <v>30</v>
      </c>
      <c r="E28" s="5">
        <v>21</v>
      </c>
      <c r="F28" s="5">
        <v>9</v>
      </c>
      <c r="G28" s="5">
        <v>12</v>
      </c>
      <c r="H28" s="5">
        <v>53</v>
      </c>
      <c r="I28" s="5">
        <f t="shared" si="2"/>
        <v>125</v>
      </c>
      <c r="J28" s="5">
        <f t="shared" si="3"/>
        <v>0.80128205128205132</v>
      </c>
      <c r="K28" s="5">
        <f>VLOOKUP(J28,Sheet2!$B$2:$C$17,2,TRUE)</f>
        <v>12</v>
      </c>
    </row>
    <row r="29" ht="14.25">
      <c r="A29" s="3">
        <v>28</v>
      </c>
      <c r="B29" s="5" t="s">
        <v>35</v>
      </c>
      <c r="C29" s="5">
        <v>2827931</v>
      </c>
      <c r="D29" s="5">
        <v>25</v>
      </c>
      <c r="E29" s="5">
        <v>19</v>
      </c>
      <c r="F29" s="5">
        <v>6</v>
      </c>
      <c r="G29" s="5">
        <v>6</v>
      </c>
      <c r="H29" s="5">
        <v>30</v>
      </c>
      <c r="I29" s="5">
        <f t="shared" si="2"/>
        <v>86</v>
      </c>
      <c r="J29" s="5">
        <f t="shared" si="3"/>
        <v>0.55128205128205132</v>
      </c>
      <c r="K29" s="5">
        <f>VLOOKUP(J29,Sheet2!$B$2:$C$17,2,TRUE)</f>
        <v>7</v>
      </c>
    </row>
    <row r="30" ht="14.25">
      <c r="A30" s="3">
        <v>29</v>
      </c>
      <c r="B30" s="5" t="s">
        <v>36</v>
      </c>
      <c r="C30" s="5">
        <v>2719128</v>
      </c>
      <c r="D30" s="5">
        <v>28</v>
      </c>
      <c r="E30" s="5">
        <v>23</v>
      </c>
      <c r="F30" s="5">
        <v>10</v>
      </c>
      <c r="G30" s="5">
        <v>2</v>
      </c>
      <c r="H30" s="5">
        <v>53</v>
      </c>
      <c r="I30" s="5">
        <f t="shared" si="2"/>
        <v>116</v>
      </c>
      <c r="J30" s="5">
        <f t="shared" si="3"/>
        <v>0.74358974358974361</v>
      </c>
      <c r="K30" s="5">
        <f>VLOOKUP(J30,Sheet2!$B$2:$C$17,2,TRUE)</f>
        <v>10</v>
      </c>
    </row>
    <row r="31" ht="14.25">
      <c r="A31" s="3">
        <v>30</v>
      </c>
      <c r="B31" s="5"/>
      <c r="C31" s="5"/>
      <c r="D31" s="5"/>
      <c r="E31" s="5"/>
      <c r="F31" s="5"/>
      <c r="G31" s="5"/>
      <c r="H31" s="5"/>
      <c r="I31" s="5">
        <f t="shared" si="2"/>
        <v>0</v>
      </c>
      <c r="J31" s="5">
        <f t="shared" si="3"/>
        <v>0</v>
      </c>
      <c r="K31" s="5">
        <f>VLOOKUP(J31,Sheet2!$B$2:$C$17,2,TRUE)</f>
        <v>0</v>
      </c>
    </row>
    <row r="32" ht="14.25">
      <c r="A32" s="3">
        <v>31</v>
      </c>
      <c r="B32" s="5" t="s">
        <v>37</v>
      </c>
      <c r="C32" s="5">
        <v>2759162</v>
      </c>
      <c r="D32" s="5">
        <v>38</v>
      </c>
      <c r="E32" s="5">
        <v>23</v>
      </c>
      <c r="F32" s="5">
        <v>6</v>
      </c>
      <c r="G32" s="5">
        <v>6</v>
      </c>
      <c r="H32" s="5">
        <v>33</v>
      </c>
      <c r="I32" s="5">
        <f t="shared" si="2"/>
        <v>106</v>
      </c>
      <c r="J32" s="5">
        <f t="shared" si="3"/>
        <v>0.67948717948717952</v>
      </c>
      <c r="K32" s="5">
        <f>VLOOKUP(J32,Sheet2!$B$2:$C$17,2,TRUE)</f>
        <v>9</v>
      </c>
    </row>
    <row r="33" ht="14.25">
      <c r="A33" s="3">
        <v>32</v>
      </c>
      <c r="B33" s="5" t="s">
        <v>38</v>
      </c>
      <c r="C33" s="5">
        <v>2613143</v>
      </c>
      <c r="D33" s="5">
        <v>31</v>
      </c>
      <c r="E33" s="5">
        <v>30</v>
      </c>
      <c r="F33" s="5">
        <v>5</v>
      </c>
      <c r="G33" s="5">
        <v>4</v>
      </c>
      <c r="H33" s="5">
        <v>35</v>
      </c>
      <c r="I33" s="5">
        <f t="shared" si="2"/>
        <v>105</v>
      </c>
      <c r="J33" s="5">
        <f t="shared" si="3"/>
        <v>0.67307692307692313</v>
      </c>
      <c r="K33" s="5">
        <f>VLOOKUP(J33,Sheet2!$B$2:$C$17,2,TRUE)</f>
        <v>9</v>
      </c>
    </row>
    <row r="34" ht="14.25">
      <c r="A34" s="3">
        <v>33</v>
      </c>
      <c r="B34" s="5" t="s">
        <v>39</v>
      </c>
      <c r="C34" s="5">
        <v>2722937</v>
      </c>
      <c r="D34" s="5">
        <v>35</v>
      </c>
      <c r="E34" s="5">
        <v>22</v>
      </c>
      <c r="F34" s="5">
        <v>8</v>
      </c>
      <c r="G34" s="5">
        <v>0</v>
      </c>
      <c r="H34" s="5">
        <v>46</v>
      </c>
      <c r="I34" s="5">
        <f t="shared" si="2"/>
        <v>111</v>
      </c>
      <c r="J34" s="5">
        <f t="shared" si="3"/>
        <v>0.71153846153846156</v>
      </c>
      <c r="K34" s="5">
        <f>VLOOKUP(J34,Sheet2!$B$2:$C$17,2,TRUE)</f>
        <v>10</v>
      </c>
    </row>
    <row r="35" ht="14.25">
      <c r="A35" s="3">
        <v>34</v>
      </c>
      <c r="B35" s="5" t="s">
        <v>40</v>
      </c>
      <c r="C35" s="5">
        <v>2642426</v>
      </c>
      <c r="D35" s="5">
        <v>30</v>
      </c>
      <c r="E35" s="5">
        <v>24</v>
      </c>
      <c r="F35" s="5">
        <v>9</v>
      </c>
      <c r="G35" s="5">
        <v>6</v>
      </c>
      <c r="H35" s="5">
        <v>38</v>
      </c>
      <c r="I35" s="5">
        <f t="shared" si="2"/>
        <v>107</v>
      </c>
      <c r="J35" s="5">
        <f t="shared" si="3"/>
        <v>0.6858974358974359</v>
      </c>
      <c r="K35" s="5">
        <f>VLOOKUP(J35,Sheet2!$B$2:$C$17,2,TRUE)</f>
        <v>9</v>
      </c>
    </row>
    <row r="36" ht="14.25">
      <c r="A36" s="3">
        <v>35</v>
      </c>
      <c r="B36" s="5" t="s">
        <v>41</v>
      </c>
      <c r="C36" s="5">
        <v>2751025</v>
      </c>
      <c r="D36" s="5">
        <v>25</v>
      </c>
      <c r="E36" s="5">
        <v>21</v>
      </c>
      <c r="F36" s="5">
        <v>8</v>
      </c>
      <c r="G36" s="5">
        <v>6</v>
      </c>
      <c r="H36" s="5">
        <v>40</v>
      </c>
      <c r="I36" s="5">
        <f t="shared" si="2"/>
        <v>100</v>
      </c>
      <c r="J36" s="5">
        <f t="shared" si="3"/>
        <v>0.64102564102564108</v>
      </c>
      <c r="K36" s="5">
        <f>VLOOKUP(J36,Sheet2!$B$2:$C$17,2,TRUE)</f>
        <v>8</v>
      </c>
    </row>
    <row r="37" ht="14.25">
      <c r="A37" s="3">
        <v>36</v>
      </c>
      <c r="B37" s="5" t="s">
        <v>42</v>
      </c>
      <c r="C37" s="5">
        <v>2722979</v>
      </c>
      <c r="D37" s="5">
        <v>40</v>
      </c>
      <c r="E37" s="5">
        <v>23</v>
      </c>
      <c r="F37" s="5">
        <v>10</v>
      </c>
      <c r="G37" s="5">
        <v>12</v>
      </c>
      <c r="H37" s="5">
        <v>51</v>
      </c>
      <c r="I37" s="5">
        <f t="shared" si="2"/>
        <v>136</v>
      </c>
      <c r="J37" s="5">
        <f t="shared" si="3"/>
        <v>0.87179487179487181</v>
      </c>
      <c r="K37" s="5">
        <f>VLOOKUP(J37,Sheet2!$B$2:$C$17,2,TRUE)</f>
        <v>13</v>
      </c>
    </row>
    <row r="38" ht="14.25">
      <c r="A38" s="3">
        <v>37</v>
      </c>
      <c r="B38" s="5" t="s">
        <v>43</v>
      </c>
      <c r="C38" s="5">
        <v>2668817</v>
      </c>
      <c r="D38" s="5">
        <v>22</v>
      </c>
      <c r="E38" s="5">
        <v>20</v>
      </c>
      <c r="F38" s="5">
        <v>5</v>
      </c>
      <c r="G38" s="5">
        <v>6</v>
      </c>
      <c r="H38" s="5">
        <v>26</v>
      </c>
      <c r="I38" s="5">
        <f t="shared" si="2"/>
        <v>79</v>
      </c>
      <c r="J38" s="5">
        <f t="shared" si="3"/>
        <v>0.50641025641025639</v>
      </c>
      <c r="K38" s="5">
        <f>VLOOKUP(J38,Sheet2!$B$2:$C$17,2,TRUE)</f>
        <v>5</v>
      </c>
    </row>
    <row r="39" ht="14.25">
      <c r="A39" s="3">
        <v>38</v>
      </c>
      <c r="B39" s="5" t="s">
        <v>44</v>
      </c>
      <c r="C39" s="5">
        <v>2705370</v>
      </c>
      <c r="D39" s="5">
        <v>34</v>
      </c>
      <c r="E39" s="5">
        <v>24</v>
      </c>
      <c r="F39" s="5">
        <v>6</v>
      </c>
      <c r="G39" s="5">
        <v>4</v>
      </c>
      <c r="H39" s="5">
        <v>28</v>
      </c>
      <c r="I39" s="5">
        <f t="shared" si="2"/>
        <v>96</v>
      </c>
      <c r="J39" s="5">
        <f t="shared" si="3"/>
        <v>0.61538461538461542</v>
      </c>
      <c r="K39" s="5">
        <f>VLOOKUP(J39,Sheet2!$B$2:$C$17,2,TRUE)</f>
        <v>8</v>
      </c>
    </row>
    <row r="40" ht="14.25">
      <c r="A40" s="3">
        <v>39</v>
      </c>
      <c r="B40" s="5" t="s">
        <v>45</v>
      </c>
      <c r="C40" s="5">
        <v>2826963</v>
      </c>
      <c r="D40" s="5">
        <v>38</v>
      </c>
      <c r="E40" s="5">
        <v>22</v>
      </c>
      <c r="F40" s="5">
        <v>10</v>
      </c>
      <c r="G40" s="5">
        <v>6</v>
      </c>
      <c r="H40" s="5">
        <v>47</v>
      </c>
      <c r="I40" s="5">
        <f t="shared" si="2"/>
        <v>123</v>
      </c>
      <c r="J40" s="5">
        <f t="shared" si="3"/>
        <v>0.78846153846153844</v>
      </c>
      <c r="K40" s="5">
        <f>VLOOKUP(J40,Sheet2!B2:C17,2,TRUE)</f>
        <v>11</v>
      </c>
    </row>
    <row r="41" ht="14.25">
      <c r="A41" s="3">
        <v>40</v>
      </c>
      <c r="B41" s="5" t="s">
        <v>46</v>
      </c>
      <c r="C41" s="5">
        <v>2668213</v>
      </c>
      <c r="D41" s="5">
        <v>28</v>
      </c>
      <c r="E41" s="5">
        <v>24</v>
      </c>
      <c r="F41" s="5">
        <v>8</v>
      </c>
      <c r="G41" s="5">
        <v>2</v>
      </c>
      <c r="H41" s="5">
        <v>38</v>
      </c>
      <c r="I41" s="5">
        <f t="shared" si="2"/>
        <v>100</v>
      </c>
      <c r="J41" s="5">
        <f t="shared" si="3"/>
        <v>0.64102564102564108</v>
      </c>
      <c r="K41" s="5">
        <f>VLOOKUP(J41,Sheet2!$B$2:$C$17,2,TRUE)</f>
        <v>8</v>
      </c>
    </row>
    <row r="42" ht="14.25">
      <c r="A42" s="3">
        <v>41</v>
      </c>
      <c r="B42" s="5" t="s">
        <v>47</v>
      </c>
      <c r="C42" s="5">
        <v>2705028</v>
      </c>
      <c r="D42" s="5">
        <v>20</v>
      </c>
      <c r="E42" s="5">
        <v>8</v>
      </c>
      <c r="F42" s="5">
        <v>0</v>
      </c>
      <c r="G42" s="5">
        <v>4</v>
      </c>
      <c r="H42" s="5">
        <v>4</v>
      </c>
      <c r="I42" s="5">
        <f t="shared" si="2"/>
        <v>36</v>
      </c>
      <c r="J42" s="5">
        <f t="shared" si="3"/>
        <v>0.23076923076923078</v>
      </c>
      <c r="K42" s="5">
        <f>VLOOKUP(J42,Sheet2!B2:C17,2,TRUE)</f>
        <v>1</v>
      </c>
    </row>
    <row r="43" ht="14.25">
      <c r="A43" s="3">
        <v>42</v>
      </c>
      <c r="B43" s="5" t="s">
        <v>48</v>
      </c>
      <c r="C43" s="5">
        <v>2723468</v>
      </c>
      <c r="D43" s="5">
        <v>35</v>
      </c>
      <c r="E43" s="5">
        <v>24</v>
      </c>
      <c r="F43" s="5">
        <v>8</v>
      </c>
      <c r="G43" s="5">
        <v>4</v>
      </c>
      <c r="H43" s="5">
        <v>42</v>
      </c>
      <c r="I43" s="5">
        <f t="shared" si="2"/>
        <v>113</v>
      </c>
      <c r="J43" s="5">
        <f t="shared" si="3"/>
        <v>0.72435897435897434</v>
      </c>
      <c r="K43" s="5">
        <f>VLOOKUP(J43,Sheet2!B2:C17,2,TRUE)</f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140625"/>
    <col customWidth="1" min="3" max="3" width="7.8515625"/>
  </cols>
  <sheetData>
    <row r="1" ht="16.5">
      <c r="A1" s="6"/>
      <c r="B1" s="6" t="s">
        <v>49</v>
      </c>
      <c r="C1" s="6" t="s">
        <v>50</v>
      </c>
    </row>
    <row r="2" ht="16.5">
      <c r="B2" s="7">
        <v>0</v>
      </c>
      <c r="C2" s="8">
        <v>0</v>
      </c>
    </row>
    <row r="3" ht="16.5">
      <c r="B3" s="7">
        <v>0.20000000000000001</v>
      </c>
      <c r="C3" s="8">
        <v>1</v>
      </c>
    </row>
    <row r="4" ht="16.5">
      <c r="B4" s="7">
        <v>0.27000000000000002</v>
      </c>
      <c r="C4" s="8">
        <v>2</v>
      </c>
    </row>
    <row r="5" ht="16.5">
      <c r="B5" s="7">
        <f>33/100</f>
        <v>0.33000000000000002</v>
      </c>
      <c r="C5" s="8">
        <v>3</v>
      </c>
    </row>
    <row r="6" ht="16.5">
      <c r="B6" s="7">
        <f>49/100</f>
        <v>0.48999999999999999</v>
      </c>
      <c r="C6" s="8">
        <v>4</v>
      </c>
    </row>
    <row r="7" ht="16.5">
      <c r="B7" s="7">
        <f>50/100</f>
        <v>0.5</v>
      </c>
      <c r="C7" s="8">
        <v>5</v>
      </c>
    </row>
    <row r="8" ht="16.5">
      <c r="B8" s="7">
        <f>53/100</f>
        <v>0.53000000000000003</v>
      </c>
      <c r="C8" s="8">
        <v>6</v>
      </c>
    </row>
    <row r="9" ht="16.5">
      <c r="B9" s="7">
        <f>55/100</f>
        <v>0.55000000000000004</v>
      </c>
      <c r="C9" s="8">
        <v>7</v>
      </c>
    </row>
    <row r="10" ht="16.5">
      <c r="B10" s="7">
        <f>60/100</f>
        <v>0.59999999999999998</v>
      </c>
      <c r="C10" s="8">
        <v>8</v>
      </c>
    </row>
    <row r="11" ht="16.5">
      <c r="B11" s="7">
        <v>0.65000000000000002</v>
      </c>
      <c r="C11" s="8">
        <v>9</v>
      </c>
    </row>
    <row r="12" ht="16.5">
      <c r="B12" s="7">
        <v>0.69999999999999996</v>
      </c>
      <c r="C12" s="8">
        <v>10</v>
      </c>
    </row>
    <row r="13" ht="16.5">
      <c r="B13" s="7">
        <v>0.75</v>
      </c>
      <c r="C13" s="8">
        <v>11</v>
      </c>
    </row>
    <row r="14" ht="16.5">
      <c r="B14" s="7">
        <v>0.80000000000000004</v>
      </c>
      <c r="C14" s="8">
        <v>12</v>
      </c>
    </row>
    <row r="15" ht="16.5">
      <c r="B15" s="7">
        <v>0.8500000000000002</v>
      </c>
      <c r="C15" s="8">
        <v>13</v>
      </c>
    </row>
    <row r="16" ht="16.5">
      <c r="B16" s="7">
        <v>0.90000000000000036</v>
      </c>
      <c r="C16" s="8">
        <v>14</v>
      </c>
    </row>
    <row r="17" ht="16.5">
      <c r="B17" s="7">
        <v>0.9500000000000004</v>
      </c>
      <c r="C17" s="8">
        <v>15</v>
      </c>
    </row>
    <row r="18" ht="16.5"/>
    <row r="19" ht="16.5"/>
    <row r="20" ht="16.5"/>
    <row r="21" ht="16.5"/>
    <row r="22" ht="16.5"/>
  </sheetData>
  <sortState ref="B2:B17" columnSort="0">
    <sortCondition sortBy="value" descending="0" ref="B2:B1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2025-07-27T23:40:18Z</dcterms:modified>
</cp:coreProperties>
</file>