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ABCAAD15-D97A-7A41-8A77-3BE059B60D81}" xr6:coauthVersionLast="47" xr6:coauthVersionMax="47" xr10:uidLastSave="{00000000-0000-0000-0000-000000000000}"/>
  <bookViews>
    <workbookView xWindow="1900" yWindow="1820" windowWidth="27240" windowHeight="16440" xr2:uid="{15AA5439-C327-894D-A2DC-AF5C2AE83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8" i="1" l="1"/>
  <c r="B232" i="1"/>
  <c r="B226" i="1"/>
  <c r="B220" i="1"/>
  <c r="B214" i="1"/>
  <c r="B208" i="1"/>
  <c r="B202" i="1"/>
  <c r="B196" i="1"/>
  <c r="B190" i="1"/>
  <c r="B184" i="1"/>
  <c r="B176" i="1"/>
  <c r="B172" i="1"/>
  <c r="B166" i="1"/>
  <c r="B160" i="1"/>
  <c r="B152" i="1"/>
  <c r="B145" i="1"/>
  <c r="B139" i="1"/>
  <c r="B133" i="1"/>
  <c r="B127" i="1"/>
  <c r="B121" i="1"/>
  <c r="B115" i="1"/>
  <c r="B109" i="1"/>
  <c r="B101" i="1"/>
  <c r="B95" i="1"/>
  <c r="B89" i="1"/>
  <c r="B83" i="1"/>
  <c r="B76" i="1"/>
  <c r="B70" i="1"/>
  <c r="B64" i="1"/>
  <c r="B58" i="1"/>
  <c r="B49" i="1"/>
  <c r="B40" i="1"/>
  <c r="B36" i="1"/>
  <c r="B28" i="1"/>
  <c r="B22" i="1"/>
  <c r="B17" i="1"/>
  <c r="B10" i="1"/>
  <c r="B3" i="1"/>
</calcChain>
</file>

<file path=xl/sharedStrings.xml><?xml version="1.0" encoding="utf-8"?>
<sst xmlns="http://schemas.openxmlformats.org/spreadsheetml/2006/main" count="671" uniqueCount="282">
  <si>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</si>
  <si>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</si>
  <si>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</si>
  <si>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</si>
  <si>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</si>
  <si>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</si>
  <si>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</si>
  <si>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</si>
  <si>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</si>
  <si>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</si>
  <si>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</si>
  <si>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</si>
  <si>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</si>
  <si>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LONG LAKE</t>
  </si>
  <si>
    <t>Boyce/Burton</t>
  </si>
  <si>
    <t>N</t>
  </si>
  <si>
    <t>Still some snow on lek - most melted yesterday</t>
  </si>
  <si>
    <t>Eagle</t>
  </si>
  <si>
    <t>Moving a lot -- into postion</t>
  </si>
  <si>
    <t>EAGLE at lake</t>
  </si>
  <si>
    <t>1 albino male</t>
  </si>
  <si>
    <t>Eagle over lake</t>
  </si>
  <si>
    <t>1 albino</t>
  </si>
  <si>
    <t>Almost all snow gone -dry</t>
  </si>
  <si>
    <t>Green</t>
  </si>
  <si>
    <t>White</t>
  </si>
  <si>
    <t xml:space="preserve">no hens on lek </t>
  </si>
  <si>
    <t xml:space="preserve">GW on lek </t>
  </si>
  <si>
    <t>11 flew NW</t>
  </si>
  <si>
    <t>2 males strutting 500 m NE of lek</t>
  </si>
  <si>
    <t>3 towards centre of lek</t>
  </si>
  <si>
    <t>unmarked strutting occassionally</t>
  </si>
  <si>
    <t>Johnson</t>
  </si>
  <si>
    <t>5-10 (10-20 after sunrise)</t>
  </si>
  <si>
    <t>Clean</t>
  </si>
  <si>
    <t>feeding</t>
  </si>
  <si>
    <t>Green (303)</t>
  </si>
  <si>
    <t>Orange (5)</t>
  </si>
  <si>
    <t>everyone left</t>
  </si>
  <si>
    <t>Red</t>
  </si>
  <si>
    <t>stand off with another</t>
  </si>
  <si>
    <t xml:space="preserve">most birds feeding </t>
  </si>
  <si>
    <t>White/Johnson/Burton/Osmundson</t>
  </si>
  <si>
    <t xml:space="preserve">Cannon net </t>
  </si>
  <si>
    <t>Clear</t>
  </si>
  <si>
    <t>Cole/White</t>
  </si>
  <si>
    <t>cold</t>
  </si>
  <si>
    <t xml:space="preserve">6 JUV 1 mounted G/M left in (?) - not too much strutting </t>
  </si>
  <si>
    <t>Orange</t>
  </si>
  <si>
    <t xml:space="preserve">G/W off feeding E lek - no strut . R/R lost fight unmarked . G/R present </t>
  </si>
  <si>
    <t>none - strutted only with females near</t>
  </si>
  <si>
    <t xml:space="preserve">females to N of most males </t>
  </si>
  <si>
    <t>a few females in w/ males</t>
  </si>
  <si>
    <t>~40 females and 50 males flew 100m W</t>
  </si>
  <si>
    <t>most walking to W</t>
  </si>
  <si>
    <t>White/Burton/Osmundson/Menken</t>
  </si>
  <si>
    <t>Cannon net</t>
  </si>
  <si>
    <t>Boyce/Merril/Ridley</t>
  </si>
  <si>
    <t>Wind died to - 0 by 7:20</t>
  </si>
  <si>
    <t>Dry</t>
  </si>
  <si>
    <t>8 females walking through lek</t>
  </si>
  <si>
    <t>Blue</t>
  </si>
  <si>
    <t xml:space="preserve">G/B - 3 fights - 3 wins. O/R - East sid of lek - right tag is either O or R, appears to be a 3 at end of # of left tag. G/O. W/R - 2 fights - stand off both. Heavy duty strutter midway between W stakes - slightly this way. </t>
  </si>
  <si>
    <t>1 female walked through lek</t>
  </si>
  <si>
    <t>around 12 females around 75m of N of lek</t>
  </si>
  <si>
    <t>Major exodus to SE</t>
  </si>
  <si>
    <t>Fight - draw</t>
  </si>
  <si>
    <t xml:space="preserve">Orange </t>
  </si>
  <si>
    <t>Chased unmarked male 12 times</t>
  </si>
  <si>
    <t xml:space="preserve">O/R chased unmarked male
GW, GG, unmarked fight, stand off - all clustered together. GW in center of group. 2 birds with 1/2 tail feathers mising. </t>
  </si>
  <si>
    <t>female walked by</t>
  </si>
  <si>
    <t>4 juveniles</t>
  </si>
  <si>
    <t>standoff unmarked male + GB</t>
  </si>
  <si>
    <t>1 juvenile</t>
  </si>
  <si>
    <t>Fight UM male (2 min) standoff w/ G/W</t>
  </si>
  <si>
    <t>Purple</t>
  </si>
  <si>
    <t>2 stand off with GW</t>
  </si>
  <si>
    <t>Boyce/Mitton</t>
  </si>
  <si>
    <t>15-20</t>
  </si>
  <si>
    <t>Cold wind</t>
  </si>
  <si>
    <t>1 JUV</t>
  </si>
  <si>
    <t xml:space="preserve">GW - fight standoff w/unmarked and won one . GB. RB won fight w/unmarked male. W/?. O/R won fight with unmarked male </t>
  </si>
  <si>
    <t>females moved off lek to W</t>
  </si>
  <si>
    <t xml:space="preserve">Took on fight - won </t>
  </si>
  <si>
    <t>11 females (?) with 2 males 30 m W of lek</t>
  </si>
  <si>
    <t>I think males followed females to this place</t>
  </si>
  <si>
    <t>+8 males flushed - Eagle near ridge to W</t>
  </si>
  <si>
    <t>Boyce/Mandy</t>
  </si>
  <si>
    <t>&lt;5</t>
  </si>
  <si>
    <t>Nightlighted 10-11 the previous evening</t>
  </si>
  <si>
    <t>unmarked</t>
  </si>
  <si>
    <t>Hen cluster at W of lek</t>
  </si>
  <si>
    <t xml:space="preserve">Stand off w/ unmarked male </t>
  </si>
  <si>
    <t xml:space="preserve">only 1 hen roaming at cluster site </t>
  </si>
  <si>
    <t>Boyce/Schuett</t>
  </si>
  <si>
    <t>Very windy! from W</t>
  </si>
  <si>
    <t>?</t>
  </si>
  <si>
    <t>Most males did not strut due to high wind. B/G . G/R - very vigorous fighter and strutter won at least 3 fights. G/?. R/?</t>
  </si>
  <si>
    <t>an unmarked male at W edge of lek (?) females (?)</t>
  </si>
  <si>
    <t xml:space="preserve">female cluster broke up </t>
  </si>
  <si>
    <t>Burton</t>
  </si>
  <si>
    <t>Y</t>
  </si>
  <si>
    <t xml:space="preserve">Some fog lots of snow, snow fairly heavy and constant </t>
  </si>
  <si>
    <t>snow covered</t>
  </si>
  <si>
    <t>Yellow</t>
  </si>
  <si>
    <t>won fight</t>
  </si>
  <si>
    <t>Tag present: Y/O, R/R, R/W, G/R
G/W, Y/R, Y/G</t>
  </si>
  <si>
    <t>long ways</t>
  </si>
  <si>
    <t xml:space="preserve">won another fight </t>
  </si>
  <si>
    <t>none present</t>
  </si>
  <si>
    <t>Boyce/Jim</t>
  </si>
  <si>
    <t>Cold</t>
  </si>
  <si>
    <t>1 in snow cover</t>
  </si>
  <si>
    <t>3 females flew S</t>
  </si>
  <si>
    <t>won 2 fights</t>
  </si>
  <si>
    <t xml:space="preserve">W/R - (?) fights - never lost - won 5, G/B, Y/R, G/W, W/O, O/R, G/Y lost fight w/unmarked male at 7:39. 6:50 - pre-copulation pose by female for W/R, passed up - finally pulled it off at 7:03. 7:50 - two pre-copulation poses for W/R - no copulation. </t>
  </si>
  <si>
    <t>1 copulation</t>
  </si>
  <si>
    <t>0-5</t>
  </si>
  <si>
    <t>Warm morning (no frost)</t>
  </si>
  <si>
    <t>Crowded!!</t>
  </si>
  <si>
    <t>Still too dark to get acc. count</t>
  </si>
  <si>
    <t>Female GW in harem of (6Q) male. Female BR closer to west mating group (feeding). male OO missing 1/3 tail feathers6-7 copualtions main breed center (West), male not marked. 7:16 1 more coptualtion; total --&gt; 10 copulations. No marked females yet in this harem. Total 7:16 - 1 more copulation, ~ 10 copulations. G/O (Master cock). O/O, W/O, Y/G, Y/R, W/R, G/W</t>
  </si>
  <si>
    <t>2 approximate mating centers</t>
  </si>
  <si>
    <t>(?)</t>
  </si>
  <si>
    <t>1 - visual threats</t>
  </si>
  <si>
    <t>Nearly all around west</t>
  </si>
  <si>
    <t>Cannon net up</t>
  </si>
  <si>
    <t>Appears to be 2 mating centers</t>
  </si>
  <si>
    <t xml:space="preserve">BR female w/unmarked male. GR female w/ unmarked male. Tags:WO, YR, YG </t>
  </si>
  <si>
    <t>Zoo class 475</t>
  </si>
  <si>
    <t>Raptor</t>
  </si>
  <si>
    <t>2-5 m 3-4 hens</t>
  </si>
  <si>
    <t xml:space="preserve">Copulating male ran grouse off </t>
  </si>
  <si>
    <t xml:space="preserve">all copulations were done by unmarked male, 4 males in center with around 30 females, only marked on W/R near the center </t>
  </si>
  <si>
    <t>9 females</t>
  </si>
  <si>
    <t>1 encounter - standoff</t>
  </si>
  <si>
    <t>no male ecounters</t>
  </si>
  <si>
    <t>5 females flew</t>
  </si>
  <si>
    <t xml:space="preserve">W/G on lek in center </t>
  </si>
  <si>
    <t>no hens</t>
  </si>
  <si>
    <t>fighting with male most of time</t>
  </si>
  <si>
    <t xml:space="preserve">No hens - so we left males feeding </t>
  </si>
  <si>
    <t>1 encoutner - stanf off</t>
  </si>
  <si>
    <t xml:space="preserve">Raptor flew near ridge </t>
  </si>
  <si>
    <t>Fairly warm</t>
  </si>
  <si>
    <t>set</t>
  </si>
  <si>
    <t>Too dark to count -- too many!</t>
  </si>
  <si>
    <t>BBC group taking pictures from the blind</t>
  </si>
  <si>
    <t>walking around</t>
  </si>
  <si>
    <t xml:space="preserve">lots of fighting B/W male and male + hen/hen . birds moved around a lot possibilty due to BBC in blind. YO would not tolerate any male w/in his area. </t>
  </si>
  <si>
    <t>chased 5 males away</t>
  </si>
  <si>
    <t>chased 1 male off</t>
  </si>
  <si>
    <t>ran all over chased 1 male</t>
  </si>
  <si>
    <t>Boyce/Morty</t>
  </si>
  <si>
    <t>Night lighted last night</t>
  </si>
  <si>
    <t>hens cluster towards center of lek</t>
  </si>
  <si>
    <t>Y/O with # on yellow tag</t>
  </si>
  <si>
    <t xml:space="preserve">Males: W/R, Y/O, G/R, Y/B, R/?, R/R, O/R, G/G. Females: B/B, O/?, O/B. First copulation interrupted by juvenile male. 6:14 female mounted female. 7:05 O/R won confrontation with unmarked. </t>
  </si>
  <si>
    <t>2 fights - both standoffs</t>
  </si>
  <si>
    <t>Koeppen</t>
  </si>
  <si>
    <t>Clear no forst or dew</t>
  </si>
  <si>
    <t xml:space="preserve">Too dark to see hens good </t>
  </si>
  <si>
    <t xml:space="preserve">GB, YR, WR, YB, WB, GY. Fight YR and unmarked, unmarked won. Fight WR and unmarked, WR won. </t>
  </si>
  <si>
    <t>Dan Marty</t>
  </si>
  <si>
    <t>Drizzle</t>
  </si>
  <si>
    <t>5 in snow cover</t>
  </si>
  <si>
    <t>2 strutting (neither marked)</t>
  </si>
  <si>
    <t>none</t>
  </si>
  <si>
    <t>6:30 - all birds are just lying down in the snow . 6:30 - wind picked up to 5-10mph, 6:32 - eagle perched on fence 1/2 mile off to the SE. 6:45 - birds flew off - 4 left. W/R on lek + flew off at 6:10. O/R - not on lek by road side as you come down the hill</t>
  </si>
  <si>
    <t>no strutting (unmarked male not on lek)</t>
  </si>
  <si>
    <t>they all flew off</t>
  </si>
  <si>
    <t>Partly snowy</t>
  </si>
  <si>
    <t>2 fights (ouch)</t>
  </si>
  <si>
    <t>Female:YO, OO, YB, BO, OB, OP, WW, GY, ?Y.Male:RO, YR, Y?, WO, YB, YO, OB, G?, YW GO</t>
  </si>
  <si>
    <t>Unmarked</t>
  </si>
  <si>
    <t>G</t>
  </si>
  <si>
    <t>Male</t>
  </si>
  <si>
    <t>2 copulations - 1 standoff</t>
  </si>
  <si>
    <t>Female:
BY, OO, YR, WO, B?, Male:
YW, YR, YY, W?, WR, YB . 6:45 1/2 of the birds flew off</t>
  </si>
  <si>
    <t>2ft (1/2 the time)</t>
  </si>
  <si>
    <t>1/2 the birds flew away</t>
  </si>
  <si>
    <t>Johnson/Nancy Hudson</t>
  </si>
  <si>
    <t>New snow</t>
  </si>
  <si>
    <t xml:space="preserve">beat 4 males </t>
  </si>
  <si>
    <t xml:space="preserve">WR - he intterupted a cop + beat the sneaky guy up. He interrupted another cop and beat the sneaky guy up. R/W int Y/R - beat Y/R up. Other mating center - unmarked males.  </t>
  </si>
  <si>
    <t>hens walking away</t>
  </si>
  <si>
    <t xml:space="preserve">won fight </t>
  </si>
  <si>
    <t>1 stand off</t>
  </si>
  <si>
    <t>not close</t>
  </si>
  <si>
    <t xml:space="preserve">Good shape </t>
  </si>
  <si>
    <t>Prairie falcon</t>
  </si>
  <si>
    <t xml:space="preserve">no marked males near females to watch for frequency. Female tags: WG, BR, BY, OO. Wind picked up. 6:21 - prairie falcon (?) over lek. </t>
  </si>
  <si>
    <t>2 marked females</t>
  </si>
  <si>
    <t>females wander</t>
  </si>
  <si>
    <t>Several birds flew off</t>
  </si>
  <si>
    <t>wind has picked up</t>
  </si>
  <si>
    <t>Warmer today</t>
  </si>
  <si>
    <t xml:space="preserve">light frost </t>
  </si>
  <si>
    <t>mere ft</t>
  </si>
  <si>
    <t xml:space="preserve">White </t>
  </si>
  <si>
    <t xml:space="preserve">5:31 - copulation - too dark to see if female marked - male was unmarked. WR male got 1 or 2 copulations. WY female present. </t>
  </si>
  <si>
    <t>ft</t>
  </si>
  <si>
    <t>Clear beautiful day</t>
  </si>
  <si>
    <t>clear</t>
  </si>
  <si>
    <t>1 standoff - 1 copulation</t>
  </si>
  <si>
    <t>Male tags: YR, G?, WY, B?, YB, RR. Female tags: YO, YY, RY, YR, ?B. 6:15 1/2 the birds flew off. 6:10 coyote calling in the distance the lek became quiet</t>
  </si>
  <si>
    <t>male</t>
  </si>
  <si>
    <t>Full moon overnight</t>
  </si>
  <si>
    <t>marked birds present: males: W/, /W, Y/, Y/, O/. Passed birds in way out of lek - all moving en masse SE. At 5:50 ~ 2/3 birds flew SE - why??</t>
  </si>
  <si>
    <t>no strutting</t>
  </si>
  <si>
    <t>calm</t>
  </si>
  <si>
    <t>Bright moon - cloudy</t>
  </si>
  <si>
    <t xml:space="preserve">New snow ~1 1/2 - drifts also.  </t>
  </si>
  <si>
    <t>still hard to count</t>
  </si>
  <si>
    <t xml:space="preserve">Video camera. lots of strutting prior to daybreak. Hens: /W. </t>
  </si>
  <si>
    <t>Boyce</t>
  </si>
  <si>
    <t>S breeze picked up at 6:47</t>
  </si>
  <si>
    <t>dry</t>
  </si>
  <si>
    <t xml:space="preserve">unmarked </t>
  </si>
  <si>
    <t>males: YO, W?, RR, YR, ?W, GO, B?, OR, Y?. Female:YY, WB . RR standoff fight. OR still in same postion by E. wood stake</t>
  </si>
  <si>
    <t>brief standoff</t>
  </si>
  <si>
    <t>Moonlight last night</t>
  </si>
  <si>
    <t>Large hawk</t>
  </si>
  <si>
    <t>females appear to be leaving lek</t>
  </si>
  <si>
    <t>I did a (?) of there but nobody strutted whilst watching</t>
  </si>
  <si>
    <t>Males supper tuckered from strutting all night long . 5:46 large hawk flew over lek. YR declined copulation with unmarked male at 6:18. Males: BO,RW,YB,GR,W?,YR,YO,RG,?W</t>
  </si>
  <si>
    <t>birds left at 6:55</t>
  </si>
  <si>
    <t>Dan Marty/Bruce Sciqlian</t>
  </si>
  <si>
    <t>Great</t>
  </si>
  <si>
    <t xml:space="preserve">males: RW,WW,GR,YW,W?,Y?,YO,YG,B?. </t>
  </si>
  <si>
    <t>2 fights - 2 draws</t>
  </si>
  <si>
    <t>Boyce/ Pat Cussy</t>
  </si>
  <si>
    <t>Snow</t>
  </si>
  <si>
    <t>Snow covered</t>
  </si>
  <si>
    <t>males clustered of W end of lek</t>
  </si>
  <si>
    <t xml:space="preserve">OR beat up on YG </t>
  </si>
  <si>
    <t>White/Muscleauheim</t>
  </si>
  <si>
    <t>Snow and high winds day before</t>
  </si>
  <si>
    <t>Hens walked by</t>
  </si>
  <si>
    <t>Males: RG, WG, R?, YR, WR, WB. Female: PY. Females not interested!!</t>
  </si>
  <si>
    <t xml:space="preserve">males: B?, OG, WR,RW,YR,GG,GR,YB,GY,RR,YB,YO, Y/O (two birds same code). several flushed 6:40. </t>
  </si>
  <si>
    <t>chased juv then standoff</t>
  </si>
  <si>
    <t xml:space="preserve">males: YO,?W,WR,RR,?Y,YB. 6:22 female solicited from WR. Most birds flushed at 6:50. </t>
  </si>
  <si>
    <t>hens wandered off lek at 6:01. at 6:56 all but 1 bird flew (5 males and 1 female) flew. I may have spooked them. fight at 7:11, - (?), 5 UM males one hen was -/G. Strutting at great distance, (?) doesn't appear interested. 6:48 - all but 6 birds flew - female doesn't have (?) now!!</t>
  </si>
  <si>
    <t xml:space="preserve">Only 1 male dispaying to each hen - hens don't seem interested. </t>
  </si>
  <si>
    <t>wing beating UM male, no winner but W/R back off</t>
  </si>
  <si>
    <t xml:space="preserve">Female present: Y/G. 5:46 - prairie falcon flew over - everyone flattened except males @ females. W/R copulation with Y/G - UM male tried to interrupt, but W/R fought him off while on female back. </t>
  </si>
  <si>
    <t>no strutting where females walking</t>
  </si>
  <si>
    <t>juv male fighting w/ (?) hasn't (?)! Hen could (?)</t>
  </si>
  <si>
    <t>5 to 10</t>
  </si>
  <si>
    <t>10 to 15</t>
  </si>
  <si>
    <t>15 to 20</t>
  </si>
  <si>
    <t>2 to 3</t>
  </si>
  <si>
    <t>25 to 30</t>
  </si>
  <si>
    <t>0 to 5</t>
  </si>
  <si>
    <t>1 to 2</t>
  </si>
  <si>
    <t>Cluster</t>
  </si>
  <si>
    <t xml:space="preserve">G/B. O/R. G/W won fight over unmarked male with broken tail (missing feathers at right). G/O. hen cluster dissipated by 6:30. Unmarked copulation near west stake. 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</si>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</sst>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right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4" xfId="0" applyFont="1" applyBorder="1" applyAlignment="1">
      <alignment horizontal="right" wrapText="1"/>
    </xf>
    <xf numFmtId="14" fontId="2" fillId="0" borderId="6" xfId="0" applyNumberFormat="1" applyFont="1" applyBorder="1" applyAlignment="1">
      <alignment wrapText="1"/>
    </xf>
    <xf numFmtId="20" fontId="2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164" fontId="2" fillId="0" borderId="6" xfId="0" applyNumberFormat="1" applyFont="1" applyBorder="1" applyAlignment="1">
      <alignment wrapText="1"/>
    </xf>
    <xf numFmtId="20" fontId="2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20" fontId="3" fillId="0" borderId="5" xfId="0" applyNumberFormat="1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20" fontId="2" fillId="2" borderId="5" xfId="0" applyNumberFormat="1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0" xfId="0" applyFont="1"/>
    <xf numFmtId="0" fontId="3" fillId="0" borderId="6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2" fillId="0" borderId="2" xfId="0" applyNumberFormat="1" applyFont="1" applyBorder="1" applyAlignment="1">
      <alignment wrapText="1"/>
    </xf>
    <xf numFmtId="20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20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8" xfId="0" applyFont="1" applyBorder="1"/>
    <xf numFmtId="20" fontId="2" fillId="0" borderId="8" xfId="0" applyNumberFormat="1" applyFont="1" applyBorder="1"/>
    <xf numFmtId="20" fontId="2" fillId="2" borderId="6" xfId="0" applyNumberFormat="1" applyFont="1" applyFill="1" applyBorder="1" applyAlignment="1">
      <alignment wrapText="1"/>
    </xf>
    <xf numFmtId="20" fontId="2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Fill="1" applyBorder="1" applyAlignment="1">
      <alignment wrapText="1"/>
    </xf>
    <xf numFmtId="20" fontId="2" fillId="0" borderId="6" xfId="0" applyNumberFormat="1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D238-218F-584F-8FCA-DEE36B9EA920}">
  <dimension ref="A1:AH243"/>
  <sheetViews>
    <sheetView tabSelected="1" workbookViewId="0">
      <selection activeCell="G10" sqref="G10:G16"/>
    </sheetView>
  </sheetViews>
  <sheetFormatPr baseColWidth="10" defaultRowHeight="16" x14ac:dyDescent="0.2"/>
  <sheetData>
    <row r="1" spans="1:34" x14ac:dyDescent="0.2">
      <c r="U1" t="s">
        <v>258</v>
      </c>
      <c r="V1" t="s">
        <v>259</v>
      </c>
      <c r="W1" t="s">
        <v>1</v>
      </c>
      <c r="X1" t="s">
        <v>1</v>
      </c>
      <c r="Y1" t="s">
        <v>260</v>
      </c>
      <c r="Z1" t="s">
        <v>261</v>
      </c>
      <c r="AA1" t="s">
        <v>262</v>
      </c>
      <c r="AB1" t="s">
        <v>2</v>
      </c>
      <c r="AC1" t="s">
        <v>263</v>
      </c>
      <c r="AD1" t="s">
        <v>264</v>
      </c>
      <c r="AE1" t="s">
        <v>265</v>
      </c>
      <c r="AF1" t="s">
        <v>266</v>
      </c>
      <c r="AG1" t="s">
        <v>0</v>
      </c>
      <c r="AH1" s="1"/>
    </row>
    <row r="2" spans="1:34" x14ac:dyDescent="0.2">
      <c r="A2" t="s">
        <v>267</v>
      </c>
      <c r="B2" t="s">
        <v>3</v>
      </c>
      <c r="C2" t="s">
        <v>4</v>
      </c>
      <c r="D2" t="s">
        <v>268</v>
      </c>
      <c r="E2" t="s">
        <v>5</v>
      </c>
      <c r="F2" t="s">
        <v>6</v>
      </c>
      <c r="G2" t="s">
        <v>7</v>
      </c>
      <c r="H2" t="s">
        <v>269</v>
      </c>
      <c r="I2" t="s">
        <v>270</v>
      </c>
      <c r="J2" t="s">
        <v>271</v>
      </c>
      <c r="K2" t="s">
        <v>272</v>
      </c>
      <c r="L2" t="s">
        <v>273</v>
      </c>
      <c r="M2" t="s">
        <v>274</v>
      </c>
      <c r="N2" t="s">
        <v>8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 t="s">
        <v>280</v>
      </c>
      <c r="U2" t="s">
        <v>9</v>
      </c>
      <c r="V2" t="s">
        <v>10</v>
      </c>
      <c r="W2" t="s">
        <v>11</v>
      </c>
      <c r="X2" t="s">
        <v>12</v>
      </c>
      <c r="AC2" t="s">
        <v>281</v>
      </c>
      <c r="AD2" t="s">
        <v>12</v>
      </c>
      <c r="AH2" s="1"/>
    </row>
    <row r="3" spans="1:34" ht="48" x14ac:dyDescent="0.2">
      <c r="A3" s="8">
        <v>93</v>
      </c>
      <c r="B3" s="9">
        <f>DATE(1988,3,22)</f>
        <v>32224</v>
      </c>
      <c r="C3" s="10">
        <v>0.20833333333333334</v>
      </c>
      <c r="D3" s="11"/>
      <c r="E3" s="11" t="s">
        <v>13</v>
      </c>
      <c r="F3" s="11" t="s">
        <v>14</v>
      </c>
      <c r="G3" s="11"/>
      <c r="H3" s="12" t="s">
        <v>249</v>
      </c>
      <c r="I3" s="11">
        <v>50</v>
      </c>
      <c r="J3" s="11" t="s">
        <v>15</v>
      </c>
      <c r="K3" s="11" t="s">
        <v>15</v>
      </c>
      <c r="L3" s="11"/>
      <c r="M3" s="11"/>
      <c r="N3" s="11" t="s">
        <v>16</v>
      </c>
      <c r="O3" s="11" t="s">
        <v>17</v>
      </c>
      <c r="P3" s="11"/>
      <c r="Q3" s="13">
        <v>0.22916666666666666</v>
      </c>
      <c r="R3" s="14">
        <v>6</v>
      </c>
      <c r="S3" s="14"/>
      <c r="T3" s="15" t="s">
        <v>18</v>
      </c>
      <c r="U3" s="13"/>
      <c r="V3" s="13"/>
      <c r="W3" s="14"/>
      <c r="X3" s="14"/>
      <c r="Y3" s="14"/>
      <c r="Z3" s="14"/>
      <c r="AA3" s="14"/>
      <c r="AB3" s="14"/>
      <c r="AC3" s="6"/>
      <c r="AD3" s="6"/>
      <c r="AE3" s="6"/>
      <c r="AF3" s="6"/>
      <c r="AG3" s="11"/>
      <c r="AH3" s="7"/>
    </row>
    <row r="4" spans="1:34" ht="31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6">
        <v>0.24097222222222223</v>
      </c>
      <c r="R4" s="14">
        <v>6</v>
      </c>
      <c r="S4" s="14"/>
      <c r="T4" s="17" t="s">
        <v>19</v>
      </c>
      <c r="U4" s="13"/>
      <c r="V4" s="13"/>
      <c r="W4" s="14"/>
      <c r="X4" s="14"/>
      <c r="Y4" s="14"/>
      <c r="Z4" s="14"/>
      <c r="AA4" s="14"/>
      <c r="AB4" s="14"/>
      <c r="AC4" s="6"/>
      <c r="AD4" s="6"/>
      <c r="AE4" s="6"/>
      <c r="AF4" s="6"/>
      <c r="AG4" s="4"/>
      <c r="AH4" s="7"/>
    </row>
    <row r="5" spans="1:34" ht="31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8">
        <v>0.25208333333333333</v>
      </c>
      <c r="R5" s="14">
        <v>7</v>
      </c>
      <c r="S5" s="14"/>
      <c r="T5" s="17" t="s">
        <v>20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4"/>
      <c r="AH5" s="7"/>
    </row>
    <row r="6" spans="1:34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8">
        <v>0.25694444444444442</v>
      </c>
      <c r="R6" s="14">
        <v>7</v>
      </c>
      <c r="S6" s="14"/>
      <c r="T6" s="1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7"/>
    </row>
    <row r="7" spans="1:34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8">
        <v>0.2638888888888889</v>
      </c>
      <c r="R7" s="14">
        <v>8</v>
      </c>
      <c r="S7" s="14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7"/>
    </row>
    <row r="8" spans="1:34" ht="32" x14ac:dyDescent="0.2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3">
        <v>0.27083333333333331</v>
      </c>
      <c r="R8" s="14">
        <v>10</v>
      </c>
      <c r="S8" s="14"/>
      <c r="T8" s="15" t="s">
        <v>21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4"/>
      <c r="AH8" s="7"/>
    </row>
    <row r="9" spans="1:34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3">
        <v>0.27500000000000002</v>
      </c>
      <c r="R9" s="14">
        <v>11</v>
      </c>
      <c r="S9" s="14"/>
      <c r="T9" s="6" t="s">
        <v>22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3"/>
      <c r="AH9" s="7"/>
    </row>
    <row r="10" spans="1:34" ht="31" x14ac:dyDescent="0.2">
      <c r="A10" s="8">
        <v>94</v>
      </c>
      <c r="B10" s="9">
        <f>DATE(1988,3,26)</f>
        <v>32228</v>
      </c>
      <c r="C10" s="10">
        <v>0.22222222222222221</v>
      </c>
      <c r="D10" s="10">
        <v>0.25</v>
      </c>
      <c r="E10" s="11" t="s">
        <v>13</v>
      </c>
      <c r="F10" s="11" t="s">
        <v>14</v>
      </c>
      <c r="G10" s="11"/>
      <c r="H10" s="12" t="s">
        <v>250</v>
      </c>
      <c r="I10" s="11">
        <v>0</v>
      </c>
      <c r="J10" s="11" t="s">
        <v>15</v>
      </c>
      <c r="K10" s="11" t="s">
        <v>15</v>
      </c>
      <c r="L10" s="11"/>
      <c r="M10" s="11"/>
      <c r="N10" s="11" t="s">
        <v>23</v>
      </c>
      <c r="O10" s="11"/>
      <c r="P10" s="11"/>
      <c r="Q10" s="13">
        <v>0.22222222222222221</v>
      </c>
      <c r="R10" s="14">
        <v>11</v>
      </c>
      <c r="S10" s="14"/>
      <c r="T10" s="14"/>
      <c r="U10" s="13">
        <v>0.25972222222222224</v>
      </c>
      <c r="V10" s="13">
        <v>0.26319444444444445</v>
      </c>
      <c r="W10" s="14" t="s">
        <v>24</v>
      </c>
      <c r="X10" s="14" t="s">
        <v>25</v>
      </c>
      <c r="Y10" s="14">
        <v>14</v>
      </c>
      <c r="Z10" s="44">
        <v>4</v>
      </c>
      <c r="AA10" s="14" t="s">
        <v>26</v>
      </c>
      <c r="AB10" s="14"/>
      <c r="AC10" s="14"/>
      <c r="AD10" s="14"/>
      <c r="AE10" s="14"/>
      <c r="AF10" s="14"/>
      <c r="AG10" s="11" t="s">
        <v>27</v>
      </c>
      <c r="AH10" s="7"/>
    </row>
    <row r="11" spans="1:34" x14ac:dyDescent="0.2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>
        <v>0.22916666666666666</v>
      </c>
      <c r="R11" s="14">
        <v>17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4"/>
      <c r="AH11" s="7"/>
    </row>
    <row r="12" spans="1:3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3">
        <v>0.25</v>
      </c>
      <c r="R12" s="14">
        <v>15</v>
      </c>
      <c r="S12" s="14"/>
      <c r="T12" s="19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4"/>
      <c r="AH12" s="7"/>
    </row>
    <row r="13" spans="1:34" x14ac:dyDescent="0.2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3">
        <v>0.26597222222222222</v>
      </c>
      <c r="R13" s="14">
        <v>14</v>
      </c>
      <c r="S13" s="14"/>
      <c r="T13" s="14" t="s">
        <v>28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4"/>
      <c r="AH13" s="7"/>
    </row>
    <row r="14" spans="1:34" ht="61" x14ac:dyDescent="0.2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3">
        <v>0.2722222222222222</v>
      </c>
      <c r="R14" s="14">
        <v>3</v>
      </c>
      <c r="S14" s="14"/>
      <c r="T14" s="14" t="s">
        <v>29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4"/>
      <c r="AH14" s="7"/>
    </row>
    <row r="15" spans="1:34" ht="46" x14ac:dyDescent="0.2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3">
        <v>0.27777777777777779</v>
      </c>
      <c r="R15" s="14">
        <v>3</v>
      </c>
      <c r="S15" s="14"/>
      <c r="T15" s="14" t="s">
        <v>30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4"/>
      <c r="AH15" s="7"/>
    </row>
    <row r="16" spans="1:34" ht="6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3">
        <v>0.29166666666666669</v>
      </c>
      <c r="R16" s="14">
        <v>3</v>
      </c>
      <c r="S16" s="14"/>
      <c r="T16" s="17" t="s">
        <v>31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3"/>
      <c r="AH16" s="7"/>
    </row>
    <row r="17" spans="1:34" x14ac:dyDescent="0.2">
      <c r="A17" s="8">
        <v>95</v>
      </c>
      <c r="B17" s="9">
        <f>DATE(1988,3,29)</f>
        <v>32231</v>
      </c>
      <c r="C17" s="10">
        <v>0.22916666666666666</v>
      </c>
      <c r="D17" s="10">
        <v>0.24652777777777779</v>
      </c>
      <c r="E17" s="11" t="s">
        <v>13</v>
      </c>
      <c r="F17" s="11" t="s">
        <v>32</v>
      </c>
      <c r="G17" s="11"/>
      <c r="H17" s="11" t="s">
        <v>33</v>
      </c>
      <c r="I17" s="11">
        <v>0</v>
      </c>
      <c r="J17" s="11" t="s">
        <v>15</v>
      </c>
      <c r="K17" s="11" t="s">
        <v>15</v>
      </c>
      <c r="L17" s="11"/>
      <c r="M17" s="11"/>
      <c r="N17" s="11" t="s">
        <v>34</v>
      </c>
      <c r="O17" s="11"/>
      <c r="P17" s="11"/>
      <c r="Q17" s="13">
        <v>0.22916666666666666</v>
      </c>
      <c r="R17" s="14">
        <v>37</v>
      </c>
      <c r="S17" s="14">
        <v>2</v>
      </c>
      <c r="T17" s="19"/>
      <c r="U17" s="13">
        <v>0.26111111111111113</v>
      </c>
      <c r="V17" s="13">
        <v>0.26458333333333334</v>
      </c>
      <c r="W17" s="14" t="s">
        <v>24</v>
      </c>
      <c r="X17" s="14" t="s">
        <v>25</v>
      </c>
      <c r="Y17" s="14">
        <v>7</v>
      </c>
      <c r="Z17" s="14"/>
      <c r="AA17" s="14"/>
      <c r="AB17" s="14" t="s">
        <v>35</v>
      </c>
      <c r="AC17" s="14"/>
      <c r="AD17" s="14"/>
      <c r="AE17" s="14"/>
      <c r="AF17" s="14"/>
      <c r="AG17" s="11"/>
      <c r="AH17" s="7"/>
    </row>
    <row r="18" spans="1:34" ht="31" x14ac:dyDescent="0.2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3">
        <v>0.2638888888888889</v>
      </c>
      <c r="R18" s="14">
        <v>25</v>
      </c>
      <c r="S18" s="14">
        <v>0</v>
      </c>
      <c r="T18" s="14"/>
      <c r="U18" s="13">
        <v>0.26666666666666666</v>
      </c>
      <c r="V18" s="13">
        <v>0.27013888888888887</v>
      </c>
      <c r="W18" s="14" t="s">
        <v>36</v>
      </c>
      <c r="X18" s="14" t="s">
        <v>37</v>
      </c>
      <c r="Y18" s="14">
        <v>4</v>
      </c>
      <c r="Z18" s="14"/>
      <c r="AA18" s="14"/>
      <c r="AB18" s="14"/>
      <c r="AC18" s="14"/>
      <c r="AD18" s="14"/>
      <c r="AE18" s="14"/>
      <c r="AF18" s="14"/>
      <c r="AG18" s="4"/>
      <c r="AH18" s="7"/>
    </row>
    <row r="19" spans="1:34" ht="46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3">
        <v>0.2722222222222222</v>
      </c>
      <c r="R19" s="14">
        <v>0</v>
      </c>
      <c r="S19" s="14">
        <v>0</v>
      </c>
      <c r="T19" s="14" t="s">
        <v>38</v>
      </c>
      <c r="U19" s="13">
        <v>0.25694444444444442</v>
      </c>
      <c r="V19" s="13">
        <v>0.26041666666666669</v>
      </c>
      <c r="W19" s="14" t="s">
        <v>24</v>
      </c>
      <c r="X19" s="14" t="s">
        <v>39</v>
      </c>
      <c r="Y19" s="14"/>
      <c r="Z19" s="14"/>
      <c r="AA19" s="14"/>
      <c r="AB19" s="14" t="s">
        <v>40</v>
      </c>
      <c r="AC19" s="14"/>
      <c r="AD19" s="14"/>
      <c r="AE19" s="14"/>
      <c r="AF19" s="14"/>
      <c r="AG19" s="4"/>
      <c r="AH19" s="7"/>
    </row>
    <row r="20" spans="1:34" ht="31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3"/>
      <c r="R20" s="14"/>
      <c r="S20" s="14"/>
      <c r="T20" s="14"/>
      <c r="U20" s="13">
        <v>0.25694444444444442</v>
      </c>
      <c r="V20" s="13">
        <v>0.26041666666666669</v>
      </c>
      <c r="W20" s="14" t="s">
        <v>25</v>
      </c>
      <c r="X20" s="14" t="s">
        <v>39</v>
      </c>
      <c r="Y20" s="14">
        <v>3</v>
      </c>
      <c r="Z20" s="14"/>
      <c r="AA20" s="14"/>
      <c r="AB20" s="14" t="s">
        <v>41</v>
      </c>
      <c r="AC20" s="14"/>
      <c r="AD20" s="14"/>
      <c r="AE20" s="14"/>
      <c r="AF20" s="14"/>
      <c r="AG20" s="4"/>
      <c r="AH20" s="7"/>
    </row>
    <row r="21" spans="1:34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3"/>
      <c r="R21" s="14"/>
      <c r="S21" s="14"/>
      <c r="T21" s="14"/>
      <c r="U21" s="14"/>
      <c r="V21" s="14"/>
      <c r="W21" s="14" t="s">
        <v>25</v>
      </c>
      <c r="X21" s="14" t="s">
        <v>25</v>
      </c>
      <c r="Y21" s="14">
        <v>0</v>
      </c>
      <c r="Z21" s="14"/>
      <c r="AA21" s="14"/>
      <c r="AB21" s="14"/>
      <c r="AC21" s="14"/>
      <c r="AD21" s="14"/>
      <c r="AE21" s="14"/>
      <c r="AF21" s="14"/>
      <c r="AG21" s="3"/>
      <c r="AH21" s="7"/>
    </row>
    <row r="22" spans="1:34" x14ac:dyDescent="0.2">
      <c r="A22" s="8">
        <v>96</v>
      </c>
      <c r="B22" s="9">
        <f>DATE(1988,3,30)</f>
        <v>32232</v>
      </c>
      <c r="C22" s="10">
        <v>0.20833333333333334</v>
      </c>
      <c r="D22" s="10"/>
      <c r="E22" s="11" t="s">
        <v>13</v>
      </c>
      <c r="F22" s="11" t="s">
        <v>42</v>
      </c>
      <c r="G22" s="11" t="s">
        <v>43</v>
      </c>
      <c r="H22" s="11"/>
      <c r="I22" s="11">
        <v>60</v>
      </c>
      <c r="J22" s="11" t="s">
        <v>15</v>
      </c>
      <c r="K22" s="11" t="s">
        <v>15</v>
      </c>
      <c r="L22" s="11"/>
      <c r="M22" s="11"/>
      <c r="N22" s="11" t="s">
        <v>44</v>
      </c>
      <c r="O22" s="11"/>
      <c r="P22" s="11"/>
      <c r="Q22" s="13">
        <v>0.2326388888888889</v>
      </c>
      <c r="R22" s="14">
        <v>28</v>
      </c>
      <c r="S22" s="14">
        <v>2</v>
      </c>
      <c r="T22" s="14"/>
      <c r="U22" s="13"/>
      <c r="V22" s="13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1"/>
      <c r="AH22" s="7"/>
    </row>
    <row r="23" spans="1:3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3"/>
      <c r="R23" s="14"/>
      <c r="S23" s="14"/>
      <c r="T23" s="14"/>
      <c r="U23" s="13"/>
      <c r="V23" s="13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4"/>
      <c r="AH23" s="7"/>
    </row>
    <row r="24" spans="1:3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3"/>
      <c r="R24" s="14"/>
      <c r="S24" s="14"/>
      <c r="T24" s="14"/>
      <c r="U24" s="13"/>
      <c r="V24" s="13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4"/>
      <c r="AH24" s="7"/>
    </row>
    <row r="25" spans="1:3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3"/>
      <c r="R25" s="14"/>
      <c r="S25" s="14"/>
      <c r="T25" s="14"/>
      <c r="U25" s="13"/>
      <c r="V25" s="13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4"/>
      <c r="AH25" s="7"/>
    </row>
    <row r="26" spans="1:34" x14ac:dyDescent="0.2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4"/>
      <c r="AH26" s="7"/>
    </row>
    <row r="27" spans="1:34" x14ac:dyDescent="0.2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3"/>
      <c r="AH27" s="7"/>
    </row>
    <row r="28" spans="1:34" ht="91" x14ac:dyDescent="0.2">
      <c r="A28" s="8">
        <v>97</v>
      </c>
      <c r="B28" s="9">
        <f>DATE(1988,4,1)</f>
        <v>32234</v>
      </c>
      <c r="C28" s="10">
        <v>0.23125000000000001</v>
      </c>
      <c r="D28" s="10">
        <v>0.24444444444444444</v>
      </c>
      <c r="E28" s="11" t="s">
        <v>13</v>
      </c>
      <c r="F28" s="11" t="s">
        <v>45</v>
      </c>
      <c r="G28" s="11"/>
      <c r="H28" s="11"/>
      <c r="I28" s="11">
        <v>0</v>
      </c>
      <c r="J28" s="11" t="s">
        <v>15</v>
      </c>
      <c r="K28" s="11" t="s">
        <v>15</v>
      </c>
      <c r="L28" s="11" t="s">
        <v>46</v>
      </c>
      <c r="M28" s="11"/>
      <c r="N28" s="11" t="s">
        <v>44</v>
      </c>
      <c r="O28" s="11"/>
      <c r="P28" s="10"/>
      <c r="Q28" s="13">
        <v>0.24374999999999999</v>
      </c>
      <c r="R28" s="14">
        <v>34</v>
      </c>
      <c r="S28" s="14">
        <v>1</v>
      </c>
      <c r="T28" s="17" t="s">
        <v>47</v>
      </c>
      <c r="U28" s="13">
        <v>0.25486111111111109</v>
      </c>
      <c r="V28" s="13">
        <v>0.25833333333333336</v>
      </c>
      <c r="W28" s="14" t="s">
        <v>24</v>
      </c>
      <c r="X28" s="14" t="s">
        <v>48</v>
      </c>
      <c r="Y28" s="14">
        <v>10</v>
      </c>
      <c r="Z28" s="14"/>
      <c r="AA28" s="14"/>
      <c r="AB28" s="14"/>
      <c r="AC28" s="14"/>
      <c r="AD28" s="14"/>
      <c r="AE28" s="14"/>
      <c r="AF28" s="14"/>
      <c r="AG28" s="11" t="s">
        <v>49</v>
      </c>
      <c r="AH28" s="7"/>
    </row>
    <row r="29" spans="1:34" x14ac:dyDescent="0.2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3">
        <v>0.25347222222222221</v>
      </c>
      <c r="R29" s="14">
        <v>35</v>
      </c>
      <c r="S29" s="14">
        <v>0</v>
      </c>
      <c r="T29" s="14"/>
      <c r="U29" s="13">
        <v>0.26666666666666666</v>
      </c>
      <c r="V29" s="13">
        <v>0.27013888888888887</v>
      </c>
      <c r="W29" s="14" t="s">
        <v>24</v>
      </c>
      <c r="X29" s="14" t="s">
        <v>25</v>
      </c>
      <c r="Y29" s="14">
        <v>2</v>
      </c>
      <c r="Z29" s="14">
        <v>3</v>
      </c>
      <c r="AA29" s="14"/>
      <c r="AB29" s="14"/>
      <c r="AC29" s="14"/>
      <c r="AD29" s="14"/>
      <c r="AE29" s="14"/>
      <c r="AF29" s="14"/>
      <c r="AG29" s="4"/>
      <c r="AH29" s="7"/>
    </row>
    <row r="30" spans="1:34" ht="76" x14ac:dyDescent="0.2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3">
        <v>0.26527777777777778</v>
      </c>
      <c r="R30" s="14">
        <v>37</v>
      </c>
      <c r="S30" s="14">
        <v>1</v>
      </c>
      <c r="T30" s="14"/>
      <c r="U30" s="13">
        <v>0.27361111111111114</v>
      </c>
      <c r="V30" s="13">
        <v>0.27708333333333335</v>
      </c>
      <c r="W30" s="14" t="s">
        <v>24</v>
      </c>
      <c r="X30" s="14" t="s">
        <v>48</v>
      </c>
      <c r="Y30" s="14">
        <v>13</v>
      </c>
      <c r="Z30" s="14">
        <v>1</v>
      </c>
      <c r="AA30" s="14"/>
      <c r="AB30" s="17" t="s">
        <v>50</v>
      </c>
      <c r="AC30" s="14"/>
      <c r="AD30" s="14"/>
      <c r="AE30" s="14"/>
      <c r="AF30" s="14"/>
      <c r="AG30" s="4"/>
      <c r="AH30" s="7"/>
    </row>
    <row r="31" spans="1:34" x14ac:dyDescent="0.2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>
        <v>0.26874999999999999</v>
      </c>
      <c r="R31" s="14">
        <v>36</v>
      </c>
      <c r="S31" s="14">
        <v>20</v>
      </c>
      <c r="T31" s="20" t="s">
        <v>51</v>
      </c>
      <c r="U31" s="13">
        <v>0.29444444444444445</v>
      </c>
      <c r="V31" s="13">
        <v>0.29791666666666666</v>
      </c>
      <c r="W31" s="14" t="s">
        <v>39</v>
      </c>
      <c r="X31" s="14" t="s">
        <v>39</v>
      </c>
      <c r="Y31" s="14">
        <v>0</v>
      </c>
      <c r="Z31" s="14"/>
      <c r="AA31" s="14"/>
      <c r="AB31" s="14"/>
      <c r="AC31" s="14"/>
      <c r="AD31" s="14"/>
      <c r="AE31" s="14"/>
      <c r="AF31" s="14"/>
      <c r="AG31" s="4"/>
      <c r="AH31" s="7"/>
    </row>
    <row r="32" spans="1:34" ht="46" x14ac:dyDescent="0.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3">
        <v>0.2722222222222222</v>
      </c>
      <c r="R32" s="14">
        <v>34</v>
      </c>
      <c r="S32" s="14">
        <v>34</v>
      </c>
      <c r="T32" s="17" t="s">
        <v>52</v>
      </c>
      <c r="U32" s="13"/>
      <c r="V32" s="13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4"/>
      <c r="AH32" s="7"/>
    </row>
    <row r="33" spans="1:34" ht="76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3">
        <v>0.28263888888888888</v>
      </c>
      <c r="R33" s="14">
        <v>41</v>
      </c>
      <c r="S33" s="14">
        <v>14</v>
      </c>
      <c r="T33" s="17" t="s">
        <v>53</v>
      </c>
      <c r="U33" s="13"/>
      <c r="V33" s="13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4"/>
      <c r="AH33" s="7"/>
    </row>
    <row r="34" spans="1:34" x14ac:dyDescent="0.2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3">
        <v>0.29791666666666666</v>
      </c>
      <c r="R34" s="14">
        <v>29</v>
      </c>
      <c r="S34" s="14">
        <v>1</v>
      </c>
      <c r="T34" s="17"/>
      <c r="U34" s="13"/>
      <c r="V34" s="13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4"/>
      <c r="AH34" s="7"/>
    </row>
    <row r="35" spans="1:34" ht="46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3">
        <v>0.31111111111111112</v>
      </c>
      <c r="R35" s="14">
        <v>17</v>
      </c>
      <c r="S35" s="14">
        <v>0</v>
      </c>
      <c r="T35" s="14" t="s">
        <v>54</v>
      </c>
      <c r="U35" s="13"/>
      <c r="V35" s="13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3"/>
      <c r="AH35" s="7"/>
    </row>
    <row r="36" spans="1:34" x14ac:dyDescent="0.2">
      <c r="A36" s="8">
        <v>98</v>
      </c>
      <c r="B36" s="9">
        <f>DATE(1988,4,2)</f>
        <v>32235</v>
      </c>
      <c r="C36" s="10">
        <v>0.1875</v>
      </c>
      <c r="D36" s="10">
        <v>0.2388888888888889</v>
      </c>
      <c r="E36" s="11" t="s">
        <v>13</v>
      </c>
      <c r="F36" s="11" t="s">
        <v>55</v>
      </c>
      <c r="G36" s="11" t="s">
        <v>56</v>
      </c>
      <c r="H36" s="11"/>
      <c r="I36" s="11">
        <v>0</v>
      </c>
      <c r="J36" s="11" t="s">
        <v>15</v>
      </c>
      <c r="K36" s="11" t="s">
        <v>15</v>
      </c>
      <c r="L36" s="11"/>
      <c r="M36" s="11"/>
      <c r="N36" s="11" t="s">
        <v>44</v>
      </c>
      <c r="O36" s="11"/>
      <c r="P36" s="11"/>
      <c r="Q36" s="13">
        <v>0.21944444444444444</v>
      </c>
      <c r="R36" s="14">
        <v>34</v>
      </c>
      <c r="S36" s="14">
        <v>2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21"/>
      <c r="AH36" s="7"/>
    </row>
    <row r="37" spans="1:34" x14ac:dyDescent="0.2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4"/>
      <c r="AH37" s="7"/>
    </row>
    <row r="38" spans="1:34" x14ac:dyDescent="0.2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4"/>
      <c r="AH38" s="7"/>
    </row>
    <row r="39" spans="1:34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3"/>
      <c r="AH39" s="7"/>
    </row>
    <row r="40" spans="1:34" ht="46" x14ac:dyDescent="0.2">
      <c r="A40" s="8">
        <v>99</v>
      </c>
      <c r="B40" s="9">
        <f>DATE(1988,4,3)</f>
        <v>32236</v>
      </c>
      <c r="C40" s="10">
        <v>0.22013888888888888</v>
      </c>
      <c r="D40" s="10">
        <v>0.28263888888888888</v>
      </c>
      <c r="E40" s="11" t="s">
        <v>13</v>
      </c>
      <c r="F40" s="11" t="s">
        <v>57</v>
      </c>
      <c r="G40" s="11"/>
      <c r="H40" s="12" t="s">
        <v>250</v>
      </c>
      <c r="I40" s="11">
        <v>0</v>
      </c>
      <c r="J40" s="11" t="s">
        <v>15</v>
      </c>
      <c r="K40" s="11" t="s">
        <v>15</v>
      </c>
      <c r="L40" s="11"/>
      <c r="M40" s="11" t="s">
        <v>58</v>
      </c>
      <c r="N40" s="11" t="s">
        <v>59</v>
      </c>
      <c r="O40" s="11"/>
      <c r="P40" s="10"/>
      <c r="Q40" s="13">
        <v>0.2638888888888889</v>
      </c>
      <c r="R40" s="14">
        <v>37</v>
      </c>
      <c r="S40" s="14">
        <v>8</v>
      </c>
      <c r="T40" s="14" t="s">
        <v>60</v>
      </c>
      <c r="U40" s="13">
        <v>0.28958333333333336</v>
      </c>
      <c r="V40" s="13">
        <v>0.29305555555555557</v>
      </c>
      <c r="W40" s="14" t="s">
        <v>24</v>
      </c>
      <c r="X40" s="14" t="s">
        <v>61</v>
      </c>
      <c r="Y40" s="14">
        <v>19</v>
      </c>
      <c r="Z40" s="14">
        <v>3</v>
      </c>
      <c r="AA40" s="14"/>
      <c r="AB40" s="14">
        <v>2</v>
      </c>
      <c r="AC40" s="14"/>
      <c r="AD40" s="14"/>
      <c r="AE40" s="14"/>
      <c r="AF40" s="14"/>
      <c r="AG40" s="22" t="s">
        <v>62</v>
      </c>
      <c r="AH40" s="7"/>
    </row>
    <row r="41" spans="1:34" ht="46" x14ac:dyDescent="0.2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3">
        <v>0.28263888888888888</v>
      </c>
      <c r="R41" s="14">
        <v>39</v>
      </c>
      <c r="S41" s="14">
        <v>9</v>
      </c>
      <c r="T41" s="14" t="s">
        <v>63</v>
      </c>
      <c r="U41" s="13">
        <v>0.28958333333333336</v>
      </c>
      <c r="V41" s="13">
        <v>0.29305555555555557</v>
      </c>
      <c r="W41" s="14" t="s">
        <v>24</v>
      </c>
      <c r="X41" s="14" t="s">
        <v>48</v>
      </c>
      <c r="Y41" s="14">
        <v>11</v>
      </c>
      <c r="Z41" s="14"/>
      <c r="AA41" s="14"/>
      <c r="AB41" s="14"/>
      <c r="AC41" s="14"/>
      <c r="AD41" s="14"/>
      <c r="AE41" s="14"/>
      <c r="AF41" s="14"/>
      <c r="AG41" s="4"/>
      <c r="AH41" s="7"/>
    </row>
    <row r="42" spans="1:34" ht="76" x14ac:dyDescent="0.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3">
        <v>0.31388888888888888</v>
      </c>
      <c r="R42" s="14">
        <v>38</v>
      </c>
      <c r="S42" s="14"/>
      <c r="T42" s="14" t="s">
        <v>64</v>
      </c>
      <c r="U42" s="13">
        <v>0.2951388888888889</v>
      </c>
      <c r="V42" s="13">
        <v>0.2986111111111111</v>
      </c>
      <c r="W42" s="14" t="s">
        <v>25</v>
      </c>
      <c r="X42" s="14" t="s">
        <v>39</v>
      </c>
      <c r="Y42" s="14">
        <v>5</v>
      </c>
      <c r="Z42" s="14"/>
      <c r="AA42" s="14"/>
      <c r="AB42" s="14"/>
      <c r="AC42" s="14"/>
      <c r="AD42" s="14"/>
      <c r="AE42" s="14"/>
      <c r="AF42" s="14"/>
      <c r="AG42" s="4"/>
      <c r="AH42" s="7"/>
    </row>
    <row r="43" spans="1:34" ht="46" x14ac:dyDescent="0.2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3">
        <v>0.32430555555555557</v>
      </c>
      <c r="R43" s="14"/>
      <c r="S43" s="14"/>
      <c r="T43" s="17" t="s">
        <v>65</v>
      </c>
      <c r="U43" s="13">
        <v>0.2951388888888889</v>
      </c>
      <c r="V43" s="13">
        <v>0.2986111111111111</v>
      </c>
      <c r="W43" s="14" t="s">
        <v>48</v>
      </c>
      <c r="X43" s="14" t="s">
        <v>39</v>
      </c>
      <c r="Y43" s="14">
        <v>6</v>
      </c>
      <c r="Z43" s="14"/>
      <c r="AA43" s="14"/>
      <c r="AB43" s="14"/>
      <c r="AC43" s="14"/>
      <c r="AD43" s="14"/>
      <c r="AE43" s="14"/>
      <c r="AF43" s="14"/>
      <c r="AG43" s="4"/>
      <c r="AH43" s="7"/>
    </row>
    <row r="44" spans="1:34" x14ac:dyDescent="0.2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3">
        <v>0.32500000000000001</v>
      </c>
      <c r="R44" s="14">
        <v>5</v>
      </c>
      <c r="S44" s="14"/>
      <c r="T44" s="14"/>
      <c r="U44" s="13">
        <v>0.30694444444444446</v>
      </c>
      <c r="V44" s="13">
        <v>0.31041666666666667</v>
      </c>
      <c r="W44" s="14" t="s">
        <v>24</v>
      </c>
      <c r="X44" s="14" t="s">
        <v>48</v>
      </c>
      <c r="Y44" s="14">
        <v>11</v>
      </c>
      <c r="Z44" s="14"/>
      <c r="AA44" s="14"/>
      <c r="AB44" s="14"/>
      <c r="AC44" s="14"/>
      <c r="AD44" s="14"/>
      <c r="AE44" s="14"/>
      <c r="AF44" s="14"/>
      <c r="AG44" s="4"/>
      <c r="AH44" s="7"/>
    </row>
    <row r="45" spans="1:34" x14ac:dyDescent="0.2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3"/>
      <c r="R45" s="14"/>
      <c r="S45" s="14"/>
      <c r="T45" s="14"/>
      <c r="U45" s="13">
        <v>0.30694444444444446</v>
      </c>
      <c r="V45" s="13">
        <v>0.31041666666666667</v>
      </c>
      <c r="W45" s="14" t="s">
        <v>24</v>
      </c>
      <c r="X45" s="14" t="s">
        <v>61</v>
      </c>
      <c r="Y45" s="14">
        <v>10</v>
      </c>
      <c r="Z45" s="14"/>
      <c r="AA45" s="14"/>
      <c r="AB45" s="14"/>
      <c r="AC45" s="14"/>
      <c r="AD45" s="14"/>
      <c r="AE45" s="14"/>
      <c r="AF45" s="14"/>
      <c r="AG45" s="4"/>
      <c r="AH45" s="7"/>
    </row>
    <row r="46" spans="1:34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3"/>
      <c r="R46" s="14"/>
      <c r="S46" s="14"/>
      <c r="T46" s="14"/>
      <c r="U46" s="13">
        <v>0.31944444444444442</v>
      </c>
      <c r="V46" s="13">
        <v>0.32291666666666669</v>
      </c>
      <c r="W46" s="14" t="s">
        <v>25</v>
      </c>
      <c r="X46" s="14" t="s">
        <v>39</v>
      </c>
      <c r="Y46" s="14">
        <v>1</v>
      </c>
      <c r="Z46" s="14"/>
      <c r="AA46" s="14"/>
      <c r="AB46" s="14" t="s">
        <v>66</v>
      </c>
      <c r="AC46" s="14"/>
      <c r="AD46" s="14"/>
      <c r="AE46" s="14"/>
      <c r="AF46" s="14"/>
      <c r="AG46" s="4"/>
      <c r="AH46" s="7"/>
    </row>
    <row r="47" spans="1:34" x14ac:dyDescent="0.2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3"/>
      <c r="R47" s="14"/>
      <c r="S47" s="14"/>
      <c r="T47" s="14"/>
      <c r="U47" s="13">
        <v>0.31944444444444442</v>
      </c>
      <c r="V47" s="13">
        <v>0.32291666666666669</v>
      </c>
      <c r="W47" s="14" t="s">
        <v>24</v>
      </c>
      <c r="X47" s="14" t="s">
        <v>61</v>
      </c>
      <c r="Y47" s="14">
        <v>7</v>
      </c>
      <c r="Z47" s="14"/>
      <c r="AA47" s="14"/>
      <c r="AB47" s="14"/>
      <c r="AC47" s="14"/>
      <c r="AD47" s="14"/>
      <c r="AE47" s="14"/>
      <c r="AF47" s="14"/>
      <c r="AG47" s="4"/>
      <c r="AH47" s="7"/>
    </row>
    <row r="48" spans="1:34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3"/>
      <c r="R48" s="14"/>
      <c r="S48" s="14"/>
      <c r="T48" s="14"/>
      <c r="U48" s="13">
        <v>0.31944444444444442</v>
      </c>
      <c r="V48" s="13">
        <v>0.32291666666666669</v>
      </c>
      <c r="W48" s="14" t="s">
        <v>67</v>
      </c>
      <c r="X48" s="14" t="s">
        <v>39</v>
      </c>
      <c r="Y48" s="14">
        <v>0</v>
      </c>
      <c r="Z48" s="14"/>
      <c r="AA48" s="14"/>
      <c r="AB48" s="14"/>
      <c r="AC48" s="14"/>
      <c r="AD48" s="14"/>
      <c r="AE48" s="14"/>
      <c r="AF48" s="14"/>
      <c r="AG48" s="3"/>
      <c r="AH48" s="7"/>
    </row>
    <row r="49" spans="1:34" ht="61" x14ac:dyDescent="0.2">
      <c r="A49" s="8">
        <v>100</v>
      </c>
      <c r="B49" s="9">
        <f>DATE(1988,4,4)</f>
        <v>32237</v>
      </c>
      <c r="C49" s="10">
        <v>0.25972222222222224</v>
      </c>
      <c r="D49" s="10">
        <v>0.28263888888888888</v>
      </c>
      <c r="E49" s="11" t="s">
        <v>13</v>
      </c>
      <c r="F49" s="11" t="s">
        <v>25</v>
      </c>
      <c r="G49" s="11"/>
      <c r="H49" s="11">
        <v>5</v>
      </c>
      <c r="I49" s="11">
        <v>30</v>
      </c>
      <c r="J49" s="11" t="s">
        <v>15</v>
      </c>
      <c r="K49" s="11" t="s">
        <v>15</v>
      </c>
      <c r="L49" s="11"/>
      <c r="M49" s="11"/>
      <c r="N49" s="11" t="s">
        <v>44</v>
      </c>
      <c r="O49" s="11"/>
      <c r="P49" s="11"/>
      <c r="Q49" s="13">
        <v>0.26250000000000001</v>
      </c>
      <c r="R49" s="14">
        <v>35</v>
      </c>
      <c r="S49" s="14">
        <v>4</v>
      </c>
      <c r="T49" s="14"/>
      <c r="U49" s="13">
        <v>0.26874999999999999</v>
      </c>
      <c r="V49" s="13">
        <v>0.2722222222222222</v>
      </c>
      <c r="W49" s="14" t="s">
        <v>48</v>
      </c>
      <c r="X49" s="14" t="s">
        <v>39</v>
      </c>
      <c r="Y49" s="14">
        <v>18</v>
      </c>
      <c r="Z49" s="14">
        <v>3</v>
      </c>
      <c r="AA49" s="14"/>
      <c r="AB49" s="14" t="s">
        <v>68</v>
      </c>
      <c r="AC49" s="14"/>
      <c r="AD49" s="14"/>
      <c r="AE49" s="14"/>
      <c r="AF49" s="14"/>
      <c r="AG49" s="23" t="s">
        <v>69</v>
      </c>
      <c r="AH49" s="7"/>
    </row>
    <row r="50" spans="1:34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3">
        <v>0.26597222222222222</v>
      </c>
      <c r="R50" s="14">
        <v>38</v>
      </c>
      <c r="S50" s="14">
        <v>5</v>
      </c>
      <c r="T50" s="14"/>
      <c r="U50" s="13">
        <v>0.27430555555555558</v>
      </c>
      <c r="V50" s="13">
        <v>0.27777777777777779</v>
      </c>
      <c r="W50" s="14" t="s">
        <v>24</v>
      </c>
      <c r="X50" s="14" t="s">
        <v>39</v>
      </c>
      <c r="Y50" s="14">
        <v>8</v>
      </c>
      <c r="Z50" s="14">
        <v>3</v>
      </c>
      <c r="AA50" s="14"/>
      <c r="AB50" s="14"/>
      <c r="AC50" s="14"/>
      <c r="AD50" s="14"/>
      <c r="AE50" s="14"/>
      <c r="AF50" s="14"/>
      <c r="AG50" s="4"/>
      <c r="AH50" s="7"/>
    </row>
    <row r="51" spans="1:34" ht="31" x14ac:dyDescent="0.2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3">
        <v>0.27986111111111112</v>
      </c>
      <c r="R51" s="14">
        <v>37</v>
      </c>
      <c r="S51" s="14">
        <v>2</v>
      </c>
      <c r="T51" s="14"/>
      <c r="U51" s="13">
        <v>0.28125</v>
      </c>
      <c r="V51" s="13">
        <v>0.28472222222222221</v>
      </c>
      <c r="W51" s="14" t="s">
        <v>24</v>
      </c>
      <c r="X51" s="14" t="s">
        <v>48</v>
      </c>
      <c r="Y51" s="14">
        <v>13</v>
      </c>
      <c r="Z51" s="14">
        <v>1</v>
      </c>
      <c r="AA51" s="14" t="s">
        <v>70</v>
      </c>
      <c r="AC51" s="14"/>
      <c r="AD51" s="14"/>
      <c r="AE51" s="14"/>
      <c r="AF51" s="14"/>
      <c r="AG51" s="4"/>
      <c r="AH51" s="7"/>
    </row>
    <row r="52" spans="1:34" x14ac:dyDescent="0.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3">
        <v>0.2986111111111111</v>
      </c>
      <c r="R52" s="14">
        <v>40</v>
      </c>
      <c r="S52" s="14">
        <v>3</v>
      </c>
      <c r="T52" s="17" t="s">
        <v>71</v>
      </c>
      <c r="U52" s="13">
        <v>0.28680555555555554</v>
      </c>
      <c r="V52" s="13">
        <v>0.2902777777777778</v>
      </c>
      <c r="W52" s="14" t="s">
        <v>25</v>
      </c>
      <c r="X52" s="14" t="s">
        <v>39</v>
      </c>
      <c r="Y52" s="14">
        <v>5</v>
      </c>
      <c r="Z52" s="14">
        <v>3</v>
      </c>
      <c r="AA52" s="14"/>
      <c r="AB52" s="14"/>
      <c r="AC52" s="14"/>
      <c r="AD52" s="14"/>
      <c r="AE52" s="14"/>
      <c r="AF52" s="14"/>
      <c r="AG52" s="4"/>
      <c r="AH52" s="7"/>
    </row>
    <row r="53" spans="1:34" ht="46" x14ac:dyDescent="0.2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3">
        <v>0.31388888888888888</v>
      </c>
      <c r="R53" s="14">
        <v>39</v>
      </c>
      <c r="S53" s="14">
        <v>1</v>
      </c>
      <c r="T53" s="14"/>
      <c r="U53" s="13">
        <v>0.29305555555555557</v>
      </c>
      <c r="V53" s="13">
        <v>0.29652777777777778</v>
      </c>
      <c r="W53" s="14" t="s">
        <v>24</v>
      </c>
      <c r="X53" s="14" t="s">
        <v>25</v>
      </c>
      <c r="Y53" s="14">
        <v>2</v>
      </c>
      <c r="Z53" s="14">
        <v>3</v>
      </c>
      <c r="AA53" s="14"/>
      <c r="AB53" s="14" t="s">
        <v>72</v>
      </c>
      <c r="AC53" s="14"/>
      <c r="AD53" s="14"/>
      <c r="AE53" s="14"/>
      <c r="AF53" s="14"/>
      <c r="AG53" s="4"/>
      <c r="AH53" s="7"/>
    </row>
    <row r="54" spans="1:34" ht="76" x14ac:dyDescent="0.2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3">
        <v>0.32500000000000001</v>
      </c>
      <c r="R54" s="14">
        <v>33</v>
      </c>
      <c r="S54" s="14">
        <v>1</v>
      </c>
      <c r="T54" s="17" t="s">
        <v>73</v>
      </c>
      <c r="U54" s="13">
        <v>0.29305555555555557</v>
      </c>
      <c r="V54" s="13">
        <v>0.29652777777777778</v>
      </c>
      <c r="W54" s="14" t="s">
        <v>24</v>
      </c>
      <c r="X54" s="14" t="s">
        <v>61</v>
      </c>
      <c r="Y54" s="14">
        <v>6</v>
      </c>
      <c r="Z54" s="14">
        <v>3</v>
      </c>
      <c r="AA54" s="14"/>
      <c r="AB54" s="17" t="s">
        <v>74</v>
      </c>
      <c r="AC54" s="14"/>
      <c r="AD54" s="14"/>
      <c r="AE54" s="14"/>
      <c r="AF54" s="14"/>
      <c r="AG54" s="4"/>
      <c r="AH54" s="7"/>
    </row>
    <row r="55" spans="1:34" x14ac:dyDescent="0.2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3"/>
      <c r="R55" s="14"/>
      <c r="S55" s="14"/>
      <c r="T55" s="14"/>
      <c r="U55" s="13">
        <v>0.30069444444444443</v>
      </c>
      <c r="V55" s="13">
        <v>0.30486111111111114</v>
      </c>
      <c r="W55" s="14" t="s">
        <v>48</v>
      </c>
      <c r="X55" s="14" t="s">
        <v>75</v>
      </c>
      <c r="Y55" s="14">
        <v>23</v>
      </c>
      <c r="Z55" s="14">
        <v>3</v>
      </c>
      <c r="AA55" s="14"/>
      <c r="AB55" s="14"/>
      <c r="AC55" s="14"/>
      <c r="AD55" s="14"/>
      <c r="AE55" s="14"/>
      <c r="AF55" s="14"/>
      <c r="AG55" s="4"/>
      <c r="AH55" s="7"/>
    </row>
    <row r="56" spans="1:34" ht="31" x14ac:dyDescent="0.2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3"/>
      <c r="R56" s="14"/>
      <c r="S56" s="14"/>
      <c r="T56" s="14"/>
      <c r="U56" s="13">
        <v>0.31666666666666665</v>
      </c>
      <c r="V56" s="13">
        <v>0.32013888888888886</v>
      </c>
      <c r="W56" s="14" t="s">
        <v>24</v>
      </c>
      <c r="X56" s="14" t="s">
        <v>61</v>
      </c>
      <c r="Y56" s="14">
        <v>11</v>
      </c>
      <c r="Z56" s="14">
        <v>3</v>
      </c>
      <c r="AA56" s="14"/>
      <c r="AB56" s="14" t="s">
        <v>76</v>
      </c>
      <c r="AC56" s="14"/>
      <c r="AD56" s="14"/>
      <c r="AE56" s="14"/>
      <c r="AF56" s="14"/>
      <c r="AG56" s="4"/>
      <c r="AH56" s="7"/>
    </row>
    <row r="57" spans="1:34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3"/>
      <c r="R57" s="14"/>
      <c r="S57" s="14"/>
      <c r="T57" s="14"/>
      <c r="U57" s="13">
        <v>0.31666666666666665</v>
      </c>
      <c r="V57" s="13">
        <v>0.32013888888888886</v>
      </c>
      <c r="W57" s="14" t="s">
        <v>24</v>
      </c>
      <c r="X57" s="14" t="s">
        <v>25</v>
      </c>
      <c r="Y57" s="14">
        <v>0</v>
      </c>
      <c r="Z57" s="14">
        <v>3</v>
      </c>
      <c r="AA57" s="14"/>
      <c r="AB57" s="14"/>
      <c r="AC57" s="14"/>
      <c r="AD57" s="14"/>
      <c r="AE57" s="14"/>
      <c r="AF57" s="14"/>
      <c r="AG57" s="3"/>
      <c r="AH57" s="7"/>
    </row>
    <row r="58" spans="1:34" x14ac:dyDescent="0.2">
      <c r="A58" s="8">
        <v>101</v>
      </c>
      <c r="B58" s="9">
        <f>DATE(1988,4,5)</f>
        <v>32238</v>
      </c>
      <c r="C58" s="10">
        <v>0.25347222222222221</v>
      </c>
      <c r="D58" s="10"/>
      <c r="E58" s="11" t="s">
        <v>13</v>
      </c>
      <c r="F58" s="11" t="s">
        <v>77</v>
      </c>
      <c r="G58" s="11"/>
      <c r="H58" s="11" t="s">
        <v>251</v>
      </c>
      <c r="I58" s="11">
        <v>25</v>
      </c>
      <c r="J58" s="11" t="s">
        <v>15</v>
      </c>
      <c r="K58" s="11" t="s">
        <v>15</v>
      </c>
      <c r="L58" s="11" t="s">
        <v>79</v>
      </c>
      <c r="M58" s="11"/>
      <c r="N58" s="11"/>
      <c r="O58" s="11"/>
      <c r="P58" s="11"/>
      <c r="Q58" s="13">
        <v>0.25694444444444442</v>
      </c>
      <c r="R58" s="14">
        <v>37</v>
      </c>
      <c r="S58" s="14">
        <v>10</v>
      </c>
      <c r="T58" s="14" t="s">
        <v>80</v>
      </c>
      <c r="U58" s="13">
        <v>0.26874999999999999</v>
      </c>
      <c r="V58" s="13">
        <v>0.2722222222222222</v>
      </c>
      <c r="W58" s="14" t="s">
        <v>24</v>
      </c>
      <c r="X58" s="14" t="s">
        <v>61</v>
      </c>
      <c r="Y58" s="14">
        <v>5</v>
      </c>
      <c r="Z58" s="14">
        <v>3</v>
      </c>
      <c r="AA58" s="14"/>
      <c r="AB58" s="14"/>
      <c r="AC58" s="14"/>
      <c r="AD58" s="14"/>
      <c r="AE58" s="14"/>
      <c r="AF58" s="14"/>
      <c r="AG58" s="11" t="s">
        <v>81</v>
      </c>
      <c r="AH58" s="7"/>
    </row>
    <row r="59" spans="1:34" ht="46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3">
        <v>0.2673611111111111</v>
      </c>
      <c r="R59" s="14">
        <v>38</v>
      </c>
      <c r="S59" s="14">
        <v>8</v>
      </c>
      <c r="T59" s="14" t="s">
        <v>82</v>
      </c>
      <c r="U59" s="13">
        <v>0.28333333333333333</v>
      </c>
      <c r="V59" s="13">
        <v>0.28680555555555554</v>
      </c>
      <c r="W59" s="14" t="s">
        <v>24</v>
      </c>
      <c r="X59" s="14" t="s">
        <v>61</v>
      </c>
      <c r="Y59" s="14">
        <v>9</v>
      </c>
      <c r="Z59" s="14"/>
      <c r="AA59" s="14"/>
      <c r="AB59" s="14" t="s">
        <v>83</v>
      </c>
      <c r="AC59" s="14"/>
      <c r="AD59" s="14"/>
      <c r="AE59" s="14"/>
      <c r="AF59" s="14"/>
      <c r="AG59" s="4"/>
      <c r="AH59" s="7"/>
    </row>
    <row r="60" spans="1:34" x14ac:dyDescent="0.2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3">
        <v>0.27152777777777776</v>
      </c>
      <c r="R60" s="14">
        <v>39</v>
      </c>
      <c r="S60" s="14">
        <v>8</v>
      </c>
      <c r="T60" s="14"/>
      <c r="U60" s="13"/>
      <c r="V60" s="13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4"/>
      <c r="AH60" s="7"/>
    </row>
    <row r="61" spans="1:34" ht="61" x14ac:dyDescent="0.2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3">
        <v>0.29305555555555557</v>
      </c>
      <c r="R61" s="14">
        <v>47</v>
      </c>
      <c r="S61" s="14">
        <v>22</v>
      </c>
      <c r="T61" s="14" t="s">
        <v>84</v>
      </c>
      <c r="U61" s="13"/>
      <c r="V61" s="13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4"/>
      <c r="AH61" s="7"/>
    </row>
    <row r="62" spans="1:34" ht="76" x14ac:dyDescent="0.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3">
        <v>0.3</v>
      </c>
      <c r="R62" s="14">
        <v>32</v>
      </c>
      <c r="S62" s="14">
        <v>25</v>
      </c>
      <c r="T62" s="14" t="s">
        <v>85</v>
      </c>
      <c r="U62" s="13"/>
      <c r="V62" s="13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4"/>
      <c r="AH62" s="7"/>
    </row>
    <row r="63" spans="1:34" ht="6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3">
        <v>0.30763888888888891</v>
      </c>
      <c r="R63" s="14">
        <v>32</v>
      </c>
      <c r="S63" s="14">
        <v>12</v>
      </c>
      <c r="T63" s="24" t="s">
        <v>86</v>
      </c>
      <c r="U63" s="13"/>
      <c r="V63" s="13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3"/>
      <c r="AH63" s="7"/>
    </row>
    <row r="64" spans="1:34" x14ac:dyDescent="0.2">
      <c r="A64" s="8">
        <v>102</v>
      </c>
      <c r="B64" s="9">
        <f>DATE(1988,4,6)</f>
        <v>32239</v>
      </c>
      <c r="C64" s="10">
        <v>0.24305555555555555</v>
      </c>
      <c r="D64" s="10">
        <v>0.28194444444444444</v>
      </c>
      <c r="E64" s="11" t="s">
        <v>13</v>
      </c>
      <c r="F64" s="11" t="s">
        <v>87</v>
      </c>
      <c r="G64" s="11"/>
      <c r="H64" s="12" t="s">
        <v>252</v>
      </c>
      <c r="I64" s="11" t="s">
        <v>88</v>
      </c>
      <c r="J64" s="11" t="s">
        <v>15</v>
      </c>
      <c r="K64" s="11" t="s">
        <v>15</v>
      </c>
      <c r="L64" s="11"/>
      <c r="M64" s="11" t="s">
        <v>89</v>
      </c>
      <c r="N64" s="11" t="s">
        <v>59</v>
      </c>
      <c r="O64" s="11"/>
      <c r="P64" s="11"/>
      <c r="Q64" s="13">
        <v>0.24652777777777779</v>
      </c>
      <c r="R64" s="14">
        <v>29</v>
      </c>
      <c r="S64" s="14">
        <v>2</v>
      </c>
      <c r="T64" s="14"/>
      <c r="U64" s="13">
        <v>0.28263888888888888</v>
      </c>
      <c r="V64" s="13">
        <v>0.28680555555555554</v>
      </c>
      <c r="W64" s="14" t="s">
        <v>24</v>
      </c>
      <c r="X64" s="14" t="s">
        <v>48</v>
      </c>
      <c r="Y64" s="14">
        <v>4</v>
      </c>
      <c r="Z64" s="14">
        <v>3</v>
      </c>
      <c r="AA64" s="14"/>
      <c r="AB64" s="14"/>
      <c r="AC64" s="14" t="s">
        <v>90</v>
      </c>
      <c r="AD64" s="14"/>
      <c r="AE64" s="14"/>
      <c r="AF64" s="14"/>
      <c r="AG64" s="25" t="s">
        <v>257</v>
      </c>
      <c r="AH64" s="7"/>
    </row>
    <row r="65" spans="1:34" ht="61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3">
        <v>0.25694444444444442</v>
      </c>
      <c r="R65" s="14">
        <v>44</v>
      </c>
      <c r="S65" s="14">
        <v>73</v>
      </c>
      <c r="T65" s="14" t="s">
        <v>91</v>
      </c>
      <c r="U65" s="13">
        <v>0.28402777777777777</v>
      </c>
      <c r="V65" s="13">
        <v>0.28749999999999998</v>
      </c>
      <c r="W65" s="14" t="s">
        <v>48</v>
      </c>
      <c r="X65" s="14" t="s">
        <v>39</v>
      </c>
      <c r="Y65" s="14">
        <v>19</v>
      </c>
      <c r="Z65" s="14">
        <v>3</v>
      </c>
      <c r="AA65" s="14"/>
      <c r="AB65" s="14" t="s">
        <v>92</v>
      </c>
      <c r="AC65" s="14" t="s">
        <v>90</v>
      </c>
      <c r="AD65" s="14"/>
      <c r="AE65" s="14"/>
      <c r="AF65" s="14"/>
      <c r="AG65" s="4"/>
      <c r="AH65" s="7"/>
    </row>
    <row r="66" spans="1:34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3">
        <v>0.2638888888888889</v>
      </c>
      <c r="R66" s="14">
        <v>40</v>
      </c>
      <c r="S66" s="14">
        <v>74</v>
      </c>
      <c r="T66" s="14"/>
      <c r="U66" s="13"/>
      <c r="V66" s="13"/>
      <c r="W66" s="14"/>
      <c r="X66" s="14"/>
      <c r="Y66" s="14"/>
      <c r="Z66" s="14"/>
      <c r="AA66" s="14"/>
      <c r="AB66" s="14"/>
      <c r="AC66" s="14" t="s">
        <v>90</v>
      </c>
      <c r="AD66" s="14"/>
      <c r="AE66" s="14"/>
      <c r="AF66" s="14"/>
      <c r="AG66" s="4"/>
      <c r="AH66" s="7"/>
    </row>
    <row r="67" spans="1:34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3">
        <v>0.3</v>
      </c>
      <c r="R67" s="14">
        <v>42</v>
      </c>
      <c r="S67" s="14">
        <v>27</v>
      </c>
      <c r="T67" s="14"/>
      <c r="U67" s="13"/>
      <c r="V67" s="13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4"/>
      <c r="AH67" s="7"/>
    </row>
    <row r="68" spans="1:34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3">
        <v>0.32083333333333336</v>
      </c>
      <c r="R68" s="14">
        <v>39</v>
      </c>
      <c r="S68" s="14"/>
      <c r="T68" s="14"/>
      <c r="U68" s="13"/>
      <c r="V68" s="13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4"/>
      <c r="AH68" s="7"/>
    </row>
    <row r="69" spans="1:34" ht="46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3">
        <v>0.3215277777777778</v>
      </c>
      <c r="R69" s="14">
        <v>40</v>
      </c>
      <c r="S69" s="14">
        <v>3</v>
      </c>
      <c r="T69" s="14" t="s">
        <v>93</v>
      </c>
      <c r="U69" s="13"/>
      <c r="V69" s="13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3"/>
      <c r="AH69" s="7"/>
    </row>
    <row r="70" spans="1:34" x14ac:dyDescent="0.2">
      <c r="A70" s="8">
        <v>103</v>
      </c>
      <c r="B70" s="9">
        <f>DATE(1988,4,8)</f>
        <v>32241</v>
      </c>
      <c r="C70" s="10">
        <v>0.24305555555555555</v>
      </c>
      <c r="D70" s="10"/>
      <c r="E70" s="11" t="s">
        <v>13</v>
      </c>
      <c r="F70" s="11" t="s">
        <v>94</v>
      </c>
      <c r="G70" s="11"/>
      <c r="H70" s="11" t="s">
        <v>253</v>
      </c>
      <c r="I70" s="11">
        <v>40</v>
      </c>
      <c r="J70" s="11" t="s">
        <v>15</v>
      </c>
      <c r="K70" s="11" t="s">
        <v>15</v>
      </c>
      <c r="L70" s="11"/>
      <c r="M70" s="11" t="s">
        <v>95</v>
      </c>
      <c r="N70" s="11"/>
      <c r="O70" s="11"/>
      <c r="P70" s="11"/>
      <c r="Q70" s="13">
        <v>0.25</v>
      </c>
      <c r="R70" s="14">
        <v>29</v>
      </c>
      <c r="S70" s="14" t="s">
        <v>96</v>
      </c>
      <c r="T70" s="14"/>
      <c r="U70" s="13"/>
      <c r="V70" s="13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26" t="s">
        <v>97</v>
      </c>
      <c r="AH70" s="7"/>
    </row>
    <row r="71" spans="1:34" ht="91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3">
        <v>0.27083333333333331</v>
      </c>
      <c r="R71" s="14">
        <v>38</v>
      </c>
      <c r="S71" s="14">
        <v>12</v>
      </c>
      <c r="T71" s="17" t="s">
        <v>98</v>
      </c>
      <c r="U71" s="13"/>
      <c r="V71" s="13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4"/>
      <c r="AH71" s="7"/>
    </row>
    <row r="72" spans="1:34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3">
        <v>0.28125</v>
      </c>
      <c r="R72" s="14">
        <v>36</v>
      </c>
      <c r="S72" s="14">
        <v>12</v>
      </c>
      <c r="T72" s="14"/>
      <c r="U72" s="13"/>
      <c r="V72" s="13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4"/>
      <c r="AH72" s="7"/>
    </row>
    <row r="73" spans="1:34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3">
        <v>0.28611111111111109</v>
      </c>
      <c r="R73" s="14">
        <v>40</v>
      </c>
      <c r="S73" s="14">
        <v>14</v>
      </c>
      <c r="T73" s="14"/>
      <c r="U73" s="13"/>
      <c r="V73" s="13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4"/>
      <c r="AH73" s="7"/>
    </row>
    <row r="74" spans="1:34" ht="46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3">
        <v>0.3</v>
      </c>
      <c r="R74" s="14">
        <v>31</v>
      </c>
      <c r="S74" s="14">
        <v>8</v>
      </c>
      <c r="T74" s="14" t="s">
        <v>99</v>
      </c>
      <c r="U74" s="13"/>
      <c r="V74" s="13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4"/>
      <c r="AH74" s="7"/>
    </row>
    <row r="75" spans="1:34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3"/>
      <c r="R75" s="14"/>
      <c r="S75" s="14"/>
      <c r="T75" s="14"/>
      <c r="U75" s="13"/>
      <c r="V75" s="13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3"/>
      <c r="AH75" s="7"/>
    </row>
    <row r="76" spans="1:34" x14ac:dyDescent="0.2">
      <c r="A76" s="8">
        <v>104</v>
      </c>
      <c r="B76" s="9">
        <f>DATE(1988,4,9)</f>
        <v>32242</v>
      </c>
      <c r="C76" s="10">
        <v>0.22916666666666666</v>
      </c>
      <c r="D76" s="10">
        <v>0.27638888888888891</v>
      </c>
      <c r="E76" s="11" t="s">
        <v>13</v>
      </c>
      <c r="F76" s="11" t="s">
        <v>100</v>
      </c>
      <c r="G76" s="11"/>
      <c r="H76" s="12" t="s">
        <v>249</v>
      </c>
      <c r="I76" s="11">
        <v>100</v>
      </c>
      <c r="J76" s="11" t="s">
        <v>101</v>
      </c>
      <c r="K76" s="11" t="s">
        <v>15</v>
      </c>
      <c r="L76" s="11"/>
      <c r="M76" s="11" t="s">
        <v>102</v>
      </c>
      <c r="N76" s="11" t="s">
        <v>103</v>
      </c>
      <c r="O76" s="11"/>
      <c r="P76" s="11"/>
      <c r="Q76" s="13">
        <v>0.22916666666666666</v>
      </c>
      <c r="R76" s="14">
        <v>40</v>
      </c>
      <c r="S76" s="14">
        <v>42</v>
      </c>
      <c r="T76" s="14"/>
      <c r="U76" s="13">
        <v>0.18263888888888888</v>
      </c>
      <c r="V76" s="13">
        <v>0.18611111111111112</v>
      </c>
      <c r="W76" s="14" t="s">
        <v>104</v>
      </c>
      <c r="X76" s="14" t="s">
        <v>24</v>
      </c>
      <c r="Y76" s="14"/>
      <c r="Z76" s="14"/>
      <c r="AA76" s="14"/>
      <c r="AB76" s="14" t="s">
        <v>105</v>
      </c>
      <c r="AC76" s="14"/>
      <c r="AD76" s="14"/>
      <c r="AE76" s="14"/>
      <c r="AF76" s="14"/>
      <c r="AG76" s="11" t="s">
        <v>106</v>
      </c>
      <c r="AH76" s="7"/>
    </row>
    <row r="77" spans="1:34" ht="46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3">
        <v>0.23819444444444443</v>
      </c>
      <c r="R77" s="14">
        <v>48</v>
      </c>
      <c r="S77" s="14">
        <v>31</v>
      </c>
      <c r="T77" s="14"/>
      <c r="U77" s="13">
        <v>0.25</v>
      </c>
      <c r="V77" s="13">
        <v>0.25347222222222221</v>
      </c>
      <c r="W77" s="14" t="s">
        <v>104</v>
      </c>
      <c r="X77" s="14" t="s">
        <v>24</v>
      </c>
      <c r="Y77" s="14">
        <v>13</v>
      </c>
      <c r="AA77" s="14" t="s">
        <v>107</v>
      </c>
      <c r="AB77" s="14" t="s">
        <v>108</v>
      </c>
      <c r="AC77" s="14"/>
      <c r="AD77" s="14"/>
      <c r="AE77" s="14"/>
      <c r="AF77" s="14"/>
      <c r="AG77" s="4"/>
      <c r="AH77" s="7"/>
    </row>
    <row r="78" spans="1:34" x14ac:dyDescent="0.2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3">
        <v>0.24722222222222223</v>
      </c>
      <c r="R78" s="14">
        <v>48</v>
      </c>
      <c r="S78" s="14">
        <v>31</v>
      </c>
      <c r="T78" s="14"/>
      <c r="U78" s="13">
        <v>0.27500000000000002</v>
      </c>
      <c r="V78" s="13">
        <v>0.27847222222222223</v>
      </c>
      <c r="W78" s="14" t="s">
        <v>104</v>
      </c>
      <c r="X78" s="14" t="s">
        <v>39</v>
      </c>
      <c r="Y78" s="14">
        <v>15</v>
      </c>
      <c r="Z78" s="14">
        <v>1</v>
      </c>
      <c r="AA78" s="14"/>
      <c r="AB78" s="14"/>
      <c r="AC78" s="14"/>
      <c r="AD78" s="14"/>
      <c r="AE78" s="14"/>
      <c r="AF78" s="14"/>
      <c r="AG78" s="4"/>
      <c r="AH78" s="7"/>
    </row>
    <row r="79" spans="1:34" ht="31" x14ac:dyDescent="0.2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3">
        <v>0.26250000000000001</v>
      </c>
      <c r="R79" s="14">
        <v>43</v>
      </c>
      <c r="S79" s="14">
        <v>34</v>
      </c>
      <c r="T79" s="14"/>
      <c r="U79" s="13">
        <v>0.28125</v>
      </c>
      <c r="V79" s="13">
        <v>0.28472222222222221</v>
      </c>
      <c r="W79" s="14" t="s">
        <v>24</v>
      </c>
      <c r="X79" s="14" t="s">
        <v>39</v>
      </c>
      <c r="Y79" s="14">
        <v>8</v>
      </c>
      <c r="Z79" s="44">
        <v>4</v>
      </c>
      <c r="AA79" s="14" t="s">
        <v>109</v>
      </c>
      <c r="AB79" s="14"/>
      <c r="AC79" s="14"/>
      <c r="AD79" s="14"/>
      <c r="AE79" s="14"/>
      <c r="AF79" s="14"/>
      <c r="AG79" s="4"/>
      <c r="AH79" s="7"/>
    </row>
    <row r="80" spans="1:34" x14ac:dyDescent="0.2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3">
        <v>0.26597222222222222</v>
      </c>
      <c r="R80" s="14">
        <v>49</v>
      </c>
      <c r="S80" s="14">
        <v>33</v>
      </c>
      <c r="T80" s="14"/>
      <c r="U80" s="13"/>
      <c r="V80" s="13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4"/>
      <c r="AH80" s="7"/>
    </row>
    <row r="81" spans="1:34" x14ac:dyDescent="0.2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3">
        <v>0.27361111111111114</v>
      </c>
      <c r="R81" s="14">
        <v>60</v>
      </c>
      <c r="S81" s="14">
        <v>34</v>
      </c>
      <c r="T81" s="14"/>
      <c r="U81" s="13"/>
      <c r="V81" s="13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4"/>
      <c r="AH81" s="7"/>
    </row>
    <row r="82" spans="1:34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3">
        <v>0.28680555555555554</v>
      </c>
      <c r="R82" s="14">
        <v>60</v>
      </c>
      <c r="S82" s="14">
        <v>16</v>
      </c>
      <c r="T82" s="14"/>
      <c r="U82" s="13"/>
      <c r="V82" s="13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3"/>
      <c r="AH82" s="7"/>
    </row>
    <row r="83" spans="1:34" ht="31" x14ac:dyDescent="0.2">
      <c r="A83" s="8">
        <v>105</v>
      </c>
      <c r="B83" s="9">
        <f>DATE(1988,4,10)</f>
        <v>32243</v>
      </c>
      <c r="C83" s="10">
        <v>0.24305555555555555</v>
      </c>
      <c r="D83" s="10">
        <v>0.27500000000000002</v>
      </c>
      <c r="E83" s="11" t="s">
        <v>13</v>
      </c>
      <c r="F83" s="11" t="s">
        <v>110</v>
      </c>
      <c r="G83" s="11"/>
      <c r="H83" s="11">
        <v>0</v>
      </c>
      <c r="I83" s="11">
        <v>0</v>
      </c>
      <c r="J83" s="11" t="s">
        <v>15</v>
      </c>
      <c r="K83" s="11" t="s">
        <v>15</v>
      </c>
      <c r="L83" s="11" t="s">
        <v>111</v>
      </c>
      <c r="M83" s="11"/>
      <c r="N83" s="11" t="s">
        <v>112</v>
      </c>
      <c r="O83" s="11"/>
      <c r="P83" s="11"/>
      <c r="Q83" s="13">
        <v>0.25</v>
      </c>
      <c r="R83" s="14">
        <v>39</v>
      </c>
      <c r="S83" s="14">
        <v>50</v>
      </c>
      <c r="T83" s="14" t="s">
        <v>113</v>
      </c>
      <c r="U83" s="13">
        <v>0.27361111111111114</v>
      </c>
      <c r="V83" s="13">
        <v>0.27708333333333335</v>
      </c>
      <c r="W83" s="14" t="s">
        <v>25</v>
      </c>
      <c r="X83" s="14" t="s">
        <v>39</v>
      </c>
      <c r="Y83" s="14">
        <v>32</v>
      </c>
      <c r="Z83" s="14">
        <v>1</v>
      </c>
      <c r="AA83" s="14"/>
      <c r="AB83" s="14" t="s">
        <v>114</v>
      </c>
      <c r="AC83" s="14" t="s">
        <v>25</v>
      </c>
      <c r="AD83" s="14" t="s">
        <v>39</v>
      </c>
      <c r="AE83" s="14"/>
      <c r="AF83" s="14">
        <v>2</v>
      </c>
      <c r="AG83" s="26" t="s">
        <v>115</v>
      </c>
      <c r="AH83" s="7"/>
    </row>
    <row r="84" spans="1:34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3">
        <v>0.25833333333333336</v>
      </c>
      <c r="R84" s="17">
        <v>58</v>
      </c>
      <c r="S84" s="14">
        <v>53</v>
      </c>
      <c r="T84" s="14"/>
      <c r="U84" s="18">
        <v>0.27361111111111114</v>
      </c>
      <c r="V84" s="18">
        <v>0.27708333333333335</v>
      </c>
      <c r="W84" s="14" t="s">
        <v>24</v>
      </c>
      <c r="X84" s="14" t="s">
        <v>39</v>
      </c>
      <c r="Y84" s="14">
        <v>10</v>
      </c>
      <c r="Z84" s="14">
        <v>1</v>
      </c>
      <c r="AA84" s="14"/>
      <c r="AB84" s="14"/>
      <c r="AC84" s="14"/>
      <c r="AD84" s="14"/>
      <c r="AE84" s="14"/>
      <c r="AF84" s="14"/>
      <c r="AG84" s="4"/>
      <c r="AH84" s="7"/>
    </row>
    <row r="85" spans="1:34" x14ac:dyDescent="0.2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3">
        <v>0.28125</v>
      </c>
      <c r="R85" s="14">
        <v>43</v>
      </c>
      <c r="S85" s="14">
        <v>62</v>
      </c>
      <c r="T85" s="14"/>
      <c r="U85" s="18">
        <v>0.29236111111111113</v>
      </c>
      <c r="V85" s="18">
        <v>0.29583333333333334</v>
      </c>
      <c r="W85" s="14" t="s">
        <v>25</v>
      </c>
      <c r="X85" s="14" t="s">
        <v>39</v>
      </c>
      <c r="Y85" s="14">
        <v>27</v>
      </c>
      <c r="Z85" s="14">
        <v>1</v>
      </c>
      <c r="AA85" s="14"/>
      <c r="AB85" s="14" t="s">
        <v>116</v>
      </c>
      <c r="AC85" s="14" t="s">
        <v>90</v>
      </c>
      <c r="AD85" s="14"/>
      <c r="AE85" s="14"/>
      <c r="AF85" s="14">
        <v>1</v>
      </c>
      <c r="AG85" s="4"/>
      <c r="AH85" s="7"/>
    </row>
    <row r="86" spans="1:34" x14ac:dyDescent="0.2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3">
        <v>0.3125</v>
      </c>
      <c r="R86" s="14">
        <v>46</v>
      </c>
      <c r="S86" s="14">
        <v>15</v>
      </c>
      <c r="T86" s="14"/>
      <c r="U86" s="18">
        <v>0.29236111111111113</v>
      </c>
      <c r="V86" s="18">
        <v>0.29583333333333334</v>
      </c>
      <c r="W86" s="14" t="s">
        <v>24</v>
      </c>
      <c r="X86" s="14" t="s">
        <v>61</v>
      </c>
      <c r="Y86" s="14">
        <v>0</v>
      </c>
      <c r="Z86" s="14">
        <v>1</v>
      </c>
      <c r="AA86" s="14"/>
      <c r="AB86" s="14"/>
      <c r="AC86" s="14" t="s">
        <v>90</v>
      </c>
      <c r="AD86" s="14"/>
      <c r="AE86" s="14"/>
      <c r="AF86" s="14">
        <v>1</v>
      </c>
      <c r="AG86" s="4"/>
      <c r="AH86" s="7"/>
    </row>
    <row r="87" spans="1:34" ht="46" customHeight="1" x14ac:dyDescent="0.2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3">
        <v>0.31944444444444442</v>
      </c>
      <c r="R87" s="14">
        <v>45</v>
      </c>
      <c r="S87" s="14">
        <v>28</v>
      </c>
      <c r="T87" s="14"/>
      <c r="U87" s="13"/>
      <c r="V87" s="13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4"/>
      <c r="AH87" s="47"/>
    </row>
    <row r="88" spans="1:34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3"/>
      <c r="R88" s="14"/>
      <c r="S88" s="14"/>
      <c r="T88" s="14"/>
      <c r="U88" s="13"/>
      <c r="V88" s="13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3"/>
      <c r="AH88" s="43"/>
    </row>
    <row r="89" spans="1:34" ht="285" x14ac:dyDescent="0.2">
      <c r="A89" s="8">
        <v>106</v>
      </c>
      <c r="B89" s="9">
        <f>DATE(1988,4,13)</f>
        <v>32246</v>
      </c>
      <c r="C89" s="10">
        <v>0.22222222222222221</v>
      </c>
      <c r="D89" s="10">
        <v>0.27430555555555558</v>
      </c>
      <c r="E89" s="11" t="s">
        <v>13</v>
      </c>
      <c r="F89" s="11" t="s">
        <v>100</v>
      </c>
      <c r="G89" s="11"/>
      <c r="H89" s="11" t="s">
        <v>254</v>
      </c>
      <c r="I89" s="11">
        <v>5</v>
      </c>
      <c r="J89" s="11" t="s">
        <v>15</v>
      </c>
      <c r="K89" s="11" t="s">
        <v>15</v>
      </c>
      <c r="L89" s="11" t="s">
        <v>118</v>
      </c>
      <c r="M89" s="11"/>
      <c r="N89" s="11" t="s">
        <v>119</v>
      </c>
      <c r="O89" s="11"/>
      <c r="P89" s="11"/>
      <c r="Q89" s="13">
        <v>0.24513888888888888</v>
      </c>
      <c r="R89" s="14">
        <v>46</v>
      </c>
      <c r="S89" s="14">
        <v>81</v>
      </c>
      <c r="T89" s="14" t="s">
        <v>120</v>
      </c>
      <c r="U89" s="13">
        <v>0.28402777777777777</v>
      </c>
      <c r="V89" s="13">
        <v>0.28749999999999998</v>
      </c>
      <c r="W89" s="14" t="s">
        <v>24</v>
      </c>
      <c r="X89" s="14" t="s">
        <v>48</v>
      </c>
      <c r="Y89" s="14">
        <v>36</v>
      </c>
      <c r="Z89" s="14">
        <v>1</v>
      </c>
      <c r="AA89" s="14"/>
      <c r="AB89" s="14"/>
      <c r="AC89" s="14"/>
      <c r="AD89" s="14"/>
      <c r="AE89" s="14"/>
      <c r="AF89" s="14"/>
      <c r="AG89" s="46" t="s">
        <v>121</v>
      </c>
      <c r="AH89" s="43"/>
    </row>
    <row r="90" spans="1:34" ht="61" x14ac:dyDescent="0.2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3">
        <v>0.25138888888888888</v>
      </c>
      <c r="R90" s="14">
        <v>56</v>
      </c>
      <c r="S90" s="14">
        <v>93</v>
      </c>
      <c r="T90" s="17" t="s">
        <v>122</v>
      </c>
      <c r="U90" s="13">
        <v>0.28888888888888886</v>
      </c>
      <c r="V90" s="13">
        <v>0.29236111111111113</v>
      </c>
      <c r="W90" s="14" t="s">
        <v>104</v>
      </c>
      <c r="X90" s="14" t="s">
        <v>24</v>
      </c>
      <c r="Y90" s="14">
        <v>25</v>
      </c>
      <c r="AA90" s="17" t="s">
        <v>123</v>
      </c>
      <c r="AB90" s="14" t="s">
        <v>124</v>
      </c>
      <c r="AC90" s="14"/>
      <c r="AD90" s="14"/>
      <c r="AE90" s="14"/>
      <c r="AF90" s="14"/>
      <c r="AG90" s="48"/>
      <c r="AH90" s="43"/>
    </row>
    <row r="91" spans="1:34" x14ac:dyDescent="0.2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3">
        <v>0.27013888888888887</v>
      </c>
      <c r="R91" s="14">
        <v>57</v>
      </c>
      <c r="S91" s="14">
        <v>68</v>
      </c>
      <c r="T91" s="14"/>
      <c r="U91" s="13">
        <v>0.29652777777777778</v>
      </c>
      <c r="V91" s="13">
        <v>0.3</v>
      </c>
      <c r="W91" s="14" t="s">
        <v>25</v>
      </c>
      <c r="X91" s="14" t="s">
        <v>48</v>
      </c>
      <c r="Y91" s="14">
        <v>30</v>
      </c>
      <c r="Z91" s="14">
        <v>1</v>
      </c>
      <c r="AA91" s="14"/>
      <c r="AB91" s="14"/>
      <c r="AC91" s="14"/>
      <c r="AD91" s="14"/>
      <c r="AE91" s="14"/>
      <c r="AF91" s="14"/>
      <c r="AG91" s="48"/>
      <c r="AH91" s="43"/>
    </row>
    <row r="92" spans="1:34" x14ac:dyDescent="0.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3">
        <v>0.27777777777777779</v>
      </c>
      <c r="R92" s="14">
        <v>61</v>
      </c>
      <c r="S92" s="14">
        <v>61</v>
      </c>
      <c r="T92" s="14"/>
      <c r="U92" s="13"/>
      <c r="V92" s="13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48"/>
      <c r="AH92" s="42"/>
    </row>
    <row r="93" spans="1:34" ht="46" x14ac:dyDescent="0.2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3">
        <v>0.30208333333333331</v>
      </c>
      <c r="R93" s="14">
        <v>48</v>
      </c>
      <c r="S93" s="14">
        <v>18</v>
      </c>
      <c r="T93" s="17" t="s">
        <v>125</v>
      </c>
      <c r="U93" s="13"/>
      <c r="V93" s="13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48"/>
      <c r="AH93" s="7"/>
    </row>
    <row r="94" spans="1:34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3">
        <v>0.30972222222222223</v>
      </c>
      <c r="R94" s="14">
        <v>44</v>
      </c>
      <c r="S94" s="14">
        <v>4</v>
      </c>
      <c r="T94" s="14"/>
      <c r="U94" s="13"/>
      <c r="V94" s="13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49"/>
      <c r="AH94" s="7"/>
    </row>
    <row r="95" spans="1:34" ht="61" x14ac:dyDescent="0.2">
      <c r="A95" s="8">
        <v>107</v>
      </c>
      <c r="B95" s="9">
        <f>DATE(1988,4,14)</f>
        <v>32247</v>
      </c>
      <c r="C95" s="10">
        <v>0.15972222222222221</v>
      </c>
      <c r="D95" s="10">
        <v>0.26944444444444443</v>
      </c>
      <c r="E95" s="11" t="s">
        <v>13</v>
      </c>
      <c r="F95" s="11" t="s">
        <v>100</v>
      </c>
      <c r="G95" s="11" t="s">
        <v>126</v>
      </c>
      <c r="H95" s="11" t="s">
        <v>254</v>
      </c>
      <c r="I95" s="11" t="s">
        <v>117</v>
      </c>
      <c r="J95" s="11" t="s">
        <v>15</v>
      </c>
      <c r="K95" s="11" t="s">
        <v>15</v>
      </c>
      <c r="L95" s="11"/>
      <c r="M95" s="11"/>
      <c r="N95" s="11"/>
      <c r="O95" s="11"/>
      <c r="P95" s="11"/>
      <c r="Q95" s="13">
        <v>0.2590277777777778</v>
      </c>
      <c r="R95" s="14">
        <v>65</v>
      </c>
      <c r="S95" s="14">
        <v>73</v>
      </c>
      <c r="T95" s="14" t="s">
        <v>127</v>
      </c>
      <c r="U95" s="13"/>
      <c r="V95" s="13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1" t="s">
        <v>128</v>
      </c>
      <c r="AH95" s="7"/>
    </row>
    <row r="96" spans="1:34" x14ac:dyDescent="0.2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3">
        <v>0.26944444444444443</v>
      </c>
      <c r="R96" s="14">
        <v>69</v>
      </c>
      <c r="S96" s="14"/>
      <c r="T96" s="14"/>
      <c r="U96" s="13"/>
      <c r="V96" s="13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4"/>
      <c r="AH96" s="7"/>
    </row>
    <row r="97" spans="1:34" x14ac:dyDescent="0.2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3"/>
      <c r="R97" s="14"/>
      <c r="S97" s="14"/>
      <c r="T97" s="14"/>
      <c r="U97" s="13"/>
      <c r="V97" s="13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4"/>
      <c r="AH97" s="7"/>
    </row>
    <row r="98" spans="1:34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3"/>
      <c r="R98" s="14"/>
      <c r="S98" s="14"/>
      <c r="T98" s="14"/>
      <c r="U98" s="13"/>
      <c r="V98" s="13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4"/>
      <c r="AH98" s="7"/>
    </row>
    <row r="99" spans="1:34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3"/>
      <c r="R99" s="14"/>
      <c r="S99" s="14"/>
      <c r="T99" s="14"/>
      <c r="U99" s="13"/>
      <c r="V99" s="13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4"/>
      <c r="AH99" s="7"/>
    </row>
    <row r="100" spans="1:34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3"/>
      <c r="R100" s="14"/>
      <c r="S100" s="14"/>
      <c r="T100" s="14"/>
      <c r="U100" s="13"/>
      <c r="V100" s="13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3"/>
      <c r="AH100" s="7"/>
    </row>
    <row r="101" spans="1:34" ht="46" x14ac:dyDescent="0.2">
      <c r="A101" s="8">
        <v>108</v>
      </c>
      <c r="B101" s="9">
        <f>DATE(1988,4,15)</f>
        <v>32248</v>
      </c>
      <c r="C101" s="10">
        <v>0.24652777777777779</v>
      </c>
      <c r="D101" s="10">
        <v>0.26874999999999999</v>
      </c>
      <c r="E101" s="11" t="s">
        <v>13</v>
      </c>
      <c r="F101" s="11" t="s">
        <v>129</v>
      </c>
      <c r="G101" s="11"/>
      <c r="H101" s="12" t="s">
        <v>249</v>
      </c>
      <c r="I101" s="11">
        <v>0</v>
      </c>
      <c r="J101" s="11" t="s">
        <v>15</v>
      </c>
      <c r="K101" s="11" t="s">
        <v>15</v>
      </c>
      <c r="L101" s="11"/>
      <c r="M101" s="11"/>
      <c r="N101" s="11" t="s">
        <v>44</v>
      </c>
      <c r="O101" s="11" t="s">
        <v>130</v>
      </c>
      <c r="P101" s="10">
        <v>0.27083333333333331</v>
      </c>
      <c r="Q101" s="13">
        <v>0.25208333333333333</v>
      </c>
      <c r="R101" s="14">
        <v>61</v>
      </c>
      <c r="S101" s="14">
        <v>58</v>
      </c>
      <c r="T101" s="14"/>
      <c r="U101" s="13">
        <v>0.26458333333333334</v>
      </c>
      <c r="V101" s="13">
        <v>0.26805555555555555</v>
      </c>
      <c r="W101" s="14" t="s">
        <v>25</v>
      </c>
      <c r="X101" s="14" t="s">
        <v>39</v>
      </c>
      <c r="Y101" s="14">
        <v>35</v>
      </c>
      <c r="Z101" s="44">
        <v>1</v>
      </c>
      <c r="AA101" s="14" t="s">
        <v>131</v>
      </c>
      <c r="AB101" s="17" t="s">
        <v>132</v>
      </c>
      <c r="AC101" s="14"/>
      <c r="AD101" s="14"/>
      <c r="AE101" s="14"/>
      <c r="AF101" s="14">
        <v>7</v>
      </c>
      <c r="AG101" s="11" t="s">
        <v>133</v>
      </c>
      <c r="AH101" s="7"/>
    </row>
    <row r="102" spans="1:34" ht="46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3">
        <v>0.26319444444444445</v>
      </c>
      <c r="R102" s="14"/>
      <c r="S102" s="14"/>
      <c r="T102" s="14" t="s">
        <v>134</v>
      </c>
      <c r="U102" s="13">
        <v>0.27708333333333335</v>
      </c>
      <c r="V102" s="13">
        <v>0.28055555555555556</v>
      </c>
      <c r="W102" s="14" t="s">
        <v>25</v>
      </c>
      <c r="X102" s="14" t="s">
        <v>39</v>
      </c>
      <c r="Y102" s="14">
        <v>31</v>
      </c>
      <c r="Z102" s="14"/>
      <c r="AA102" s="14"/>
      <c r="AB102" s="14" t="s">
        <v>135</v>
      </c>
      <c r="AC102" s="14"/>
      <c r="AD102" s="14"/>
      <c r="AE102" s="14"/>
      <c r="AF102" s="14"/>
      <c r="AG102" s="4"/>
      <c r="AH102" s="7"/>
    </row>
    <row r="103" spans="1:34" ht="31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3">
        <v>0.27430555555555558</v>
      </c>
      <c r="R103" s="14">
        <v>67</v>
      </c>
      <c r="S103" s="14">
        <v>60</v>
      </c>
      <c r="T103" s="14"/>
      <c r="U103" s="13">
        <v>0.27708333333333335</v>
      </c>
      <c r="V103" s="13">
        <v>0.28055555555555556</v>
      </c>
      <c r="W103" s="14" t="s">
        <v>25</v>
      </c>
      <c r="X103" s="14" t="s">
        <v>39</v>
      </c>
      <c r="Y103" s="14">
        <v>30</v>
      </c>
      <c r="Z103" s="14">
        <v>1</v>
      </c>
      <c r="AA103" s="14"/>
      <c r="AB103" s="14" t="s">
        <v>136</v>
      </c>
      <c r="AC103" s="14"/>
      <c r="AD103" s="14"/>
      <c r="AE103" s="14"/>
      <c r="AF103" s="14"/>
      <c r="AG103" s="4"/>
      <c r="AH103" s="7"/>
    </row>
    <row r="104" spans="1:34" ht="31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3">
        <v>0.27500000000000002</v>
      </c>
      <c r="R104" s="14"/>
      <c r="S104" s="14"/>
      <c r="T104" s="14" t="s">
        <v>137</v>
      </c>
      <c r="U104" s="13">
        <v>0.28611111111111109</v>
      </c>
      <c r="V104" s="13">
        <v>0.28958333333333336</v>
      </c>
      <c r="W104" s="14" t="s">
        <v>104</v>
      </c>
      <c r="X104" s="14" t="s">
        <v>39</v>
      </c>
      <c r="Y104" s="14">
        <v>18</v>
      </c>
      <c r="Z104" s="14"/>
      <c r="AA104" s="14"/>
      <c r="AB104" s="14"/>
      <c r="AC104" s="14"/>
      <c r="AD104" s="14"/>
      <c r="AE104" s="14"/>
      <c r="AF104" s="14"/>
      <c r="AG104" s="4"/>
      <c r="AH104" s="7"/>
    </row>
    <row r="105" spans="1:34" ht="61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3">
        <v>0.29097222222222224</v>
      </c>
      <c r="R105" s="14">
        <v>68</v>
      </c>
      <c r="S105" s="14">
        <v>27</v>
      </c>
      <c r="T105" s="14" t="s">
        <v>138</v>
      </c>
      <c r="U105" s="13">
        <v>0.3</v>
      </c>
      <c r="V105" s="13">
        <v>0.3034722222222222</v>
      </c>
      <c r="W105" s="14" t="s">
        <v>39</v>
      </c>
      <c r="X105" s="14"/>
      <c r="Y105" s="14">
        <v>6</v>
      </c>
      <c r="Z105" s="44">
        <v>4</v>
      </c>
      <c r="AA105" s="14" t="s">
        <v>139</v>
      </c>
      <c r="AB105" s="14" t="s">
        <v>140</v>
      </c>
      <c r="AC105" s="14"/>
      <c r="AD105" s="14"/>
      <c r="AE105" s="14"/>
      <c r="AF105" s="14"/>
      <c r="AG105" s="4"/>
      <c r="AH105" s="7"/>
    </row>
    <row r="106" spans="1:34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3">
        <v>0.31597222222222221</v>
      </c>
      <c r="R106" s="14">
        <v>53</v>
      </c>
      <c r="S106" s="14">
        <v>11</v>
      </c>
      <c r="T106" s="14"/>
      <c r="U106" s="13">
        <v>0.30625000000000002</v>
      </c>
      <c r="V106" s="13">
        <v>0.31041666666666667</v>
      </c>
      <c r="W106" s="14" t="s">
        <v>24</v>
      </c>
      <c r="X106" s="14" t="s">
        <v>48</v>
      </c>
      <c r="Y106" s="14">
        <v>3</v>
      </c>
      <c r="Z106" s="14"/>
      <c r="AA106" s="14"/>
      <c r="AB106" s="14"/>
      <c r="AC106" s="14"/>
      <c r="AD106" s="14"/>
      <c r="AE106" s="14"/>
      <c r="AF106" s="14"/>
      <c r="AG106" s="4"/>
      <c r="AH106" s="7"/>
    </row>
    <row r="107" spans="1:34" ht="61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3">
        <v>0.31736111111111109</v>
      </c>
      <c r="R107" s="14"/>
      <c r="S107" s="14"/>
      <c r="T107" s="14" t="s">
        <v>141</v>
      </c>
      <c r="U107" s="13">
        <v>0.31041666666666667</v>
      </c>
      <c r="V107" s="13">
        <v>0.31388888888888888</v>
      </c>
      <c r="W107" s="14" t="s">
        <v>24</v>
      </c>
      <c r="X107" s="14" t="s">
        <v>48</v>
      </c>
      <c r="Y107" s="14">
        <v>2</v>
      </c>
      <c r="Z107" s="14"/>
      <c r="AA107" s="14"/>
      <c r="AB107" s="14" t="s">
        <v>142</v>
      </c>
      <c r="AC107" s="14"/>
      <c r="AD107" s="14"/>
      <c r="AE107" s="14"/>
      <c r="AF107" s="14"/>
      <c r="AG107" s="4"/>
      <c r="AH107" s="7"/>
    </row>
    <row r="108" spans="1:34" ht="3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3">
        <v>0.27083333333333331</v>
      </c>
      <c r="R108" s="14"/>
      <c r="S108" s="14"/>
      <c r="T108" s="14" t="s">
        <v>143</v>
      </c>
      <c r="U108" s="13"/>
      <c r="V108" s="13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3"/>
      <c r="AH108" s="7"/>
    </row>
    <row r="109" spans="1:34" x14ac:dyDescent="0.2">
      <c r="A109" s="8">
        <v>109</v>
      </c>
      <c r="B109" s="9">
        <f>DATE(1988,4,16)</f>
        <v>32249</v>
      </c>
      <c r="C109" s="10">
        <v>0.23402777777777778</v>
      </c>
      <c r="D109" s="10"/>
      <c r="E109" s="11" t="s">
        <v>13</v>
      </c>
      <c r="F109" s="11" t="s">
        <v>100</v>
      </c>
      <c r="G109" s="11" t="s">
        <v>56</v>
      </c>
      <c r="H109" s="11" t="s">
        <v>254</v>
      </c>
      <c r="I109" s="11" t="s">
        <v>117</v>
      </c>
      <c r="J109" s="11" t="s">
        <v>15</v>
      </c>
      <c r="K109" s="11" t="s">
        <v>15</v>
      </c>
      <c r="L109" s="11" t="s">
        <v>144</v>
      </c>
      <c r="M109" s="11"/>
      <c r="N109" s="11" t="s">
        <v>145</v>
      </c>
      <c r="O109" s="11"/>
      <c r="P109" s="11"/>
      <c r="Q109" s="13">
        <v>0.24027777777777778</v>
      </c>
      <c r="R109" s="14">
        <v>47</v>
      </c>
      <c r="S109" s="14" t="s">
        <v>96</v>
      </c>
      <c r="T109" s="14"/>
      <c r="U109" s="13"/>
      <c r="V109" s="13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1"/>
      <c r="AH109" s="7"/>
    </row>
    <row r="110" spans="1:34" ht="46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3">
        <v>0.24444444444444444</v>
      </c>
      <c r="R110" s="14">
        <v>60</v>
      </c>
      <c r="S110" s="14">
        <v>90</v>
      </c>
      <c r="T110" s="14" t="s">
        <v>146</v>
      </c>
      <c r="U110" s="13"/>
      <c r="V110" s="13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4"/>
      <c r="AH110" s="7"/>
    </row>
    <row r="111" spans="1:34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3"/>
      <c r="R111" s="14"/>
      <c r="S111" s="14"/>
      <c r="T111" s="14"/>
      <c r="U111" s="13"/>
      <c r="V111" s="13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4"/>
      <c r="AH111" s="7"/>
    </row>
    <row r="112" spans="1:34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3"/>
      <c r="R112" s="14"/>
      <c r="S112" s="14"/>
      <c r="T112" s="14"/>
      <c r="U112" s="13"/>
      <c r="V112" s="13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4"/>
      <c r="AH112" s="7"/>
    </row>
    <row r="113" spans="1:34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3"/>
      <c r="R113" s="14"/>
      <c r="S113" s="14"/>
      <c r="T113" s="14"/>
      <c r="U113" s="13"/>
      <c r="V113" s="13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4"/>
      <c r="AH113" s="7"/>
    </row>
    <row r="114" spans="1:34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3"/>
      <c r="R114" s="14"/>
      <c r="S114" s="14"/>
      <c r="T114" s="14"/>
      <c r="U114" s="13"/>
      <c r="V114" s="13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3"/>
      <c r="AH114" s="7"/>
    </row>
    <row r="115" spans="1:34" ht="31" x14ac:dyDescent="0.2">
      <c r="A115" s="8">
        <v>110</v>
      </c>
      <c r="B115" s="9">
        <f>DATE(1988,4,18)</f>
        <v>32251</v>
      </c>
      <c r="C115" s="10">
        <v>0.23958333333333334</v>
      </c>
      <c r="D115" s="10">
        <v>0.26597222222222222</v>
      </c>
      <c r="E115" s="11" t="s">
        <v>13</v>
      </c>
      <c r="F115" s="11" t="s">
        <v>32</v>
      </c>
      <c r="G115" s="11"/>
      <c r="H115" s="11" t="s">
        <v>88</v>
      </c>
      <c r="I115" s="11"/>
      <c r="J115" s="11" t="s">
        <v>15</v>
      </c>
      <c r="K115" s="11" t="s">
        <v>15</v>
      </c>
      <c r="L115" s="11"/>
      <c r="M115" s="23" t="s">
        <v>147</v>
      </c>
      <c r="N115" s="11" t="s">
        <v>44</v>
      </c>
      <c r="O115" s="11"/>
      <c r="P115" s="11"/>
      <c r="Q115" s="13">
        <v>0.25624999999999998</v>
      </c>
      <c r="R115" s="14">
        <v>57</v>
      </c>
      <c r="S115" s="14">
        <v>40</v>
      </c>
      <c r="T115" s="14"/>
      <c r="U115" s="13">
        <v>0.26180555555555557</v>
      </c>
      <c r="V115" s="13">
        <v>0.26527777777777778</v>
      </c>
      <c r="W115" s="19" t="s">
        <v>24</v>
      </c>
      <c r="X115" s="19"/>
      <c r="Y115" s="14"/>
      <c r="Z115" s="14">
        <v>3</v>
      </c>
      <c r="AA115" s="14"/>
      <c r="AB115" s="14" t="s">
        <v>148</v>
      </c>
      <c r="AC115" s="14" t="s">
        <v>104</v>
      </c>
      <c r="AD115" s="14" t="s">
        <v>48</v>
      </c>
      <c r="AE115" s="14"/>
      <c r="AF115" s="14">
        <v>1</v>
      </c>
      <c r="AG115" s="23" t="s">
        <v>149</v>
      </c>
      <c r="AH115" s="7"/>
    </row>
    <row r="116" spans="1:34" ht="31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3">
        <v>0.29652777777777778</v>
      </c>
      <c r="R116" s="14"/>
      <c r="S116" s="14"/>
      <c r="T116" s="14"/>
      <c r="U116" s="13">
        <v>0.2673611111111111</v>
      </c>
      <c r="V116" s="13">
        <v>0.27083333333333331</v>
      </c>
      <c r="W116" s="19" t="s">
        <v>104</v>
      </c>
      <c r="X116" s="19" t="s">
        <v>48</v>
      </c>
      <c r="Y116" s="14">
        <v>42</v>
      </c>
      <c r="Z116" s="14">
        <v>1</v>
      </c>
      <c r="AA116" s="14" t="s">
        <v>256</v>
      </c>
      <c r="AB116" s="14" t="s">
        <v>150</v>
      </c>
      <c r="AC116" s="14"/>
      <c r="AD116" s="14"/>
      <c r="AE116" s="14"/>
      <c r="AF116" s="14"/>
      <c r="AG116" s="4"/>
      <c r="AH116" s="7"/>
    </row>
    <row r="117" spans="1:34" ht="31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3"/>
      <c r="R117" s="14"/>
      <c r="S117" s="14"/>
      <c r="T117" s="14"/>
      <c r="U117" s="13">
        <v>0.27361111111111114</v>
      </c>
      <c r="V117" s="13">
        <v>0.27708333333333335</v>
      </c>
      <c r="W117" s="19" t="s">
        <v>25</v>
      </c>
      <c r="X117" s="19" t="s">
        <v>39</v>
      </c>
      <c r="Y117" s="14"/>
      <c r="Z117" s="14">
        <v>3</v>
      </c>
      <c r="AA117" s="14"/>
      <c r="AB117" s="14" t="s">
        <v>148</v>
      </c>
      <c r="AC117" s="14"/>
      <c r="AD117" s="14"/>
      <c r="AE117" s="14"/>
      <c r="AF117" s="14"/>
      <c r="AG117" s="4"/>
      <c r="AH117" s="7"/>
    </row>
    <row r="118" spans="1:34" ht="31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3"/>
      <c r="R118" s="14"/>
      <c r="S118" s="14"/>
      <c r="T118" s="14"/>
      <c r="U118" s="13">
        <v>0.27777777777777779</v>
      </c>
      <c r="V118" s="13">
        <v>0.28125</v>
      </c>
      <c r="W118" s="19" t="s">
        <v>104</v>
      </c>
      <c r="X118" s="19" t="s">
        <v>61</v>
      </c>
      <c r="Y118" s="14">
        <v>26</v>
      </c>
      <c r="Z118" s="14">
        <v>3</v>
      </c>
      <c r="AA118" s="14"/>
      <c r="AB118" s="14" t="s">
        <v>151</v>
      </c>
      <c r="AC118" s="14"/>
      <c r="AD118" s="14"/>
      <c r="AE118" s="14"/>
      <c r="AF118" s="14"/>
      <c r="AG118" s="4"/>
      <c r="AH118" s="7"/>
    </row>
    <row r="119" spans="1:34" ht="46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3"/>
      <c r="R119" s="14"/>
      <c r="S119" s="14"/>
      <c r="T119" s="14"/>
      <c r="U119" s="13">
        <v>0.28541666666666665</v>
      </c>
      <c r="V119" s="13">
        <v>0.28888888888888886</v>
      </c>
      <c r="W119" s="19" t="s">
        <v>104</v>
      </c>
      <c r="X119" s="19" t="s">
        <v>48</v>
      </c>
      <c r="Y119" s="14"/>
      <c r="Z119" s="14">
        <v>3</v>
      </c>
      <c r="AA119" s="14"/>
      <c r="AB119" s="14" t="s">
        <v>152</v>
      </c>
      <c r="AC119" s="14"/>
      <c r="AD119" s="14"/>
      <c r="AE119" s="14"/>
      <c r="AF119" s="14"/>
      <c r="AG119" s="4"/>
      <c r="AH119" s="7"/>
    </row>
    <row r="120" spans="1:34" ht="3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3"/>
      <c r="R120" s="14"/>
      <c r="S120" s="14"/>
      <c r="T120" s="14"/>
      <c r="U120" s="13">
        <v>0.28958333333333336</v>
      </c>
      <c r="V120" s="13">
        <v>0.29305555555555557</v>
      </c>
      <c r="W120" s="19" t="s">
        <v>25</v>
      </c>
      <c r="X120" s="19" t="s">
        <v>39</v>
      </c>
      <c r="Y120" s="14">
        <v>35</v>
      </c>
      <c r="Z120" s="14">
        <v>1</v>
      </c>
      <c r="AA120" s="14"/>
      <c r="AB120" s="14" t="s">
        <v>151</v>
      </c>
      <c r="AC120" s="14"/>
      <c r="AD120" s="14"/>
      <c r="AE120" s="14"/>
      <c r="AF120" s="14"/>
      <c r="AG120" s="3"/>
      <c r="AH120" s="7"/>
    </row>
    <row r="121" spans="1:34" ht="76" x14ac:dyDescent="0.2">
      <c r="A121" s="8">
        <v>111</v>
      </c>
      <c r="B121" s="9">
        <f>DATE(1988,4,20)</f>
        <v>32253</v>
      </c>
      <c r="C121" s="10">
        <v>0.24652777777777779</v>
      </c>
      <c r="D121" s="10">
        <v>0.2638888888888889</v>
      </c>
      <c r="E121" s="11" t="s">
        <v>13</v>
      </c>
      <c r="F121" s="11" t="s">
        <v>153</v>
      </c>
      <c r="G121" s="11"/>
      <c r="H121" s="12" t="s">
        <v>255</v>
      </c>
      <c r="I121" s="11">
        <v>10</v>
      </c>
      <c r="J121" s="11" t="s">
        <v>15</v>
      </c>
      <c r="K121" s="11" t="s">
        <v>15</v>
      </c>
      <c r="L121" s="11"/>
      <c r="M121" s="11" t="s">
        <v>154</v>
      </c>
      <c r="N121" s="11"/>
      <c r="O121" s="11"/>
      <c r="P121" s="11"/>
      <c r="Q121" s="13">
        <v>0.25</v>
      </c>
      <c r="R121" s="14">
        <v>84</v>
      </c>
      <c r="S121" s="14">
        <v>38</v>
      </c>
      <c r="T121" s="14" t="s">
        <v>155</v>
      </c>
      <c r="U121" s="13">
        <v>0.26527777777777778</v>
      </c>
      <c r="V121" s="13">
        <v>0.26874999999999999</v>
      </c>
      <c r="W121" s="14" t="s">
        <v>104</v>
      </c>
      <c r="X121" s="14" t="s">
        <v>48</v>
      </c>
      <c r="Y121" s="14">
        <v>30</v>
      </c>
      <c r="Z121" s="14">
        <v>1</v>
      </c>
      <c r="AA121" s="14"/>
      <c r="AB121" s="14" t="s">
        <v>156</v>
      </c>
      <c r="AC121" s="14" t="s">
        <v>24</v>
      </c>
      <c r="AD121" s="14" t="s">
        <v>39</v>
      </c>
      <c r="AE121" s="14"/>
      <c r="AF121" s="14">
        <v>1</v>
      </c>
      <c r="AG121" s="11" t="s">
        <v>157</v>
      </c>
      <c r="AH121" s="7"/>
    </row>
    <row r="122" spans="1:34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3">
        <v>0.28888888888888886</v>
      </c>
      <c r="R122" s="14">
        <v>83</v>
      </c>
      <c r="S122" s="14">
        <v>12</v>
      </c>
      <c r="T122" s="14"/>
      <c r="U122" s="13">
        <v>0.27777777777777779</v>
      </c>
      <c r="V122" s="13">
        <v>0.28125</v>
      </c>
      <c r="W122" s="14" t="s">
        <v>25</v>
      </c>
      <c r="X122" s="14" t="s">
        <v>39</v>
      </c>
      <c r="Y122" s="14">
        <v>36</v>
      </c>
      <c r="Z122" s="14">
        <v>1</v>
      </c>
      <c r="AA122" s="14"/>
      <c r="AB122" s="14"/>
      <c r="AC122" s="14" t="s">
        <v>24</v>
      </c>
      <c r="AD122" s="14" t="s">
        <v>39</v>
      </c>
      <c r="AE122" s="14"/>
      <c r="AF122" s="14">
        <v>1</v>
      </c>
      <c r="AG122" s="4"/>
      <c r="AH122" s="7"/>
    </row>
    <row r="123" spans="1:34" ht="46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3">
        <v>0.31666666666666665</v>
      </c>
      <c r="R123" s="14">
        <v>87</v>
      </c>
      <c r="S123" s="14">
        <v>10</v>
      </c>
      <c r="T123" s="14"/>
      <c r="U123" s="13">
        <v>0.27777777777777779</v>
      </c>
      <c r="V123" s="13">
        <v>0.28125</v>
      </c>
      <c r="W123" s="14" t="s">
        <v>24</v>
      </c>
      <c r="X123" s="14" t="s">
        <v>61</v>
      </c>
      <c r="Y123" s="14">
        <v>10</v>
      </c>
      <c r="Z123" s="14">
        <v>1</v>
      </c>
      <c r="AA123" s="14"/>
      <c r="AB123" s="14" t="s">
        <v>158</v>
      </c>
      <c r="AC123" s="14" t="s">
        <v>25</v>
      </c>
      <c r="AD123" s="14" t="s">
        <v>39</v>
      </c>
      <c r="AE123" s="14"/>
      <c r="AF123" s="14">
        <v>1</v>
      </c>
      <c r="AG123" s="4"/>
      <c r="AH123" s="7"/>
    </row>
    <row r="124" spans="1:34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3"/>
      <c r="R124" s="14"/>
      <c r="S124" s="14"/>
      <c r="T124" s="14"/>
      <c r="U124" s="13"/>
      <c r="V124" s="13"/>
      <c r="W124" s="14"/>
      <c r="X124" s="14"/>
      <c r="Y124" s="14"/>
      <c r="Z124" s="14"/>
      <c r="AA124" s="14"/>
      <c r="AB124" s="14"/>
      <c r="AC124" s="14" t="s">
        <v>90</v>
      </c>
      <c r="AD124" s="14"/>
      <c r="AE124" s="14"/>
      <c r="AF124" s="14">
        <v>1</v>
      </c>
      <c r="AG124" s="4"/>
      <c r="AH124" s="7"/>
    </row>
    <row r="125" spans="1:34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3"/>
      <c r="R125" s="14"/>
      <c r="S125" s="14"/>
      <c r="T125" s="14"/>
      <c r="U125" s="13"/>
      <c r="V125" s="13"/>
      <c r="W125" s="14"/>
      <c r="X125" s="14"/>
      <c r="Y125" s="14"/>
      <c r="Z125" s="14"/>
      <c r="AA125" s="14"/>
      <c r="AB125" s="14"/>
      <c r="AC125" s="14" t="s">
        <v>25</v>
      </c>
      <c r="AD125" s="14" t="s">
        <v>39</v>
      </c>
      <c r="AE125" s="14"/>
      <c r="AF125" s="14">
        <v>1</v>
      </c>
      <c r="AG125" s="4"/>
      <c r="AH125" s="7"/>
    </row>
    <row r="126" spans="1:34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3"/>
      <c r="R126" s="14"/>
      <c r="S126" s="14"/>
      <c r="T126" s="14"/>
      <c r="U126" s="13"/>
      <c r="V126" s="13"/>
      <c r="W126" s="14"/>
      <c r="X126" s="14"/>
      <c r="Y126" s="14"/>
      <c r="Z126" s="14"/>
      <c r="AA126" s="14"/>
      <c r="AB126" s="14"/>
      <c r="AC126" s="14" t="s">
        <v>25</v>
      </c>
      <c r="AD126" s="14" t="s">
        <v>39</v>
      </c>
      <c r="AE126" s="14"/>
      <c r="AF126" s="14">
        <v>1</v>
      </c>
      <c r="AG126" s="3"/>
      <c r="AH126" s="7"/>
    </row>
    <row r="127" spans="1:34" ht="46" x14ac:dyDescent="0.2">
      <c r="A127" s="8">
        <v>112</v>
      </c>
      <c r="B127" s="9">
        <f>DATE(1988,21,20)</f>
        <v>32771</v>
      </c>
      <c r="C127" s="10">
        <v>0.23541666666666666</v>
      </c>
      <c r="D127" s="10">
        <v>0.26597222222222222</v>
      </c>
      <c r="E127" s="11" t="s">
        <v>13</v>
      </c>
      <c r="F127" s="11" t="s">
        <v>159</v>
      </c>
      <c r="G127" s="11"/>
      <c r="H127" s="11">
        <v>5</v>
      </c>
      <c r="I127" s="11">
        <v>20</v>
      </c>
      <c r="J127" s="11" t="s">
        <v>15</v>
      </c>
      <c r="K127" s="11" t="s">
        <v>15</v>
      </c>
      <c r="L127" s="11"/>
      <c r="M127" s="11"/>
      <c r="N127" s="11" t="s">
        <v>160</v>
      </c>
      <c r="O127" s="11"/>
      <c r="P127" s="11"/>
      <c r="Q127" s="13">
        <v>0.2388888888888889</v>
      </c>
      <c r="R127" s="14">
        <v>77</v>
      </c>
      <c r="S127" s="14">
        <v>11</v>
      </c>
      <c r="T127" s="14" t="s">
        <v>161</v>
      </c>
      <c r="U127" s="13">
        <v>0.26666666666666666</v>
      </c>
      <c r="V127" s="13">
        <v>0.27013888888888887</v>
      </c>
      <c r="W127" s="14" t="s">
        <v>25</v>
      </c>
      <c r="X127" s="14" t="s">
        <v>39</v>
      </c>
      <c r="Y127" s="14">
        <v>39</v>
      </c>
      <c r="Z127" s="14">
        <v>1</v>
      </c>
      <c r="AA127" s="14"/>
      <c r="AB127" s="14"/>
      <c r="AC127" s="14" t="s">
        <v>25</v>
      </c>
      <c r="AD127" s="14" t="s">
        <v>75</v>
      </c>
      <c r="AE127" s="14"/>
      <c r="AF127" s="14">
        <v>1</v>
      </c>
      <c r="AG127" s="11" t="s">
        <v>162</v>
      </c>
      <c r="AH127" s="7"/>
    </row>
    <row r="128" spans="1:34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3">
        <v>0.24652777777777779</v>
      </c>
      <c r="R128" s="14">
        <v>85</v>
      </c>
      <c r="S128" s="14">
        <v>19</v>
      </c>
      <c r="T128" s="14"/>
      <c r="U128" s="13">
        <v>0.27152777777777776</v>
      </c>
      <c r="V128" s="13">
        <v>0.27500000000000002</v>
      </c>
      <c r="W128" s="14" t="s">
        <v>104</v>
      </c>
      <c r="X128" s="14" t="s">
        <v>39</v>
      </c>
      <c r="Y128" s="14">
        <v>31</v>
      </c>
      <c r="Z128" s="14">
        <v>1</v>
      </c>
      <c r="AA128" s="14"/>
      <c r="AB128" s="14"/>
      <c r="AC128" s="14"/>
      <c r="AD128" s="14"/>
      <c r="AE128" s="14"/>
      <c r="AF128" s="14"/>
      <c r="AG128" s="4"/>
      <c r="AH128" s="7"/>
    </row>
    <row r="129" spans="1:34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3">
        <v>0.27777777777777779</v>
      </c>
      <c r="R129" s="14">
        <v>94</v>
      </c>
      <c r="S129" s="14">
        <v>9</v>
      </c>
      <c r="T129" s="14"/>
      <c r="U129" s="13"/>
      <c r="V129" s="13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4"/>
      <c r="AH129" s="7"/>
    </row>
    <row r="130" spans="1:34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3">
        <v>0.2951388888888889</v>
      </c>
      <c r="R130" s="14">
        <v>82</v>
      </c>
      <c r="S130" s="14">
        <v>7</v>
      </c>
      <c r="T130" s="14"/>
      <c r="U130" s="13"/>
      <c r="V130" s="13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4"/>
      <c r="AH130" s="7"/>
    </row>
    <row r="131" spans="1:34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3"/>
      <c r="R131" s="14"/>
      <c r="S131" s="14"/>
      <c r="T131" s="14"/>
      <c r="U131" s="13"/>
      <c r="V131" s="13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4"/>
      <c r="AH131" s="7"/>
    </row>
    <row r="132" spans="1:34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3"/>
      <c r="R132" s="14"/>
      <c r="S132" s="14"/>
      <c r="T132" s="14"/>
      <c r="U132" s="13"/>
      <c r="V132" s="13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3"/>
      <c r="AH132" s="7"/>
    </row>
    <row r="133" spans="1:34" ht="46" x14ac:dyDescent="0.2">
      <c r="A133" s="8">
        <v>113</v>
      </c>
      <c r="B133" s="9">
        <f>DATE(1988,4,22)</f>
        <v>32255</v>
      </c>
      <c r="C133" s="10">
        <v>0.25</v>
      </c>
      <c r="D133" s="10"/>
      <c r="E133" s="11" t="s">
        <v>13</v>
      </c>
      <c r="F133" s="11" t="s">
        <v>163</v>
      </c>
      <c r="G133" s="11"/>
      <c r="H133" s="11">
        <v>0</v>
      </c>
      <c r="I133" s="11">
        <v>100</v>
      </c>
      <c r="J133" s="11" t="s">
        <v>164</v>
      </c>
      <c r="K133" s="11" t="s">
        <v>15</v>
      </c>
      <c r="L133" s="11"/>
      <c r="M133" s="11"/>
      <c r="N133" s="11" t="s">
        <v>165</v>
      </c>
      <c r="O133" s="11"/>
      <c r="P133" s="11"/>
      <c r="Q133" s="13">
        <v>0.25</v>
      </c>
      <c r="R133" s="14">
        <v>32</v>
      </c>
      <c r="S133" s="14">
        <v>0</v>
      </c>
      <c r="T133" s="14" t="s">
        <v>166</v>
      </c>
      <c r="U133" s="13">
        <v>0.26597222222222222</v>
      </c>
      <c r="V133" s="13">
        <v>0.26944444444444443</v>
      </c>
      <c r="W133" s="14" t="s">
        <v>90</v>
      </c>
      <c r="X133" s="14"/>
      <c r="Y133" s="14">
        <v>12</v>
      </c>
      <c r="Z133" s="14">
        <v>1</v>
      </c>
      <c r="AA133" s="14"/>
      <c r="AB133" s="14" t="s">
        <v>167</v>
      </c>
      <c r="AC133" s="14"/>
      <c r="AD133" s="14"/>
      <c r="AE133" s="14"/>
      <c r="AF133" s="14"/>
      <c r="AG133" s="27" t="s">
        <v>168</v>
      </c>
      <c r="AH133" s="7"/>
    </row>
    <row r="134" spans="1:34" ht="61" x14ac:dyDescent="0.2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3">
        <v>0.26041666666666669</v>
      </c>
      <c r="R134" s="14">
        <v>29</v>
      </c>
      <c r="S134" s="14">
        <v>3</v>
      </c>
      <c r="T134" s="14" t="s">
        <v>169</v>
      </c>
      <c r="U134" s="13">
        <v>0.28194444444444444</v>
      </c>
      <c r="V134" s="13">
        <v>0.28541666666666665</v>
      </c>
      <c r="W134" s="14" t="s">
        <v>90</v>
      </c>
      <c r="X134" s="14"/>
      <c r="Y134" s="14">
        <v>5</v>
      </c>
      <c r="Z134" s="14">
        <v>1</v>
      </c>
      <c r="AA134" s="14"/>
      <c r="AB134" s="14" t="s">
        <v>170</v>
      </c>
      <c r="AC134" s="14"/>
      <c r="AD134" s="14"/>
      <c r="AE134" s="14"/>
      <c r="AF134" s="14"/>
      <c r="AG134" s="4"/>
      <c r="AH134" s="7"/>
    </row>
    <row r="135" spans="1:34" x14ac:dyDescent="0.2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3"/>
      <c r="R135" s="14"/>
      <c r="S135" s="14"/>
      <c r="T135" s="14"/>
      <c r="U135" s="13"/>
      <c r="V135" s="13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4"/>
      <c r="AH135" s="7"/>
    </row>
    <row r="136" spans="1:34" x14ac:dyDescent="0.2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3"/>
      <c r="R136" s="14"/>
      <c r="S136" s="14"/>
      <c r="T136" s="14"/>
      <c r="U136" s="13"/>
      <c r="V136" s="13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4"/>
      <c r="AH136" s="7"/>
    </row>
    <row r="137" spans="1:34" x14ac:dyDescent="0.2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3"/>
      <c r="R137" s="14"/>
      <c r="S137" s="14"/>
      <c r="T137" s="14"/>
      <c r="U137" s="13"/>
      <c r="V137" s="13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4"/>
      <c r="AH137" s="7"/>
    </row>
    <row r="138" spans="1:34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3"/>
      <c r="R138" s="14"/>
      <c r="S138" s="14"/>
      <c r="T138" s="14"/>
      <c r="U138" s="13"/>
      <c r="V138" s="13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3"/>
      <c r="AH138" s="7"/>
    </row>
    <row r="139" spans="1:34" ht="31" x14ac:dyDescent="0.2">
      <c r="A139" s="28">
        <v>114</v>
      </c>
      <c r="B139" s="29">
        <f>DATE(1988,4,24)</f>
        <v>32257</v>
      </c>
      <c r="C139" s="30">
        <v>0.22569444444444445</v>
      </c>
      <c r="D139" s="30">
        <v>0.25347222222222221</v>
      </c>
      <c r="E139" s="11" t="s">
        <v>13</v>
      </c>
      <c r="F139" s="31" t="s">
        <v>163</v>
      </c>
      <c r="G139" s="31"/>
      <c r="H139" s="31">
        <v>1</v>
      </c>
      <c r="I139" s="32">
        <v>45219</v>
      </c>
      <c r="J139" s="31" t="s">
        <v>15</v>
      </c>
      <c r="K139" s="31" t="s">
        <v>15</v>
      </c>
      <c r="L139" s="31"/>
      <c r="M139" s="31"/>
      <c r="N139" s="31" t="s">
        <v>171</v>
      </c>
      <c r="O139" s="31"/>
      <c r="P139" s="31"/>
      <c r="Q139" s="33">
        <v>0.27569444444444446</v>
      </c>
      <c r="R139" s="34">
        <v>79</v>
      </c>
      <c r="S139" s="34">
        <v>26</v>
      </c>
      <c r="T139" s="34"/>
      <c r="U139" s="33">
        <v>0.24305555555555555</v>
      </c>
      <c r="V139" s="33">
        <v>0.24652777777777779</v>
      </c>
      <c r="W139" s="34" t="s">
        <v>48</v>
      </c>
      <c r="X139" s="34" t="s">
        <v>61</v>
      </c>
      <c r="Y139" s="34">
        <v>35</v>
      </c>
      <c r="AA139" s="35" t="s">
        <v>139</v>
      </c>
      <c r="AB139" s="34" t="s">
        <v>172</v>
      </c>
      <c r="AC139" s="34" t="s">
        <v>90</v>
      </c>
      <c r="AD139" s="34"/>
      <c r="AE139" s="34"/>
      <c r="AF139" s="34">
        <v>1</v>
      </c>
      <c r="AG139" s="36" t="s">
        <v>173</v>
      </c>
      <c r="AH139" s="7"/>
    </row>
    <row r="140" spans="1:34" x14ac:dyDescent="0.2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3">
        <v>0.28125</v>
      </c>
      <c r="R140" s="14">
        <v>85</v>
      </c>
      <c r="S140" s="14">
        <v>16</v>
      </c>
      <c r="T140" s="14"/>
      <c r="U140" s="13">
        <v>0.26041666666666669</v>
      </c>
      <c r="V140" s="13">
        <v>0.2638888888888889</v>
      </c>
      <c r="W140" s="14" t="s">
        <v>174</v>
      </c>
      <c r="X140" s="14"/>
      <c r="Y140" s="14">
        <v>38</v>
      </c>
      <c r="Z140" s="17">
        <v>1</v>
      </c>
      <c r="AA140" s="17"/>
      <c r="AB140" s="14">
        <v>1</v>
      </c>
      <c r="AC140" s="14" t="s">
        <v>90</v>
      </c>
      <c r="AD140" s="14"/>
      <c r="AE140" s="14"/>
      <c r="AF140" s="14">
        <v>2</v>
      </c>
      <c r="AG140" s="4"/>
      <c r="AH140" s="7"/>
    </row>
    <row r="141" spans="1:34" x14ac:dyDescent="0.2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3"/>
      <c r="R141" s="14"/>
      <c r="S141" s="14"/>
      <c r="T141" s="14"/>
      <c r="U141" s="13">
        <v>0.30208333333333331</v>
      </c>
      <c r="V141" s="13">
        <v>0.30555555555555558</v>
      </c>
      <c r="W141" s="14" t="s">
        <v>174</v>
      </c>
      <c r="X141" s="14"/>
      <c r="Y141" s="14">
        <v>8</v>
      </c>
      <c r="AA141" s="17" t="s">
        <v>139</v>
      </c>
      <c r="AB141" s="14">
        <v>1</v>
      </c>
      <c r="AC141" s="14" t="s">
        <v>175</v>
      </c>
      <c r="AD141" s="14" t="s">
        <v>175</v>
      </c>
      <c r="AE141" s="14"/>
      <c r="AF141" s="14">
        <v>1</v>
      </c>
      <c r="AG141" s="4"/>
      <c r="AH141" s="7"/>
    </row>
    <row r="142" spans="1:34" x14ac:dyDescent="0.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 t="s">
        <v>90</v>
      </c>
      <c r="AD142" s="14"/>
      <c r="AE142" s="14"/>
      <c r="AF142" s="14">
        <v>1</v>
      </c>
      <c r="AG142" s="4"/>
      <c r="AH142" s="7"/>
    </row>
    <row r="143" spans="1:34" x14ac:dyDescent="0.2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 t="s">
        <v>90</v>
      </c>
      <c r="AD143" s="14"/>
      <c r="AE143" s="14"/>
      <c r="AF143" s="14">
        <v>2</v>
      </c>
      <c r="AG143" s="4"/>
      <c r="AH143" s="7"/>
    </row>
    <row r="144" spans="1:34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3"/>
      <c r="AH144" s="7"/>
    </row>
    <row r="145" spans="1:34" ht="46" x14ac:dyDescent="0.2">
      <c r="A145" s="8">
        <v>115</v>
      </c>
      <c r="B145" s="9">
        <f>DATE(1988,4,25)</f>
        <v>32258</v>
      </c>
      <c r="C145" s="10">
        <v>0.23055555555555557</v>
      </c>
      <c r="D145" s="10">
        <v>0.25</v>
      </c>
      <c r="E145" s="11" t="s">
        <v>13</v>
      </c>
      <c r="F145" s="11" t="s">
        <v>163</v>
      </c>
      <c r="G145" s="11"/>
      <c r="H145" s="12" t="s">
        <v>255</v>
      </c>
      <c r="I145" s="11">
        <v>10</v>
      </c>
      <c r="J145" s="11" t="s">
        <v>15</v>
      </c>
      <c r="K145" s="11" t="s">
        <v>15</v>
      </c>
      <c r="L145" s="11"/>
      <c r="M145" s="11"/>
      <c r="N145" s="11" t="s">
        <v>44</v>
      </c>
      <c r="O145" s="11"/>
      <c r="P145" s="11"/>
      <c r="Q145" s="13">
        <v>0.2326388888888889</v>
      </c>
      <c r="R145" s="14">
        <v>90</v>
      </c>
      <c r="S145" s="14">
        <v>24</v>
      </c>
      <c r="T145" s="14"/>
      <c r="U145" s="13">
        <v>0.23958333333333334</v>
      </c>
      <c r="V145" s="13">
        <v>0.24305555555555555</v>
      </c>
      <c r="W145" s="13">
        <v>0.375</v>
      </c>
      <c r="X145" s="14" t="s">
        <v>176</v>
      </c>
      <c r="Y145" s="14">
        <v>36</v>
      </c>
      <c r="Z145" s="14">
        <v>1</v>
      </c>
      <c r="AA145" s="14"/>
      <c r="AB145" s="14" t="s">
        <v>177</v>
      </c>
      <c r="AC145" s="14"/>
      <c r="AD145" s="14" t="s">
        <v>39</v>
      </c>
      <c r="AE145" s="14"/>
      <c r="AF145" s="14">
        <v>1</v>
      </c>
      <c r="AG145" s="11" t="s">
        <v>178</v>
      </c>
      <c r="AH145" s="7"/>
    </row>
    <row r="146" spans="1:34" x14ac:dyDescent="0.2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3">
        <v>0.25</v>
      </c>
      <c r="R146" s="14"/>
      <c r="S146" s="14">
        <v>8</v>
      </c>
      <c r="T146" s="14"/>
      <c r="U146" s="13">
        <v>0.25138888888888888</v>
      </c>
      <c r="V146" s="13">
        <v>0.25486111111111109</v>
      </c>
      <c r="W146" s="14" t="s">
        <v>104</v>
      </c>
      <c r="X146" s="14" t="s">
        <v>39</v>
      </c>
      <c r="Y146" s="14">
        <v>32</v>
      </c>
      <c r="Z146" s="14">
        <v>1</v>
      </c>
      <c r="AA146" s="14"/>
      <c r="AB146" s="14"/>
      <c r="AC146" s="14" t="s">
        <v>90</v>
      </c>
      <c r="AD146" s="14"/>
      <c r="AE146" s="14"/>
      <c r="AF146" s="14">
        <v>1</v>
      </c>
      <c r="AG146" s="4"/>
      <c r="AH146" s="7"/>
    </row>
    <row r="147" spans="1:34" ht="31" x14ac:dyDescent="0.2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3">
        <v>0.2673611111111111</v>
      </c>
      <c r="R147" s="14">
        <v>88</v>
      </c>
      <c r="S147" s="14">
        <v>5</v>
      </c>
      <c r="T147" s="14"/>
      <c r="U147" s="13">
        <v>0.27013888888888887</v>
      </c>
      <c r="V147" s="13">
        <v>0.27361111111111114</v>
      </c>
      <c r="W147" s="13">
        <v>0.375</v>
      </c>
      <c r="X147" s="14" t="s">
        <v>176</v>
      </c>
      <c r="Y147" s="14">
        <v>37</v>
      </c>
      <c r="Z147" s="45">
        <v>1</v>
      </c>
      <c r="AA147" s="14" t="s">
        <v>179</v>
      </c>
      <c r="AB147" s="14"/>
      <c r="AC147" s="14"/>
      <c r="AD147" s="14"/>
      <c r="AE147" s="14"/>
      <c r="AF147" s="14"/>
      <c r="AG147" s="4"/>
      <c r="AH147" s="7"/>
    </row>
    <row r="148" spans="1:34" ht="46" x14ac:dyDescent="0.2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3">
        <v>0.28125</v>
      </c>
      <c r="R148" s="14"/>
      <c r="S148" s="14">
        <v>3</v>
      </c>
      <c r="T148" s="14" t="s">
        <v>180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4"/>
      <c r="AH148" s="7"/>
    </row>
    <row r="149" spans="1:34" x14ac:dyDescent="0.2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4"/>
      <c r="AH149" s="7"/>
    </row>
    <row r="150" spans="1:34" x14ac:dyDescent="0.2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4"/>
      <c r="AH150" s="7"/>
    </row>
    <row r="151" spans="1:34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3"/>
      <c r="AH151" s="7"/>
    </row>
    <row r="152" spans="1:34" ht="31" x14ac:dyDescent="0.2">
      <c r="A152" s="8">
        <v>116</v>
      </c>
      <c r="B152" s="9">
        <f>DATE(1988,4,26)</f>
        <v>32259</v>
      </c>
      <c r="C152" s="10">
        <v>0.22569444444444445</v>
      </c>
      <c r="D152" s="10">
        <v>0.25555555555555554</v>
      </c>
      <c r="E152" s="11" t="s">
        <v>13</v>
      </c>
      <c r="F152" s="11" t="s">
        <v>181</v>
      </c>
      <c r="G152" s="11"/>
      <c r="H152" s="11" t="s">
        <v>251</v>
      </c>
      <c r="I152" s="11"/>
      <c r="J152" s="11" t="s">
        <v>15</v>
      </c>
      <c r="K152" s="11" t="s">
        <v>15</v>
      </c>
      <c r="L152" s="11"/>
      <c r="M152" s="11"/>
      <c r="N152" s="11" t="s">
        <v>182</v>
      </c>
      <c r="O152" s="11"/>
      <c r="P152" s="11"/>
      <c r="Q152" s="13">
        <v>0.25138888888888888</v>
      </c>
      <c r="R152" s="14">
        <v>87</v>
      </c>
      <c r="S152" s="14">
        <v>19</v>
      </c>
      <c r="T152" s="14"/>
      <c r="U152" s="13">
        <v>0.23680555555555555</v>
      </c>
      <c r="V152" s="13">
        <v>0.24027777777777778</v>
      </c>
      <c r="W152" s="14" t="s">
        <v>25</v>
      </c>
      <c r="X152" s="14" t="s">
        <v>39</v>
      </c>
      <c r="Y152" s="14">
        <v>26</v>
      </c>
      <c r="Z152" s="14">
        <v>1</v>
      </c>
      <c r="AA152" s="14"/>
      <c r="AB152" s="14" t="s">
        <v>183</v>
      </c>
      <c r="AC152" s="14" t="s">
        <v>25</v>
      </c>
      <c r="AD152" s="14" t="s">
        <v>39</v>
      </c>
      <c r="AE152" s="14"/>
      <c r="AF152" s="14">
        <v>3</v>
      </c>
      <c r="AG152" s="11" t="s">
        <v>184</v>
      </c>
      <c r="AH152" s="7"/>
    </row>
    <row r="153" spans="1:34" x14ac:dyDescent="0.2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3">
        <v>0.27708333333333335</v>
      </c>
      <c r="R153" s="14">
        <v>48</v>
      </c>
      <c r="S153" s="14">
        <v>43</v>
      </c>
      <c r="T153" s="14"/>
      <c r="U153" s="13">
        <v>0.25972222222222224</v>
      </c>
      <c r="V153" s="13">
        <v>0.26319444444444445</v>
      </c>
      <c r="W153" s="14" t="s">
        <v>104</v>
      </c>
      <c r="X153" s="14" t="s">
        <v>48</v>
      </c>
      <c r="Y153" s="14">
        <v>21</v>
      </c>
      <c r="Z153" s="14">
        <v>1</v>
      </c>
      <c r="AA153" s="14"/>
      <c r="AB153" s="14"/>
      <c r="AC153" s="14"/>
      <c r="AD153" s="14"/>
      <c r="AE153" s="14"/>
      <c r="AF153" s="14"/>
      <c r="AG153" s="4"/>
      <c r="AH153" s="7"/>
    </row>
    <row r="154" spans="1:34" ht="46" x14ac:dyDescent="0.2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3">
        <v>0.29444444444444445</v>
      </c>
      <c r="R154" s="14">
        <v>32</v>
      </c>
      <c r="S154" s="14">
        <v>2</v>
      </c>
      <c r="T154" s="14" t="s">
        <v>185</v>
      </c>
      <c r="U154" s="14"/>
      <c r="V154" s="13">
        <v>0.25069444444444444</v>
      </c>
      <c r="W154" s="14" t="s">
        <v>48</v>
      </c>
      <c r="X154" s="14" t="s">
        <v>24</v>
      </c>
      <c r="Y154" s="14">
        <v>16</v>
      </c>
      <c r="Z154" s="14">
        <v>3</v>
      </c>
      <c r="AA154" s="14"/>
      <c r="AB154" s="14" t="s">
        <v>186</v>
      </c>
      <c r="AC154" s="14"/>
      <c r="AD154" s="14"/>
      <c r="AE154" s="14"/>
      <c r="AF154" s="14"/>
      <c r="AG154" s="4"/>
      <c r="AH154" s="7"/>
    </row>
    <row r="155" spans="1:34" x14ac:dyDescent="0.2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3">
        <v>0.2986111111111111</v>
      </c>
      <c r="R155" s="14"/>
      <c r="S155" s="14"/>
      <c r="T155" s="14"/>
      <c r="U155" s="14"/>
      <c r="V155" s="13">
        <v>0.25694444444444442</v>
      </c>
      <c r="W155" s="14" t="s">
        <v>39</v>
      </c>
      <c r="X155" s="14" t="s">
        <v>48</v>
      </c>
      <c r="Y155" s="14">
        <v>5</v>
      </c>
      <c r="Z155" s="14">
        <v>3</v>
      </c>
      <c r="AA155" s="14"/>
      <c r="AB155" s="14" t="s">
        <v>187</v>
      </c>
      <c r="AC155" s="14"/>
      <c r="AD155" s="14"/>
      <c r="AE155" s="14"/>
      <c r="AF155" s="14"/>
      <c r="AG155" s="4"/>
      <c r="AH155" s="7"/>
    </row>
    <row r="156" spans="1:34" x14ac:dyDescent="0.2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4"/>
      <c r="AH156" s="7"/>
    </row>
    <row r="157" spans="1:34" x14ac:dyDescent="0.2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3"/>
      <c r="R157" s="14"/>
      <c r="S157" s="14"/>
      <c r="T157" s="14"/>
      <c r="U157" s="14"/>
      <c r="V157" s="13">
        <v>0.28402777777777777</v>
      </c>
      <c r="W157" s="14" t="s">
        <v>61</v>
      </c>
      <c r="X157" s="14" t="s">
        <v>24</v>
      </c>
      <c r="Y157" s="14">
        <v>15</v>
      </c>
      <c r="AA157" s="14" t="s">
        <v>188</v>
      </c>
      <c r="AB157" s="14"/>
      <c r="AC157" s="14"/>
      <c r="AD157" s="14"/>
      <c r="AE157" s="14"/>
      <c r="AF157" s="14"/>
      <c r="AG157" s="4"/>
      <c r="AH157" s="7"/>
    </row>
    <row r="158" spans="1:34" x14ac:dyDescent="0.2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3"/>
      <c r="R158" s="14"/>
      <c r="S158" s="14"/>
      <c r="T158" s="14"/>
      <c r="U158" s="14"/>
      <c r="V158" s="13">
        <v>0.28888888888888886</v>
      </c>
      <c r="W158" s="14" t="s">
        <v>24</v>
      </c>
      <c r="X158" s="14" t="s">
        <v>39</v>
      </c>
      <c r="Y158" s="14">
        <v>35</v>
      </c>
      <c r="Z158" s="14">
        <v>1</v>
      </c>
      <c r="AA158" s="14"/>
      <c r="AB158" s="14"/>
      <c r="AC158" s="14"/>
      <c r="AD158" s="14"/>
      <c r="AE158" s="14"/>
      <c r="AF158" s="14"/>
      <c r="AG158" s="4"/>
      <c r="AH158" s="7"/>
    </row>
    <row r="159" spans="1:34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3"/>
      <c r="AH159" s="7"/>
    </row>
    <row r="160" spans="1:34" x14ac:dyDescent="0.2">
      <c r="A160" s="8">
        <v>117</v>
      </c>
      <c r="B160" s="9">
        <f>DATE(1988,4,27)</f>
        <v>32260</v>
      </c>
      <c r="C160" s="10">
        <v>0.20833333333333334</v>
      </c>
      <c r="D160" s="10">
        <v>0.25347222222222221</v>
      </c>
      <c r="E160" s="11" t="s">
        <v>13</v>
      </c>
      <c r="F160" s="11" t="s">
        <v>100</v>
      </c>
      <c r="G160" s="11"/>
      <c r="H160" s="11" t="s">
        <v>254</v>
      </c>
      <c r="I160" s="11">
        <v>75</v>
      </c>
      <c r="J160" s="11" t="s">
        <v>15</v>
      </c>
      <c r="K160" s="11" t="s">
        <v>15</v>
      </c>
      <c r="L160" s="11"/>
      <c r="M160" s="11" t="s">
        <v>189</v>
      </c>
      <c r="N160" s="11"/>
      <c r="O160" s="11" t="s">
        <v>190</v>
      </c>
      <c r="P160" s="10">
        <v>0.26458333333333334</v>
      </c>
      <c r="Q160" s="13">
        <v>0.22222222222222221</v>
      </c>
      <c r="R160" s="14">
        <v>85</v>
      </c>
      <c r="S160" s="14">
        <v>0</v>
      </c>
      <c r="T160" s="14"/>
      <c r="U160" s="13"/>
      <c r="V160" s="13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23" t="s">
        <v>191</v>
      </c>
      <c r="AH160" s="7"/>
    </row>
    <row r="161" spans="1:34" ht="31" x14ac:dyDescent="0.2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3">
        <v>0.2326388888888889</v>
      </c>
      <c r="R161" s="14">
        <v>80</v>
      </c>
      <c r="S161" s="14">
        <v>3</v>
      </c>
      <c r="T161" s="14" t="s">
        <v>192</v>
      </c>
      <c r="U161" s="13"/>
      <c r="V161" s="13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4"/>
      <c r="AH161" s="7"/>
    </row>
    <row r="162" spans="1:34" ht="31" x14ac:dyDescent="0.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3">
        <v>0.23958333333333334</v>
      </c>
      <c r="R162" s="14">
        <v>94</v>
      </c>
      <c r="S162" s="14">
        <v>8</v>
      </c>
      <c r="T162" s="14" t="s">
        <v>193</v>
      </c>
      <c r="U162" s="13"/>
      <c r="V162" s="13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4"/>
      <c r="AH162" s="7"/>
    </row>
    <row r="163" spans="1:34" x14ac:dyDescent="0.2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3">
        <v>0.2590277777777778</v>
      </c>
      <c r="R163" s="14">
        <v>77</v>
      </c>
      <c r="S163" s="14">
        <v>4</v>
      </c>
      <c r="T163" s="14"/>
      <c r="U163" s="13"/>
      <c r="V163" s="13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4"/>
      <c r="AH163" s="7"/>
    </row>
    <row r="164" spans="1:34" ht="46" x14ac:dyDescent="0.2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3">
        <v>0.2638888888888889</v>
      </c>
      <c r="R164" s="14">
        <v>61</v>
      </c>
      <c r="S164" s="14">
        <v>2</v>
      </c>
      <c r="T164" s="14" t="s">
        <v>194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4"/>
      <c r="AH164" s="7"/>
    </row>
    <row r="165" spans="1:34" ht="3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3">
        <v>0.27916666666666667</v>
      </c>
      <c r="R165" s="14">
        <v>55</v>
      </c>
      <c r="S165" s="14">
        <v>1</v>
      </c>
      <c r="T165" s="14" t="s">
        <v>195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3"/>
      <c r="AH165" s="7"/>
    </row>
    <row r="166" spans="1:34" x14ac:dyDescent="0.2">
      <c r="A166" s="8">
        <v>118</v>
      </c>
      <c r="B166" s="9">
        <f>DATE(1988,4,28)</f>
        <v>32261</v>
      </c>
      <c r="C166" s="10">
        <v>0.22222222222222221</v>
      </c>
      <c r="D166" s="10">
        <v>0.25347222222222221</v>
      </c>
      <c r="E166" s="11" t="s">
        <v>13</v>
      </c>
      <c r="F166" s="11" t="s">
        <v>100</v>
      </c>
      <c r="G166" s="11"/>
      <c r="H166" s="11" t="s">
        <v>254</v>
      </c>
      <c r="I166" s="11" t="s">
        <v>78</v>
      </c>
      <c r="J166" s="11" t="s">
        <v>15</v>
      </c>
      <c r="K166" s="11" t="s">
        <v>15</v>
      </c>
      <c r="L166" s="11"/>
      <c r="M166" s="11" t="s">
        <v>196</v>
      </c>
      <c r="N166" s="11" t="s">
        <v>197</v>
      </c>
      <c r="O166" s="11"/>
      <c r="P166" s="10"/>
      <c r="Q166" s="13">
        <v>0.22222222222222221</v>
      </c>
      <c r="R166" s="14">
        <v>92</v>
      </c>
      <c r="S166" s="14">
        <v>3</v>
      </c>
      <c r="T166" s="14"/>
      <c r="U166" s="13">
        <v>0.25</v>
      </c>
      <c r="V166" s="13">
        <v>0.25347222222222221</v>
      </c>
      <c r="W166" s="14" t="s">
        <v>25</v>
      </c>
      <c r="X166" s="14" t="s">
        <v>39</v>
      </c>
      <c r="Y166" s="14">
        <v>33</v>
      </c>
      <c r="Z166" s="44">
        <v>1</v>
      </c>
      <c r="AA166" s="17" t="s">
        <v>198</v>
      </c>
      <c r="AB166" s="14"/>
      <c r="AC166" s="14" t="s">
        <v>199</v>
      </c>
      <c r="AD166" s="14" t="s">
        <v>39</v>
      </c>
      <c r="AE166" s="14"/>
      <c r="AF166" s="14">
        <v>5</v>
      </c>
      <c r="AG166" s="23" t="s">
        <v>200</v>
      </c>
      <c r="AH166" s="7"/>
    </row>
    <row r="167" spans="1:34" x14ac:dyDescent="0.2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3">
        <v>0.22777777777777777</v>
      </c>
      <c r="R167" s="14">
        <v>92</v>
      </c>
      <c r="S167" s="14">
        <v>8</v>
      </c>
      <c r="T167" s="14"/>
      <c r="U167" s="13">
        <v>0.25416666666666665</v>
      </c>
      <c r="V167" s="13">
        <v>0.25763888888888886</v>
      </c>
      <c r="W167" s="14" t="s">
        <v>104</v>
      </c>
      <c r="X167" s="14" t="s">
        <v>48</v>
      </c>
      <c r="Y167" s="14">
        <v>25</v>
      </c>
      <c r="Z167" s="14"/>
      <c r="AA167" s="14" t="s">
        <v>201</v>
      </c>
      <c r="AB167" s="14"/>
      <c r="AC167" s="14" t="s">
        <v>174</v>
      </c>
      <c r="AD167" s="14"/>
      <c r="AE167" s="14"/>
      <c r="AF167" s="14">
        <v>1</v>
      </c>
      <c r="AG167" s="4"/>
      <c r="AH167" s="7"/>
    </row>
    <row r="168" spans="1:34" x14ac:dyDescent="0.2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3">
        <v>0.24166666666666667</v>
      </c>
      <c r="R168" s="14">
        <v>92</v>
      </c>
      <c r="S168" s="14">
        <v>11</v>
      </c>
      <c r="T168" s="14"/>
      <c r="U168" s="13"/>
      <c r="V168" s="13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4"/>
      <c r="AH168" s="7"/>
    </row>
    <row r="169" spans="1:34" x14ac:dyDescent="0.2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3">
        <v>0.26041666666666669</v>
      </c>
      <c r="R169" s="14">
        <v>74</v>
      </c>
      <c r="S169" s="14">
        <v>5</v>
      </c>
      <c r="T169" s="14"/>
      <c r="U169" s="13"/>
      <c r="V169" s="13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4"/>
      <c r="AH169" s="7"/>
    </row>
    <row r="170" spans="1:34" ht="31" customHeight="1" x14ac:dyDescent="0.2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3">
        <v>0.28472222222222221</v>
      </c>
      <c r="R170" s="14">
        <v>58</v>
      </c>
      <c r="S170" s="14">
        <v>2</v>
      </c>
      <c r="T170" s="14"/>
      <c r="U170" s="13"/>
      <c r="V170" s="13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4"/>
      <c r="AH170" s="47"/>
    </row>
    <row r="171" spans="1:34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3">
        <v>0.2951388888888889</v>
      </c>
      <c r="R171" s="14">
        <v>44</v>
      </c>
      <c r="S171" s="14">
        <v>2</v>
      </c>
      <c r="T171" s="14"/>
      <c r="U171" s="13"/>
      <c r="V171" s="13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3"/>
      <c r="AH171" s="43"/>
    </row>
    <row r="172" spans="1:34" ht="170" x14ac:dyDescent="0.2">
      <c r="A172" s="8">
        <v>119</v>
      </c>
      <c r="B172" s="9">
        <f>DATE(1988,4,29)</f>
        <v>32262</v>
      </c>
      <c r="C172" s="10">
        <v>0.21875</v>
      </c>
      <c r="D172" s="10">
        <v>0.25</v>
      </c>
      <c r="E172" s="11" t="s">
        <v>13</v>
      </c>
      <c r="F172" s="11" t="s">
        <v>163</v>
      </c>
      <c r="G172" s="11"/>
      <c r="H172" s="12" t="s">
        <v>255</v>
      </c>
      <c r="I172" s="12">
        <v>45056</v>
      </c>
      <c r="J172" s="11" t="s">
        <v>15</v>
      </c>
      <c r="K172" s="11" t="s">
        <v>15</v>
      </c>
      <c r="L172" s="11"/>
      <c r="M172" s="11" t="s">
        <v>202</v>
      </c>
      <c r="N172" s="11" t="s">
        <v>203</v>
      </c>
      <c r="O172" s="11"/>
      <c r="P172" s="11"/>
      <c r="Q172" s="13">
        <v>0.27083333333333331</v>
      </c>
      <c r="R172" s="14">
        <v>85</v>
      </c>
      <c r="S172" s="14">
        <v>6</v>
      </c>
      <c r="T172" s="14"/>
      <c r="U172" s="13">
        <v>0.24305555555555555</v>
      </c>
      <c r="V172" s="13">
        <v>0.24652777777777779</v>
      </c>
      <c r="W172" s="37" t="s">
        <v>104</v>
      </c>
      <c r="X172" s="37" t="s">
        <v>61</v>
      </c>
      <c r="Y172" s="14">
        <v>30</v>
      </c>
      <c r="Z172" s="14">
        <v>1</v>
      </c>
      <c r="AA172" s="14"/>
      <c r="AB172" s="14" t="s">
        <v>204</v>
      </c>
      <c r="AC172" s="14" t="s">
        <v>104</v>
      </c>
      <c r="AD172" s="14" t="s">
        <v>39</v>
      </c>
      <c r="AE172" s="14"/>
      <c r="AF172" s="14">
        <v>1</v>
      </c>
      <c r="AG172" s="50" t="s">
        <v>205</v>
      </c>
      <c r="AH172" s="43"/>
    </row>
    <row r="173" spans="1:34" x14ac:dyDescent="0.2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3">
        <v>0.25</v>
      </c>
      <c r="R173" s="14">
        <v>85</v>
      </c>
      <c r="S173" s="14">
        <v>2</v>
      </c>
      <c r="T173" s="14"/>
      <c r="U173" s="13">
        <v>0.25694444444444442</v>
      </c>
      <c r="V173" s="13">
        <v>0.26041666666666669</v>
      </c>
      <c r="W173" s="37" t="s">
        <v>104</v>
      </c>
      <c r="X173" s="37" t="s">
        <v>61</v>
      </c>
      <c r="Y173" s="14">
        <v>13</v>
      </c>
      <c r="Z173">
        <v>4</v>
      </c>
      <c r="AA173" s="14" t="s">
        <v>139</v>
      </c>
      <c r="AB173" s="14"/>
      <c r="AC173" s="14" t="s">
        <v>39</v>
      </c>
      <c r="AD173" s="14" t="s">
        <v>104</v>
      </c>
      <c r="AE173" s="14"/>
      <c r="AF173" s="14">
        <v>1</v>
      </c>
      <c r="AG173" s="48"/>
      <c r="AH173" s="42"/>
    </row>
    <row r="174" spans="1:34" x14ac:dyDescent="0.2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3">
        <v>0.27569444444444446</v>
      </c>
      <c r="R174" s="14">
        <v>37</v>
      </c>
      <c r="S174" s="14">
        <v>1</v>
      </c>
      <c r="T174" s="14"/>
      <c r="U174" s="13">
        <v>0.26666666666666666</v>
      </c>
      <c r="V174" s="13">
        <v>0.27013888888888887</v>
      </c>
      <c r="W174" s="38">
        <v>0.375</v>
      </c>
      <c r="X174" s="37" t="s">
        <v>206</v>
      </c>
      <c r="Y174" s="14">
        <v>34</v>
      </c>
      <c r="Z174" s="14">
        <v>1</v>
      </c>
      <c r="AA174" s="14"/>
      <c r="AB174" s="14" t="s">
        <v>116</v>
      </c>
      <c r="AC174" s="14" t="s">
        <v>104</v>
      </c>
      <c r="AD174" s="14" t="s">
        <v>104</v>
      </c>
      <c r="AE174" s="14"/>
      <c r="AF174" s="14">
        <v>1</v>
      </c>
      <c r="AG174" s="48"/>
      <c r="AH174" s="7"/>
    </row>
    <row r="175" spans="1:34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49"/>
      <c r="AH175" s="7"/>
    </row>
    <row r="176" spans="1:34" x14ac:dyDescent="0.2">
      <c r="A176" s="8">
        <v>120</v>
      </c>
      <c r="B176" s="9">
        <f>DATE(1988,5,1)</f>
        <v>32264</v>
      </c>
      <c r="C176" s="10">
        <v>0.2298611111111111</v>
      </c>
      <c r="D176" s="10"/>
      <c r="E176" s="11" t="s">
        <v>13</v>
      </c>
      <c r="F176" s="11" t="s">
        <v>25</v>
      </c>
      <c r="G176" s="11"/>
      <c r="H176" s="12" t="s">
        <v>249</v>
      </c>
      <c r="I176" s="11">
        <v>70</v>
      </c>
      <c r="J176" s="11"/>
      <c r="K176" s="11"/>
      <c r="L176" s="11"/>
      <c r="M176" s="11" t="s">
        <v>207</v>
      </c>
      <c r="N176" s="11"/>
      <c r="O176" s="11"/>
      <c r="P176" s="10"/>
      <c r="Q176" s="13">
        <v>0.23194444444444445</v>
      </c>
      <c r="R176" s="14">
        <v>79</v>
      </c>
      <c r="S176" s="14">
        <v>2</v>
      </c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23" t="s">
        <v>208</v>
      </c>
      <c r="AH176" s="7"/>
    </row>
    <row r="177" spans="1:34" x14ac:dyDescent="0.2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3">
        <v>0.2361111111111111</v>
      </c>
      <c r="R177" s="14">
        <v>81</v>
      </c>
      <c r="S177" s="14">
        <v>1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4"/>
      <c r="AH177" s="7"/>
    </row>
    <row r="178" spans="1:34" x14ac:dyDescent="0.2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3">
        <v>0.24722222222222223</v>
      </c>
      <c r="R178" s="14">
        <v>4</v>
      </c>
      <c r="S178" s="14">
        <v>0</v>
      </c>
      <c r="T178" s="14" t="s">
        <v>209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4"/>
      <c r="AH178" s="7"/>
    </row>
    <row r="179" spans="1:34" x14ac:dyDescent="0.2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4"/>
      <c r="AH179" s="7"/>
    </row>
    <row r="180" spans="1:34" x14ac:dyDescent="0.2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4"/>
      <c r="AH180" s="7"/>
    </row>
    <row r="181" spans="1:34" x14ac:dyDescent="0.2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4"/>
      <c r="AH181" s="7"/>
    </row>
    <row r="182" spans="1:34" x14ac:dyDescent="0.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4"/>
      <c r="AH182" s="7"/>
    </row>
    <row r="183" spans="1:34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3"/>
      <c r="AH183" s="7"/>
    </row>
    <row r="184" spans="1:34" ht="31" x14ac:dyDescent="0.2">
      <c r="A184" s="8">
        <v>121</v>
      </c>
      <c r="B184" s="9">
        <f>DATE(1988,5,3)</f>
        <v>32266</v>
      </c>
      <c r="C184" s="10">
        <v>0.2048611111111111</v>
      </c>
      <c r="D184" s="10"/>
      <c r="E184" s="11" t="s">
        <v>13</v>
      </c>
      <c r="F184" s="11" t="s">
        <v>32</v>
      </c>
      <c r="G184" s="11"/>
      <c r="H184" s="11" t="s">
        <v>210</v>
      </c>
      <c r="I184" s="11">
        <v>80</v>
      </c>
      <c r="J184" s="11" t="s">
        <v>15</v>
      </c>
      <c r="K184" s="11" t="s">
        <v>15</v>
      </c>
      <c r="L184" s="11"/>
      <c r="M184" s="11" t="s">
        <v>211</v>
      </c>
      <c r="N184" s="23" t="s">
        <v>212</v>
      </c>
      <c r="O184" s="11"/>
      <c r="P184" s="11"/>
      <c r="Q184" s="13">
        <v>0.22222222222222221</v>
      </c>
      <c r="R184" s="14">
        <v>87</v>
      </c>
      <c r="S184" s="14">
        <v>2</v>
      </c>
      <c r="T184" s="14" t="s">
        <v>213</v>
      </c>
      <c r="U184" s="13"/>
      <c r="V184" s="13"/>
      <c r="W184" s="14"/>
      <c r="X184" s="14"/>
      <c r="Y184" s="14"/>
      <c r="Z184" s="14"/>
      <c r="AA184" s="14"/>
      <c r="AB184" s="14"/>
      <c r="AC184" s="14" t="s">
        <v>90</v>
      </c>
      <c r="AD184" s="14"/>
      <c r="AE184" s="14"/>
      <c r="AF184" s="14">
        <v>4</v>
      </c>
      <c r="AG184" s="11" t="s">
        <v>214</v>
      </c>
      <c r="AH184" s="7"/>
    </row>
    <row r="185" spans="1:34" x14ac:dyDescent="0.2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3">
        <v>0.24305555555555555</v>
      </c>
      <c r="R185" s="14">
        <v>87</v>
      </c>
      <c r="S185" s="14">
        <v>9</v>
      </c>
      <c r="T185" s="14"/>
      <c r="U185" s="13"/>
      <c r="V185" s="13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4"/>
      <c r="AH185" s="7"/>
    </row>
    <row r="186" spans="1:34" x14ac:dyDescent="0.2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3"/>
      <c r="R186" s="14"/>
      <c r="S186" s="14"/>
      <c r="T186" s="14"/>
      <c r="U186" s="13"/>
      <c r="V186" s="13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4"/>
      <c r="AH186" s="7"/>
    </row>
    <row r="187" spans="1:34" x14ac:dyDescent="0.2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3"/>
      <c r="R187" s="14"/>
      <c r="S187" s="14"/>
      <c r="T187" s="14"/>
      <c r="U187" s="13"/>
      <c r="V187" s="13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4"/>
      <c r="AH187" s="7"/>
    </row>
    <row r="188" spans="1:34" x14ac:dyDescent="0.2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3"/>
      <c r="R188" s="14"/>
      <c r="S188" s="14"/>
      <c r="T188" s="14"/>
      <c r="U188" s="13"/>
      <c r="V188" s="13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4"/>
      <c r="AH188" s="7"/>
    </row>
    <row r="189" spans="1:34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3"/>
      <c r="R189" s="14"/>
      <c r="S189" s="14"/>
      <c r="T189" s="14"/>
      <c r="U189" s="13"/>
      <c r="V189" s="13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3"/>
      <c r="AH189" s="7"/>
    </row>
    <row r="190" spans="1:34" x14ac:dyDescent="0.2">
      <c r="A190" s="8">
        <v>122</v>
      </c>
      <c r="B190" s="9">
        <f>DATE(1988,5,4)</f>
        <v>32267</v>
      </c>
      <c r="C190" s="10">
        <v>0.2326388888888889</v>
      </c>
      <c r="D190" s="10">
        <v>0.25208333333333333</v>
      </c>
      <c r="E190" s="11" t="s">
        <v>13</v>
      </c>
      <c r="F190" s="11" t="s">
        <v>215</v>
      </c>
      <c r="G190" s="11"/>
      <c r="H190" s="11">
        <v>0</v>
      </c>
      <c r="I190" s="11">
        <v>0</v>
      </c>
      <c r="J190" s="11" t="s">
        <v>15</v>
      </c>
      <c r="K190" s="11" t="s">
        <v>15</v>
      </c>
      <c r="L190" s="11"/>
      <c r="M190" s="11" t="s">
        <v>216</v>
      </c>
      <c r="N190" s="11" t="s">
        <v>217</v>
      </c>
      <c r="O190" s="11"/>
      <c r="P190" s="11"/>
      <c r="Q190" s="13">
        <v>0.2361111111111111</v>
      </c>
      <c r="R190" s="14">
        <v>88</v>
      </c>
      <c r="S190" s="14">
        <v>11</v>
      </c>
      <c r="T190" s="14"/>
      <c r="U190" s="13">
        <v>0.26250000000000001</v>
      </c>
      <c r="V190" s="13">
        <v>0.26597222222222222</v>
      </c>
      <c r="W190" s="14" t="s">
        <v>24</v>
      </c>
      <c r="X190" s="14" t="s">
        <v>48</v>
      </c>
      <c r="Y190" s="14">
        <v>11</v>
      </c>
      <c r="Z190" s="14">
        <v>1</v>
      </c>
      <c r="AA190" s="14"/>
      <c r="AB190" s="14"/>
      <c r="AC190" s="14" t="s">
        <v>218</v>
      </c>
      <c r="AD190" s="14"/>
      <c r="AE190" s="14"/>
      <c r="AF190" s="14">
        <v>1</v>
      </c>
      <c r="AG190" s="26" t="s">
        <v>219</v>
      </c>
      <c r="AH190" s="7"/>
    </row>
    <row r="191" spans="1:34" x14ac:dyDescent="0.2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3">
        <v>0.28125</v>
      </c>
      <c r="R191" s="14">
        <v>14</v>
      </c>
      <c r="S191" s="14">
        <v>1</v>
      </c>
      <c r="T191" s="14"/>
      <c r="U191" s="13">
        <v>0.26250000000000001</v>
      </c>
      <c r="V191" s="13">
        <v>0.26597222222222222</v>
      </c>
      <c r="W191" s="14" t="s">
        <v>104</v>
      </c>
      <c r="X191" s="14" t="s">
        <v>48</v>
      </c>
      <c r="Y191" s="14">
        <v>0</v>
      </c>
      <c r="Z191" s="14">
        <v>1</v>
      </c>
      <c r="AA191" s="14"/>
      <c r="AB191" s="14"/>
      <c r="AC191" s="14" t="s">
        <v>218</v>
      </c>
      <c r="AD191" s="14"/>
      <c r="AE191" s="14"/>
      <c r="AF191" s="14">
        <v>1</v>
      </c>
      <c r="AG191" s="4"/>
      <c r="AH191" s="7"/>
    </row>
    <row r="192" spans="1:34" ht="31" x14ac:dyDescent="0.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3">
        <v>0.28819444444444442</v>
      </c>
      <c r="R192" s="14">
        <v>14</v>
      </c>
      <c r="S192" s="14">
        <v>1</v>
      </c>
      <c r="T192" s="14"/>
      <c r="U192" s="13">
        <v>0.27430555555555558</v>
      </c>
      <c r="V192" s="13">
        <v>0.27777777777777779</v>
      </c>
      <c r="W192" s="14" t="s">
        <v>48</v>
      </c>
      <c r="X192" s="14" t="s">
        <v>39</v>
      </c>
      <c r="Y192" s="14">
        <v>23</v>
      </c>
      <c r="Z192" s="14">
        <v>3</v>
      </c>
      <c r="AA192" s="14"/>
      <c r="AB192" s="14" t="s">
        <v>220</v>
      </c>
      <c r="AC192" s="14" t="s">
        <v>218</v>
      </c>
      <c r="AD192" s="14"/>
      <c r="AE192" s="14"/>
      <c r="AF192" s="14">
        <v>1</v>
      </c>
      <c r="AG192" s="4"/>
      <c r="AH192" s="7"/>
    </row>
    <row r="193" spans="1:34" x14ac:dyDescent="0.2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3">
        <v>0.2951388888888889</v>
      </c>
      <c r="R193" s="14">
        <v>2</v>
      </c>
      <c r="S193" s="14">
        <v>0</v>
      </c>
      <c r="T193" s="14"/>
      <c r="U193" s="13">
        <v>0.28263888888888888</v>
      </c>
      <c r="V193" s="13">
        <v>0.28611111111111109</v>
      </c>
      <c r="W193" s="14" t="s">
        <v>48</v>
      </c>
      <c r="X193" s="14" t="s">
        <v>39</v>
      </c>
      <c r="Y193" s="14">
        <v>31</v>
      </c>
      <c r="Z193" s="14">
        <v>1</v>
      </c>
      <c r="AA193" s="14"/>
      <c r="AB193" s="14"/>
      <c r="AC193" s="14"/>
      <c r="AD193" s="14"/>
      <c r="AE193" s="14"/>
      <c r="AF193" s="14"/>
      <c r="AG193" s="4"/>
      <c r="AH193" s="7"/>
    </row>
    <row r="194" spans="1:34" x14ac:dyDescent="0.2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3"/>
      <c r="R194" s="14"/>
      <c r="S194" s="14"/>
      <c r="T194" s="14"/>
      <c r="U194" s="13">
        <v>0.28888888888888886</v>
      </c>
      <c r="V194" s="13">
        <v>0.29236111111111113</v>
      </c>
      <c r="W194" s="14" t="s">
        <v>104</v>
      </c>
      <c r="X194" s="14"/>
      <c r="Y194" s="14">
        <v>11</v>
      </c>
      <c r="Z194" s="14"/>
      <c r="AA194" s="14"/>
      <c r="AB194" s="14"/>
      <c r="AC194" s="14"/>
      <c r="AD194" s="14"/>
      <c r="AE194" s="14"/>
      <c r="AF194" s="14"/>
      <c r="AG194" s="4"/>
      <c r="AH194" s="7"/>
    </row>
    <row r="195" spans="1:34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3"/>
      <c r="R195" s="14"/>
      <c r="S195" s="14"/>
      <c r="T195" s="14"/>
      <c r="U195" s="13"/>
      <c r="V195" s="13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3"/>
      <c r="AH195" s="7"/>
    </row>
    <row r="196" spans="1:34" ht="91" x14ac:dyDescent="0.2">
      <c r="A196" s="8">
        <v>123</v>
      </c>
      <c r="B196" s="9">
        <f>DATE(1988,5,5)</f>
        <v>32268</v>
      </c>
      <c r="C196" s="10">
        <v>0.22222222222222221</v>
      </c>
      <c r="D196" s="10">
        <v>0.25</v>
      </c>
      <c r="E196" s="11" t="s">
        <v>13</v>
      </c>
      <c r="F196" s="11" t="s">
        <v>215</v>
      </c>
      <c r="G196" s="11"/>
      <c r="H196" s="12" t="s">
        <v>255</v>
      </c>
      <c r="I196" s="11">
        <v>15</v>
      </c>
      <c r="J196" s="11" t="s">
        <v>15</v>
      </c>
      <c r="K196" s="11" t="s">
        <v>15</v>
      </c>
      <c r="L196" s="11"/>
      <c r="M196" s="11" t="s">
        <v>221</v>
      </c>
      <c r="N196" s="11" t="s">
        <v>217</v>
      </c>
      <c r="O196" s="11" t="s">
        <v>222</v>
      </c>
      <c r="P196" s="10">
        <v>0.24027777777777778</v>
      </c>
      <c r="Q196" s="13">
        <v>0.22569444444444445</v>
      </c>
      <c r="R196" s="14">
        <v>92</v>
      </c>
      <c r="S196" s="14">
        <v>4</v>
      </c>
      <c r="T196" s="14" t="s">
        <v>223</v>
      </c>
      <c r="U196" s="17"/>
      <c r="V196" s="13"/>
      <c r="W196" s="14"/>
      <c r="X196" s="14"/>
      <c r="Z196" s="14"/>
      <c r="AA196" s="14"/>
      <c r="AB196" s="14" t="s">
        <v>224</v>
      </c>
      <c r="AC196" s="14"/>
      <c r="AD196" s="14"/>
      <c r="AE196" s="14"/>
      <c r="AF196" s="14"/>
      <c r="AG196" s="26" t="s">
        <v>225</v>
      </c>
      <c r="AH196" s="7"/>
    </row>
    <row r="197" spans="1:34" x14ac:dyDescent="0.2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3">
        <v>0.24305555555555555</v>
      </c>
      <c r="R197" s="14">
        <v>62</v>
      </c>
      <c r="S197" s="14">
        <v>2</v>
      </c>
      <c r="T197" s="14"/>
      <c r="U197" s="13">
        <v>0.27083333333333331</v>
      </c>
      <c r="V197" s="13">
        <v>0.27430555555555558</v>
      </c>
      <c r="W197" s="14" t="s">
        <v>39</v>
      </c>
      <c r="X197" s="14" t="s">
        <v>24</v>
      </c>
      <c r="Y197" s="14">
        <v>14</v>
      </c>
      <c r="Z197" s="14">
        <v>1</v>
      </c>
      <c r="AA197" s="14"/>
      <c r="AB197" s="14"/>
      <c r="AC197" s="14"/>
      <c r="AD197" s="14"/>
      <c r="AE197" s="14"/>
      <c r="AF197" s="14"/>
      <c r="AG197" s="4"/>
      <c r="AH197" s="7"/>
    </row>
    <row r="198" spans="1:34" ht="31" x14ac:dyDescent="0.2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3">
        <v>0.26874999999999999</v>
      </c>
      <c r="R198" s="14">
        <v>26</v>
      </c>
      <c r="S198" s="14">
        <v>2</v>
      </c>
      <c r="T198" s="14" t="s">
        <v>226</v>
      </c>
      <c r="U198" s="13">
        <v>0.27430555555555558</v>
      </c>
      <c r="V198" s="13">
        <v>0.27777777777777779</v>
      </c>
      <c r="W198" s="14" t="s">
        <v>39</v>
      </c>
      <c r="X198" s="14" t="s">
        <v>24</v>
      </c>
      <c r="Y198" s="14">
        <v>26</v>
      </c>
      <c r="Z198" s="14">
        <v>1</v>
      </c>
      <c r="AA198" s="14"/>
      <c r="AB198" s="14"/>
      <c r="AC198" s="14"/>
      <c r="AD198" s="14"/>
      <c r="AE198" s="14"/>
      <c r="AF198" s="14"/>
      <c r="AG198" s="4"/>
      <c r="AH198" s="7"/>
    </row>
    <row r="199" spans="1:34" x14ac:dyDescent="0.2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3"/>
      <c r="R199" s="14"/>
      <c r="S199" s="14"/>
      <c r="T199" s="14"/>
      <c r="U199" s="13">
        <v>0.28263888888888888</v>
      </c>
      <c r="V199" s="13">
        <v>0.28611111111111109</v>
      </c>
      <c r="W199" s="14" t="s">
        <v>24</v>
      </c>
      <c r="X199" s="14" t="s">
        <v>39</v>
      </c>
      <c r="Y199" s="14">
        <v>16</v>
      </c>
      <c r="Z199" s="14">
        <v>3</v>
      </c>
      <c r="AA199" s="14"/>
      <c r="AB199" s="14"/>
      <c r="AC199" s="14"/>
      <c r="AD199" s="14"/>
      <c r="AE199" s="14"/>
      <c r="AF199" s="14"/>
      <c r="AG199" s="4"/>
      <c r="AH199" s="7"/>
    </row>
    <row r="200" spans="1:34" x14ac:dyDescent="0.2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3"/>
      <c r="R200" s="14"/>
      <c r="S200" s="14"/>
      <c r="T200" s="14"/>
      <c r="U200" s="13"/>
      <c r="V200" s="13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4"/>
      <c r="AH200" s="7"/>
    </row>
    <row r="201" spans="1:34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3"/>
      <c r="R201" s="14"/>
      <c r="S201" s="14"/>
      <c r="T201" s="14"/>
      <c r="U201" s="13"/>
      <c r="V201" s="13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3"/>
      <c r="AH201" s="7"/>
    </row>
    <row r="202" spans="1:34" x14ac:dyDescent="0.2">
      <c r="A202" s="8">
        <v>124</v>
      </c>
      <c r="B202" s="9">
        <f>DATE(1988,5,6)</f>
        <v>32269</v>
      </c>
      <c r="C202" s="10">
        <v>0.22222222222222221</v>
      </c>
      <c r="D202" s="10">
        <v>0.24652777777777779</v>
      </c>
      <c r="E202" s="11" t="s">
        <v>13</v>
      </c>
      <c r="F202" s="11" t="s">
        <v>227</v>
      </c>
      <c r="G202" s="11"/>
      <c r="H202" s="11">
        <v>1</v>
      </c>
      <c r="I202" s="11">
        <v>10</v>
      </c>
      <c r="J202" s="11" t="s">
        <v>15</v>
      </c>
      <c r="K202" s="11" t="s">
        <v>15</v>
      </c>
      <c r="L202" s="11"/>
      <c r="M202" s="11"/>
      <c r="N202" s="11" t="s">
        <v>228</v>
      </c>
      <c r="O202" s="11"/>
      <c r="P202" s="11"/>
      <c r="Q202" s="13">
        <v>0.22777777777777777</v>
      </c>
      <c r="R202" s="14">
        <v>75</v>
      </c>
      <c r="S202" s="14">
        <v>1</v>
      </c>
      <c r="T202" s="14"/>
      <c r="U202" s="13">
        <v>0.23402777777777778</v>
      </c>
      <c r="V202" s="13">
        <v>0.23749999999999999</v>
      </c>
      <c r="W202" s="14" t="s">
        <v>104</v>
      </c>
      <c r="X202" s="14" t="s">
        <v>39</v>
      </c>
      <c r="Y202" s="14">
        <v>0</v>
      </c>
      <c r="Z202" s="44">
        <v>4</v>
      </c>
      <c r="AA202" s="14" t="s">
        <v>139</v>
      </c>
      <c r="AB202" s="14"/>
      <c r="AC202" s="14"/>
      <c r="AD202" s="14"/>
      <c r="AE202" s="14"/>
      <c r="AF202" s="14"/>
      <c r="AG202" s="11" t="s">
        <v>229</v>
      </c>
      <c r="AH202" s="7"/>
    </row>
    <row r="203" spans="1:34" x14ac:dyDescent="0.2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3">
        <v>0.25347222222222221</v>
      </c>
      <c r="R203" s="14">
        <v>97</v>
      </c>
      <c r="S203" s="14">
        <v>0</v>
      </c>
      <c r="T203" s="14"/>
      <c r="U203" s="13">
        <v>0.23402777777777778</v>
      </c>
      <c r="V203" s="13">
        <v>0.23749999999999999</v>
      </c>
      <c r="W203" s="14" t="s">
        <v>90</v>
      </c>
      <c r="X203" s="14"/>
      <c r="Y203" s="14">
        <v>36</v>
      </c>
      <c r="Z203" s="44">
        <v>4</v>
      </c>
      <c r="AA203" s="14" t="s">
        <v>139</v>
      </c>
      <c r="AB203" s="14"/>
      <c r="AC203" s="14"/>
      <c r="AD203" s="14"/>
      <c r="AE203" s="14"/>
      <c r="AF203" s="14"/>
      <c r="AG203" s="4"/>
      <c r="AH203" s="7"/>
    </row>
    <row r="204" spans="1:34" ht="31" x14ac:dyDescent="0.2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3"/>
      <c r="R204" s="14"/>
      <c r="S204" s="14"/>
      <c r="T204" s="14"/>
      <c r="U204" s="13">
        <v>0.2590277777777778</v>
      </c>
      <c r="V204" s="13">
        <v>0.26250000000000001</v>
      </c>
      <c r="W204" s="14" t="s">
        <v>39</v>
      </c>
      <c r="X204" s="14" t="s">
        <v>25</v>
      </c>
      <c r="Y204" s="14">
        <v>23</v>
      </c>
      <c r="Z204" s="44">
        <v>4</v>
      </c>
      <c r="AA204" s="14" t="s">
        <v>139</v>
      </c>
      <c r="AB204" s="14" t="s">
        <v>230</v>
      </c>
      <c r="AC204" s="14"/>
      <c r="AD204" s="14"/>
      <c r="AE204" s="14"/>
      <c r="AF204" s="14"/>
      <c r="AG204" s="4"/>
      <c r="AH204" s="7"/>
    </row>
    <row r="205" spans="1:34" x14ac:dyDescent="0.2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3"/>
      <c r="R205" s="14"/>
      <c r="S205" s="14"/>
      <c r="T205" s="14"/>
      <c r="U205" s="13"/>
      <c r="V205" s="13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4"/>
      <c r="AH205" s="7"/>
    </row>
    <row r="206" spans="1:34" x14ac:dyDescent="0.2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3"/>
      <c r="R206" s="14"/>
      <c r="S206" s="14"/>
      <c r="T206" s="14"/>
      <c r="U206" s="13"/>
      <c r="V206" s="13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4"/>
      <c r="AH206" s="7"/>
    </row>
    <row r="207" spans="1:34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3"/>
      <c r="R207" s="14"/>
      <c r="S207" s="14"/>
      <c r="T207" s="14"/>
      <c r="U207" s="13"/>
      <c r="V207" s="13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3"/>
      <c r="AH207" s="7"/>
    </row>
    <row r="208" spans="1:34" ht="61" x14ac:dyDescent="0.2">
      <c r="A208" s="8">
        <v>125</v>
      </c>
      <c r="B208" s="9">
        <f>DATE(1988,5,8)</f>
        <v>32271</v>
      </c>
      <c r="C208" s="39">
        <v>0.21875</v>
      </c>
      <c r="D208" s="10">
        <v>0.24791666666666667</v>
      </c>
      <c r="E208" s="11" t="s">
        <v>13</v>
      </c>
      <c r="F208" s="23" t="s">
        <v>231</v>
      </c>
      <c r="G208" s="11"/>
      <c r="H208" s="11" t="s">
        <v>251</v>
      </c>
      <c r="I208" s="11">
        <v>70</v>
      </c>
      <c r="J208" s="11" t="s">
        <v>15</v>
      </c>
      <c r="K208" s="11" t="s">
        <v>15</v>
      </c>
      <c r="L208" s="11"/>
      <c r="M208" s="11" t="s">
        <v>232</v>
      </c>
      <c r="N208" s="11" t="s">
        <v>233</v>
      </c>
      <c r="O208" s="11"/>
      <c r="P208" s="11"/>
      <c r="Q208" s="13">
        <v>0.22222222222222221</v>
      </c>
      <c r="R208" s="14">
        <v>75</v>
      </c>
      <c r="S208" s="14">
        <v>6</v>
      </c>
      <c r="T208" s="14" t="s">
        <v>234</v>
      </c>
      <c r="U208" s="13"/>
      <c r="V208" s="13"/>
      <c r="W208" s="14"/>
      <c r="X208" s="14"/>
      <c r="Y208" s="14"/>
      <c r="Z208" s="14"/>
      <c r="AA208" s="14"/>
      <c r="AB208" s="14"/>
      <c r="AC208" s="14" t="s">
        <v>67</v>
      </c>
      <c r="AD208" s="14" t="s">
        <v>39</v>
      </c>
      <c r="AE208" s="14"/>
      <c r="AF208" s="14">
        <v>1</v>
      </c>
      <c r="AG208" s="11" t="s">
        <v>235</v>
      </c>
      <c r="AH208" s="7"/>
    </row>
    <row r="209" spans="1:34" x14ac:dyDescent="0.2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3"/>
      <c r="R209" s="14"/>
      <c r="S209" s="14"/>
      <c r="T209" s="14"/>
      <c r="U209" s="13"/>
      <c r="V209" s="13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4"/>
      <c r="AH209" s="7"/>
    </row>
    <row r="210" spans="1:34" x14ac:dyDescent="0.2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3"/>
      <c r="R210" s="14"/>
      <c r="S210" s="14"/>
      <c r="T210" s="14"/>
      <c r="U210" s="13"/>
      <c r="V210" s="13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4"/>
      <c r="AH210" s="7"/>
    </row>
    <row r="211" spans="1:34" x14ac:dyDescent="0.2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3"/>
      <c r="R211" s="14"/>
      <c r="S211" s="14"/>
      <c r="T211" s="14"/>
      <c r="U211" s="13"/>
      <c r="V211" s="13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4"/>
      <c r="AH211" s="7"/>
    </row>
    <row r="212" spans="1:34" x14ac:dyDescent="0.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3"/>
      <c r="R212" s="14"/>
      <c r="S212" s="14"/>
      <c r="T212" s="14"/>
      <c r="U212" s="13"/>
      <c r="V212" s="13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4"/>
      <c r="AH212" s="7"/>
    </row>
    <row r="213" spans="1:34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3"/>
      <c r="R213" s="14"/>
      <c r="S213" s="14"/>
      <c r="T213" s="14"/>
      <c r="U213" s="13"/>
      <c r="V213" s="13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3"/>
      <c r="AH213" s="7"/>
    </row>
    <row r="214" spans="1:34" ht="31" x14ac:dyDescent="0.2">
      <c r="A214" s="8">
        <v>126</v>
      </c>
      <c r="B214" s="9">
        <f>DATE(1988,5,9)</f>
        <v>32272</v>
      </c>
      <c r="C214" s="10">
        <v>0.22500000000000001</v>
      </c>
      <c r="D214" s="10">
        <v>0.24652777777777779</v>
      </c>
      <c r="E214" s="11" t="s">
        <v>13</v>
      </c>
      <c r="F214" s="11" t="s">
        <v>236</v>
      </c>
      <c r="G214" s="11"/>
      <c r="H214" s="11">
        <v>0</v>
      </c>
      <c r="I214" s="11">
        <v>40</v>
      </c>
      <c r="J214" s="11" t="s">
        <v>15</v>
      </c>
      <c r="K214" s="11" t="s">
        <v>15</v>
      </c>
      <c r="L214" s="11"/>
      <c r="M214" s="23" t="s">
        <v>237</v>
      </c>
      <c r="N214" s="11"/>
      <c r="O214" s="11"/>
      <c r="P214" s="11"/>
      <c r="Q214" s="13">
        <v>0.2298611111111111</v>
      </c>
      <c r="R214" s="14">
        <v>89</v>
      </c>
      <c r="S214" s="14">
        <v>3</v>
      </c>
      <c r="T214" s="14"/>
      <c r="U214" s="13">
        <v>0.25416666666666665</v>
      </c>
      <c r="V214" s="13">
        <v>0.25763888888888886</v>
      </c>
      <c r="W214" s="14" t="s">
        <v>25</v>
      </c>
      <c r="X214" s="14" t="s">
        <v>61</v>
      </c>
      <c r="Y214" s="14">
        <v>3</v>
      </c>
      <c r="Z214" s="44">
        <v>1</v>
      </c>
      <c r="AA214" s="14" t="s">
        <v>238</v>
      </c>
      <c r="AB214" s="14"/>
      <c r="AC214" s="14"/>
      <c r="AD214" s="14"/>
      <c r="AE214" s="14"/>
      <c r="AF214" s="14"/>
      <c r="AG214" s="11" t="s">
        <v>239</v>
      </c>
      <c r="AH214" s="7"/>
    </row>
    <row r="215" spans="1:34" x14ac:dyDescent="0.2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3">
        <v>0.24097222222222223</v>
      </c>
      <c r="R215" s="14">
        <v>89</v>
      </c>
      <c r="S215" s="14">
        <v>5</v>
      </c>
      <c r="T215" s="14"/>
      <c r="U215" s="13"/>
      <c r="V215" s="13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4"/>
      <c r="AH215" s="7"/>
    </row>
    <row r="216" spans="1:34" x14ac:dyDescent="0.2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3">
        <v>0.26319444444444445</v>
      </c>
      <c r="R216" s="14">
        <v>79</v>
      </c>
      <c r="S216" s="14">
        <v>1</v>
      </c>
      <c r="T216" s="14"/>
      <c r="U216" s="13"/>
      <c r="V216" s="13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4"/>
      <c r="AH216" s="7"/>
    </row>
    <row r="217" spans="1:34" x14ac:dyDescent="0.2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3"/>
      <c r="R217" s="14"/>
      <c r="S217" s="14"/>
      <c r="T217" s="14"/>
      <c r="U217" s="13"/>
      <c r="V217" s="13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4"/>
      <c r="AH217" s="7"/>
    </row>
    <row r="218" spans="1:34" x14ac:dyDescent="0.2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3"/>
      <c r="R218" s="14"/>
      <c r="S218" s="14"/>
      <c r="T218" s="14"/>
      <c r="U218" s="13"/>
      <c r="V218" s="13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4"/>
      <c r="AH218" s="7"/>
    </row>
    <row r="219" spans="1:34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3"/>
      <c r="R219" s="14"/>
      <c r="S219" s="14"/>
      <c r="T219" s="14"/>
      <c r="U219" s="13"/>
      <c r="V219" s="13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3"/>
      <c r="AH219" s="7"/>
    </row>
    <row r="220" spans="1:34" x14ac:dyDescent="0.2">
      <c r="A220" s="8">
        <v>127</v>
      </c>
      <c r="B220" s="9">
        <f>DATE(1988,5,10)</f>
        <v>32273</v>
      </c>
      <c r="C220" s="10">
        <v>0.22222222222222221</v>
      </c>
      <c r="D220" s="10"/>
      <c r="E220" s="11" t="s">
        <v>13</v>
      </c>
      <c r="F220" s="11" t="s">
        <v>215</v>
      </c>
      <c r="G220" s="11"/>
      <c r="H220" s="12" t="s">
        <v>250</v>
      </c>
      <c r="I220" s="11">
        <v>80</v>
      </c>
      <c r="J220" s="11" t="s">
        <v>15</v>
      </c>
      <c r="K220" s="11" t="s">
        <v>15</v>
      </c>
      <c r="L220" s="11"/>
      <c r="M220" s="11"/>
      <c r="N220" s="11" t="s">
        <v>59</v>
      </c>
      <c r="O220" s="11"/>
      <c r="P220" s="11"/>
      <c r="Q220" s="13">
        <v>0.2361111111111111</v>
      </c>
      <c r="R220" s="14">
        <v>75</v>
      </c>
      <c r="S220" s="14">
        <v>0</v>
      </c>
      <c r="T220" s="14"/>
      <c r="U220" s="13">
        <v>0.22916666666666666</v>
      </c>
      <c r="V220" s="13">
        <v>0.2326388888888889</v>
      </c>
      <c r="W220" s="14" t="s">
        <v>104</v>
      </c>
      <c r="X220" s="14" t="s">
        <v>61</v>
      </c>
      <c r="Y220" s="14">
        <v>36</v>
      </c>
      <c r="Z220" s="14">
        <v>1</v>
      </c>
      <c r="AA220" s="14"/>
      <c r="AB220" s="14"/>
      <c r="AC220" s="14" t="s">
        <v>104</v>
      </c>
      <c r="AD220" s="14" t="s">
        <v>61</v>
      </c>
      <c r="AE220" s="14"/>
      <c r="AF220" s="14">
        <v>1</v>
      </c>
      <c r="AG220" s="11" t="s">
        <v>240</v>
      </c>
      <c r="AH220" s="7"/>
    </row>
    <row r="221" spans="1:34" ht="46" x14ac:dyDescent="0.2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3">
        <v>0.2638888888888889</v>
      </c>
      <c r="R221" s="14">
        <v>80</v>
      </c>
      <c r="S221" s="14">
        <v>2</v>
      </c>
      <c r="T221" s="14"/>
      <c r="U221" s="13">
        <v>0.25694444444444442</v>
      </c>
      <c r="V221" s="13">
        <v>0.26041666666666669</v>
      </c>
      <c r="W221" s="14" t="s">
        <v>24</v>
      </c>
      <c r="X221" s="14" t="s">
        <v>104</v>
      </c>
      <c r="Y221" s="14">
        <v>10</v>
      </c>
      <c r="Z221" s="14">
        <v>3</v>
      </c>
      <c r="AA221" s="14"/>
      <c r="AB221" s="14" t="s">
        <v>241</v>
      </c>
      <c r="AC221" s="14"/>
      <c r="AD221" s="14"/>
      <c r="AE221" s="14"/>
      <c r="AF221" s="14"/>
      <c r="AG221" s="4"/>
      <c r="AH221" s="7"/>
    </row>
    <row r="222" spans="1:34" x14ac:dyDescent="0.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3">
        <v>0.27986111111111112</v>
      </c>
      <c r="R222" s="14">
        <v>60</v>
      </c>
      <c r="S222" s="14">
        <v>2</v>
      </c>
      <c r="T222" s="14"/>
      <c r="U222" s="13">
        <v>0.27430555555555558</v>
      </c>
      <c r="V222" s="13">
        <v>0.27777777777777779</v>
      </c>
      <c r="W222" s="14" t="s">
        <v>48</v>
      </c>
      <c r="X222" s="14" t="s">
        <v>24</v>
      </c>
      <c r="Y222" s="14">
        <v>5</v>
      </c>
      <c r="Z222" s="14">
        <v>1</v>
      </c>
      <c r="AA222" s="14"/>
      <c r="AB222" s="14"/>
      <c r="AC222" s="14"/>
      <c r="AD222" s="14"/>
      <c r="AE222" s="14"/>
      <c r="AF222" s="14"/>
      <c r="AG222" s="4"/>
      <c r="AH222" s="7"/>
    </row>
    <row r="223" spans="1:34" x14ac:dyDescent="0.2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3">
        <v>0.29166666666666669</v>
      </c>
      <c r="R223" s="14">
        <v>36</v>
      </c>
      <c r="S223" s="14">
        <v>1</v>
      </c>
      <c r="T223" s="14"/>
      <c r="U223" s="13"/>
      <c r="V223" s="13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4"/>
      <c r="AH223" s="7"/>
    </row>
    <row r="224" spans="1:34" x14ac:dyDescent="0.2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3"/>
      <c r="R224" s="14"/>
      <c r="S224" s="14"/>
      <c r="T224" s="14"/>
      <c r="U224" s="13"/>
      <c r="V224" s="13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4"/>
      <c r="AH224" s="7"/>
    </row>
    <row r="225" spans="1:34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3"/>
      <c r="R225" s="14"/>
      <c r="S225" s="14"/>
      <c r="T225" s="14"/>
      <c r="U225" s="13"/>
      <c r="V225" s="13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3"/>
      <c r="AH225" s="7"/>
    </row>
    <row r="226" spans="1:34" x14ac:dyDescent="0.2">
      <c r="A226" s="8">
        <v>128</v>
      </c>
      <c r="B226" s="9">
        <f>DATE(1988,5,13)</f>
        <v>32276</v>
      </c>
      <c r="C226" s="10">
        <v>0.20833333333333334</v>
      </c>
      <c r="D226" s="10">
        <v>0.24513888888888888</v>
      </c>
      <c r="E226" s="11" t="s">
        <v>13</v>
      </c>
      <c r="F226" s="11" t="s">
        <v>77</v>
      </c>
      <c r="G226" s="11"/>
      <c r="H226" s="11"/>
      <c r="I226" s="11"/>
      <c r="J226" s="11"/>
      <c r="K226" s="11"/>
      <c r="L226" s="11"/>
      <c r="M226" s="11"/>
      <c r="N226" s="11" t="s">
        <v>59</v>
      </c>
      <c r="O226" s="11"/>
      <c r="P226" s="11"/>
      <c r="Q226" s="13">
        <v>0.21180555555555555</v>
      </c>
      <c r="R226" s="14">
        <v>62</v>
      </c>
      <c r="S226" s="14">
        <v>5</v>
      </c>
      <c r="T226" s="14"/>
      <c r="U226" s="13">
        <v>0.22916666666666666</v>
      </c>
      <c r="V226" s="13">
        <v>0.2326388888888889</v>
      </c>
      <c r="W226" s="14" t="s">
        <v>25</v>
      </c>
      <c r="X226" s="14" t="s">
        <v>39</v>
      </c>
      <c r="Y226" s="17">
        <v>36</v>
      </c>
      <c r="Z226" s="14">
        <v>1</v>
      </c>
      <c r="AA226" s="14"/>
      <c r="AB226" s="14"/>
      <c r="AC226" s="14" t="s">
        <v>90</v>
      </c>
      <c r="AD226" s="14"/>
      <c r="AE226" s="14"/>
      <c r="AF226" s="14">
        <v>1</v>
      </c>
      <c r="AG226" s="11" t="s">
        <v>242</v>
      </c>
      <c r="AH226" s="7"/>
    </row>
    <row r="227" spans="1:34" x14ac:dyDescent="0.2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3">
        <v>0.24027777777777778</v>
      </c>
      <c r="R227" s="14">
        <v>74</v>
      </c>
      <c r="S227" s="14">
        <v>2</v>
      </c>
      <c r="T227" s="14"/>
      <c r="U227" s="18">
        <v>0.26319444444444445</v>
      </c>
      <c r="V227" s="18">
        <v>0.26666666666666666</v>
      </c>
      <c r="W227" s="14" t="s">
        <v>25</v>
      </c>
      <c r="X227" s="14" t="s">
        <v>39</v>
      </c>
      <c r="Y227" s="14">
        <v>22</v>
      </c>
      <c r="Z227" s="14"/>
      <c r="AA227" s="14"/>
      <c r="AB227" s="14"/>
      <c r="AC227" s="14" t="s">
        <v>25</v>
      </c>
      <c r="AD227" s="14" t="s">
        <v>39</v>
      </c>
      <c r="AE227" s="14"/>
      <c r="AF227" s="14">
        <v>3</v>
      </c>
      <c r="AG227" s="4"/>
      <c r="AH227" s="7"/>
    </row>
    <row r="228" spans="1:34" x14ac:dyDescent="0.2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3">
        <v>0.25</v>
      </c>
      <c r="R228" s="14">
        <v>76</v>
      </c>
      <c r="S228" s="14">
        <v>4</v>
      </c>
      <c r="T228" s="14"/>
      <c r="U228" s="13">
        <v>0.26319444444444445</v>
      </c>
      <c r="V228" s="13">
        <v>0.26666666666666666</v>
      </c>
      <c r="W228" s="14" t="s">
        <v>104</v>
      </c>
      <c r="X228" s="14" t="s">
        <v>48</v>
      </c>
      <c r="Y228" s="14">
        <v>23</v>
      </c>
      <c r="Z228" s="14"/>
      <c r="AA228" s="14"/>
      <c r="AB228" s="14"/>
      <c r="AC228" s="14"/>
      <c r="AD228" s="14"/>
      <c r="AE228" s="14"/>
      <c r="AF228" s="14"/>
      <c r="AG228" s="4"/>
      <c r="AH228" s="7"/>
    </row>
    <row r="229" spans="1:34" x14ac:dyDescent="0.2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3">
        <v>0.27569444444444446</v>
      </c>
      <c r="R229" s="14">
        <v>77</v>
      </c>
      <c r="S229" s="14">
        <v>2</v>
      </c>
      <c r="T229" s="14"/>
      <c r="U229" s="13"/>
      <c r="V229" s="13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4"/>
      <c r="AH229" s="7"/>
    </row>
    <row r="230" spans="1:34" x14ac:dyDescent="0.2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3"/>
      <c r="R230" s="14"/>
      <c r="S230" s="14"/>
      <c r="T230" s="14"/>
      <c r="U230" s="13"/>
      <c r="V230" s="13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4"/>
      <c r="AH230" s="7"/>
    </row>
    <row r="231" spans="1:34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3"/>
      <c r="R231" s="14"/>
      <c r="S231" s="14"/>
      <c r="T231" s="14"/>
      <c r="U231" s="13"/>
      <c r="V231" s="13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3"/>
      <c r="AH231" s="7"/>
    </row>
    <row r="232" spans="1:34" x14ac:dyDescent="0.2">
      <c r="A232" s="8">
        <v>129</v>
      </c>
      <c r="B232" s="9">
        <f>DATE(1988,5,14)</f>
        <v>32277</v>
      </c>
      <c r="C232" s="10">
        <v>0.24722222222222223</v>
      </c>
      <c r="D232" s="10">
        <v>0.24583333333333332</v>
      </c>
      <c r="E232" s="11" t="s">
        <v>13</v>
      </c>
      <c r="F232" s="11" t="s">
        <v>25</v>
      </c>
      <c r="G232" s="11"/>
      <c r="H232" s="12" t="s">
        <v>250</v>
      </c>
      <c r="I232" s="11">
        <v>20</v>
      </c>
      <c r="J232" s="11" t="s">
        <v>15</v>
      </c>
      <c r="K232" s="11" t="s">
        <v>15</v>
      </c>
      <c r="L232" s="11"/>
      <c r="M232" s="11"/>
      <c r="N232" s="11"/>
      <c r="O232" s="11"/>
      <c r="P232" s="11"/>
      <c r="Q232" s="13">
        <v>0.24930555555555556</v>
      </c>
      <c r="R232" s="14">
        <v>49</v>
      </c>
      <c r="S232" s="14">
        <v>1</v>
      </c>
      <c r="T232" s="14"/>
      <c r="U232" s="13"/>
      <c r="V232" s="13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23" t="s">
        <v>243</v>
      </c>
      <c r="AH232" s="7"/>
    </row>
    <row r="233" spans="1:34" ht="106" x14ac:dyDescent="0.2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3">
        <v>0.25486111111111109</v>
      </c>
      <c r="R233" s="14">
        <v>44</v>
      </c>
      <c r="S233" s="14">
        <v>2</v>
      </c>
      <c r="T233" s="17" t="s">
        <v>244</v>
      </c>
      <c r="U233" s="13"/>
      <c r="V233" s="13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4"/>
      <c r="AH233" s="7"/>
    </row>
    <row r="234" spans="1:34" x14ac:dyDescent="0.2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3"/>
      <c r="R234" s="14"/>
      <c r="S234" s="14"/>
      <c r="T234" s="14"/>
      <c r="U234" s="13"/>
      <c r="V234" s="13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4"/>
      <c r="AH234" s="7"/>
    </row>
    <row r="235" spans="1:34" x14ac:dyDescent="0.2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3"/>
      <c r="R235" s="14"/>
      <c r="S235" s="14"/>
      <c r="T235" s="14"/>
      <c r="U235" s="13"/>
      <c r="V235" s="13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4"/>
      <c r="AH235" s="7"/>
    </row>
    <row r="236" spans="1:34" x14ac:dyDescent="0.2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3"/>
      <c r="R236" s="14"/>
      <c r="S236" s="14"/>
      <c r="T236" s="14"/>
      <c r="U236" s="13"/>
      <c r="V236" s="13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4"/>
      <c r="AH236" s="7"/>
    </row>
    <row r="237" spans="1:34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3"/>
      <c r="R237" s="14"/>
      <c r="S237" s="14"/>
      <c r="T237" s="14"/>
      <c r="U237" s="13"/>
      <c r="V237" s="13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3"/>
      <c r="AH237" s="7"/>
    </row>
    <row r="238" spans="1:34" ht="91" x14ac:dyDescent="0.2">
      <c r="A238" s="8">
        <v>130</v>
      </c>
      <c r="B238" s="9">
        <f>DATE(1988,5,16)</f>
        <v>32279</v>
      </c>
      <c r="C238" s="10">
        <v>0.2298611111111111</v>
      </c>
      <c r="D238" s="10">
        <v>0.24236111111111111</v>
      </c>
      <c r="E238" s="11" t="s">
        <v>13</v>
      </c>
      <c r="F238" s="11" t="s">
        <v>25</v>
      </c>
      <c r="G238" s="11"/>
      <c r="H238" s="11" t="s">
        <v>254</v>
      </c>
      <c r="I238" s="11">
        <v>0</v>
      </c>
      <c r="J238" s="11" t="s">
        <v>15</v>
      </c>
      <c r="K238" s="11" t="s">
        <v>15</v>
      </c>
      <c r="L238" s="11"/>
      <c r="M238" s="11"/>
      <c r="N238" s="11"/>
      <c r="O238" s="11"/>
      <c r="P238" s="11"/>
      <c r="Q238" s="13">
        <v>0.23125000000000001</v>
      </c>
      <c r="R238" s="14">
        <v>44</v>
      </c>
      <c r="S238" s="14">
        <v>3</v>
      </c>
      <c r="T238" s="14"/>
      <c r="U238" s="13">
        <v>0.23541666666666666</v>
      </c>
      <c r="V238" s="13">
        <v>0.2388888888888889</v>
      </c>
      <c r="W238" s="14" t="s">
        <v>25</v>
      </c>
      <c r="X238" s="14" t="s">
        <v>39</v>
      </c>
      <c r="Y238" s="14">
        <v>33</v>
      </c>
      <c r="Z238" s="14">
        <v>1</v>
      </c>
      <c r="AA238" s="14"/>
      <c r="AB238" s="17" t="s">
        <v>245</v>
      </c>
      <c r="AC238" s="14" t="s">
        <v>25</v>
      </c>
      <c r="AD238" s="14" t="s">
        <v>39</v>
      </c>
      <c r="AE238" s="14"/>
      <c r="AF238" s="14">
        <v>2</v>
      </c>
      <c r="AG238" s="23" t="s">
        <v>246</v>
      </c>
      <c r="AH238" s="7"/>
    </row>
    <row r="239" spans="1:34" ht="61" x14ac:dyDescent="0.2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3">
        <v>0.24652777777777779</v>
      </c>
      <c r="R239" s="14">
        <v>34</v>
      </c>
      <c r="S239" s="14">
        <v>3</v>
      </c>
      <c r="T239" s="17" t="s">
        <v>247</v>
      </c>
      <c r="U239" s="13"/>
      <c r="V239" s="13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4"/>
      <c r="AH239" s="7"/>
    </row>
    <row r="240" spans="1:34" ht="76" x14ac:dyDescent="0.2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3">
        <v>0.28958333333333336</v>
      </c>
      <c r="R240" s="14">
        <v>41</v>
      </c>
      <c r="S240" s="14">
        <v>1</v>
      </c>
      <c r="T240" s="17" t="s">
        <v>248</v>
      </c>
      <c r="U240" s="13"/>
      <c r="V240" s="13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4"/>
      <c r="AH240" s="7"/>
    </row>
    <row r="241" spans="1:34" x14ac:dyDescent="0.2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3"/>
      <c r="R241" s="14"/>
      <c r="S241" s="14"/>
      <c r="T241" s="14"/>
      <c r="U241" s="13"/>
      <c r="V241" s="13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4"/>
      <c r="AH241" s="7"/>
    </row>
    <row r="242" spans="1:34" x14ac:dyDescent="0.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3"/>
      <c r="R242" s="14"/>
      <c r="S242" s="14"/>
      <c r="T242" s="14"/>
      <c r="U242" s="13"/>
      <c r="V242" s="13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4"/>
    </row>
    <row r="243" spans="1:34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0"/>
      <c r="R243" s="41"/>
      <c r="S243" s="41"/>
      <c r="T243" s="41"/>
      <c r="U243" s="40"/>
      <c r="V243" s="40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3"/>
    </row>
  </sheetData>
  <mergeCells count="644">
    <mergeCell ref="L238:L243"/>
    <mergeCell ref="M238:M243"/>
    <mergeCell ref="N238:N243"/>
    <mergeCell ref="O238:O243"/>
    <mergeCell ref="P238:P243"/>
    <mergeCell ref="AG238:AG243"/>
    <mergeCell ref="F238:F243"/>
    <mergeCell ref="G238:G243"/>
    <mergeCell ref="H238:H243"/>
    <mergeCell ref="I238:I243"/>
    <mergeCell ref="J238:J243"/>
    <mergeCell ref="K238:K243"/>
    <mergeCell ref="M232:M237"/>
    <mergeCell ref="N232:N237"/>
    <mergeCell ref="O232:O237"/>
    <mergeCell ref="P232:P237"/>
    <mergeCell ref="AG232:AG237"/>
    <mergeCell ref="A238:A243"/>
    <mergeCell ref="B238:B243"/>
    <mergeCell ref="C238:C243"/>
    <mergeCell ref="D238:D243"/>
    <mergeCell ref="E238:E243"/>
    <mergeCell ref="G232:G237"/>
    <mergeCell ref="H232:H237"/>
    <mergeCell ref="I232:I237"/>
    <mergeCell ref="J232:J237"/>
    <mergeCell ref="K232:K237"/>
    <mergeCell ref="L232:L237"/>
    <mergeCell ref="A232:A237"/>
    <mergeCell ref="B232:B237"/>
    <mergeCell ref="C232:C237"/>
    <mergeCell ref="D232:D237"/>
    <mergeCell ref="E232:E237"/>
    <mergeCell ref="F232:F237"/>
    <mergeCell ref="L226:L231"/>
    <mergeCell ref="M226:M231"/>
    <mergeCell ref="N226:N231"/>
    <mergeCell ref="O226:O231"/>
    <mergeCell ref="P226:P231"/>
    <mergeCell ref="AG226:AG231"/>
    <mergeCell ref="F226:F231"/>
    <mergeCell ref="G226:G231"/>
    <mergeCell ref="H226:H231"/>
    <mergeCell ref="I226:I231"/>
    <mergeCell ref="J226:J231"/>
    <mergeCell ref="K226:K231"/>
    <mergeCell ref="M220:M225"/>
    <mergeCell ref="N220:N225"/>
    <mergeCell ref="O220:O225"/>
    <mergeCell ref="P220:P225"/>
    <mergeCell ref="AG220:AG225"/>
    <mergeCell ref="A226:A231"/>
    <mergeCell ref="B226:B231"/>
    <mergeCell ref="C226:C231"/>
    <mergeCell ref="D226:D231"/>
    <mergeCell ref="E226:E231"/>
    <mergeCell ref="G220:G225"/>
    <mergeCell ref="H220:H225"/>
    <mergeCell ref="I220:I225"/>
    <mergeCell ref="J220:J225"/>
    <mergeCell ref="K220:K225"/>
    <mergeCell ref="L220:L225"/>
    <mergeCell ref="A220:A225"/>
    <mergeCell ref="B220:B225"/>
    <mergeCell ref="C220:C225"/>
    <mergeCell ref="D220:D225"/>
    <mergeCell ref="E220:E225"/>
    <mergeCell ref="F220:F225"/>
    <mergeCell ref="L214:L219"/>
    <mergeCell ref="M214:M219"/>
    <mergeCell ref="N214:N219"/>
    <mergeCell ref="O214:O219"/>
    <mergeCell ref="P214:P219"/>
    <mergeCell ref="AG214:AG219"/>
    <mergeCell ref="F214:F219"/>
    <mergeCell ref="G214:G219"/>
    <mergeCell ref="H214:H219"/>
    <mergeCell ref="I214:I219"/>
    <mergeCell ref="J214:J219"/>
    <mergeCell ref="K214:K219"/>
    <mergeCell ref="M208:M213"/>
    <mergeCell ref="N208:N213"/>
    <mergeCell ref="O208:O213"/>
    <mergeCell ref="P208:P213"/>
    <mergeCell ref="AG208:AG213"/>
    <mergeCell ref="A214:A219"/>
    <mergeCell ref="B214:B219"/>
    <mergeCell ref="C214:C219"/>
    <mergeCell ref="D214:D219"/>
    <mergeCell ref="E214:E219"/>
    <mergeCell ref="G208:G213"/>
    <mergeCell ref="H208:H213"/>
    <mergeCell ref="I208:I213"/>
    <mergeCell ref="J208:J213"/>
    <mergeCell ref="K208:K213"/>
    <mergeCell ref="L208:L213"/>
    <mergeCell ref="A208:A213"/>
    <mergeCell ref="B208:B213"/>
    <mergeCell ref="C208:C213"/>
    <mergeCell ref="D208:D213"/>
    <mergeCell ref="E208:E213"/>
    <mergeCell ref="F208:F213"/>
    <mergeCell ref="L202:L207"/>
    <mergeCell ref="M202:M207"/>
    <mergeCell ref="N202:N207"/>
    <mergeCell ref="O202:O207"/>
    <mergeCell ref="P202:P207"/>
    <mergeCell ref="AG202:AG207"/>
    <mergeCell ref="F202:F207"/>
    <mergeCell ref="G202:G207"/>
    <mergeCell ref="H202:H207"/>
    <mergeCell ref="I202:I207"/>
    <mergeCell ref="J202:J207"/>
    <mergeCell ref="K202:K207"/>
    <mergeCell ref="M196:M201"/>
    <mergeCell ref="N196:N201"/>
    <mergeCell ref="O196:O201"/>
    <mergeCell ref="P196:P201"/>
    <mergeCell ref="AG196:AG201"/>
    <mergeCell ref="A202:A207"/>
    <mergeCell ref="B202:B207"/>
    <mergeCell ref="C202:C207"/>
    <mergeCell ref="D202:D207"/>
    <mergeCell ref="E202:E207"/>
    <mergeCell ref="G196:G201"/>
    <mergeCell ref="H196:H201"/>
    <mergeCell ref="I196:I201"/>
    <mergeCell ref="J196:J201"/>
    <mergeCell ref="K196:K201"/>
    <mergeCell ref="L196:L201"/>
    <mergeCell ref="A196:A201"/>
    <mergeCell ref="B196:B201"/>
    <mergeCell ref="C196:C201"/>
    <mergeCell ref="D196:D201"/>
    <mergeCell ref="E196:E201"/>
    <mergeCell ref="F196:F201"/>
    <mergeCell ref="L190:L195"/>
    <mergeCell ref="M190:M195"/>
    <mergeCell ref="N190:N195"/>
    <mergeCell ref="O190:O195"/>
    <mergeCell ref="P190:P195"/>
    <mergeCell ref="AG190:AG195"/>
    <mergeCell ref="F190:F195"/>
    <mergeCell ref="G190:G195"/>
    <mergeCell ref="H190:H195"/>
    <mergeCell ref="I190:I195"/>
    <mergeCell ref="J190:J195"/>
    <mergeCell ref="K190:K195"/>
    <mergeCell ref="M184:M189"/>
    <mergeCell ref="N184:N189"/>
    <mergeCell ref="O184:O189"/>
    <mergeCell ref="P184:P189"/>
    <mergeCell ref="AG184:AG189"/>
    <mergeCell ref="A190:A195"/>
    <mergeCell ref="B190:B195"/>
    <mergeCell ref="C190:C195"/>
    <mergeCell ref="D190:D195"/>
    <mergeCell ref="E190:E195"/>
    <mergeCell ref="G184:G189"/>
    <mergeCell ref="H184:H189"/>
    <mergeCell ref="I184:I189"/>
    <mergeCell ref="J184:J189"/>
    <mergeCell ref="K184:K189"/>
    <mergeCell ref="L184:L189"/>
    <mergeCell ref="A184:A189"/>
    <mergeCell ref="B184:B189"/>
    <mergeCell ref="C184:C189"/>
    <mergeCell ref="D184:D189"/>
    <mergeCell ref="E184:E189"/>
    <mergeCell ref="F184:F189"/>
    <mergeCell ref="L176:L183"/>
    <mergeCell ref="M176:M183"/>
    <mergeCell ref="N176:N183"/>
    <mergeCell ref="O176:O183"/>
    <mergeCell ref="P176:P183"/>
    <mergeCell ref="AG176:AG183"/>
    <mergeCell ref="F176:F183"/>
    <mergeCell ref="G176:G183"/>
    <mergeCell ref="H176:H183"/>
    <mergeCell ref="I176:I183"/>
    <mergeCell ref="J176:J183"/>
    <mergeCell ref="K176:K183"/>
    <mergeCell ref="M172:M175"/>
    <mergeCell ref="N172:N175"/>
    <mergeCell ref="O172:O175"/>
    <mergeCell ref="P172:P175"/>
    <mergeCell ref="A176:A183"/>
    <mergeCell ref="B176:B183"/>
    <mergeCell ref="C176:C183"/>
    <mergeCell ref="D176:D183"/>
    <mergeCell ref="E176:E183"/>
    <mergeCell ref="G172:G175"/>
    <mergeCell ref="H172:H175"/>
    <mergeCell ref="I172:I175"/>
    <mergeCell ref="J172:J175"/>
    <mergeCell ref="K172:K175"/>
    <mergeCell ref="L172:L175"/>
    <mergeCell ref="A172:A175"/>
    <mergeCell ref="B172:B175"/>
    <mergeCell ref="C172:C175"/>
    <mergeCell ref="D172:D175"/>
    <mergeCell ref="E172:E175"/>
    <mergeCell ref="F172:F175"/>
    <mergeCell ref="L166:L171"/>
    <mergeCell ref="M166:M171"/>
    <mergeCell ref="N166:N171"/>
    <mergeCell ref="O166:O171"/>
    <mergeCell ref="P166:P171"/>
    <mergeCell ref="AG166:AG171"/>
    <mergeCell ref="F166:F171"/>
    <mergeCell ref="G166:G171"/>
    <mergeCell ref="H166:H171"/>
    <mergeCell ref="I166:I171"/>
    <mergeCell ref="J166:J171"/>
    <mergeCell ref="K166:K171"/>
    <mergeCell ref="M160:M165"/>
    <mergeCell ref="N160:N165"/>
    <mergeCell ref="O160:O165"/>
    <mergeCell ref="P160:P165"/>
    <mergeCell ref="AG160:AG165"/>
    <mergeCell ref="A166:A171"/>
    <mergeCell ref="B166:B171"/>
    <mergeCell ref="C166:C171"/>
    <mergeCell ref="D166:D171"/>
    <mergeCell ref="E166:E171"/>
    <mergeCell ref="G160:G165"/>
    <mergeCell ref="H160:H165"/>
    <mergeCell ref="I160:I165"/>
    <mergeCell ref="J160:J165"/>
    <mergeCell ref="K160:K165"/>
    <mergeCell ref="L160:L165"/>
    <mergeCell ref="A160:A165"/>
    <mergeCell ref="B160:B165"/>
    <mergeCell ref="C160:C165"/>
    <mergeCell ref="D160:D165"/>
    <mergeCell ref="E160:E165"/>
    <mergeCell ref="F160:F165"/>
    <mergeCell ref="L152:L159"/>
    <mergeCell ref="M152:M159"/>
    <mergeCell ref="N152:N159"/>
    <mergeCell ref="O152:O159"/>
    <mergeCell ref="P152:P159"/>
    <mergeCell ref="AG152:AG159"/>
    <mergeCell ref="F152:F159"/>
    <mergeCell ref="G152:G159"/>
    <mergeCell ref="H152:H159"/>
    <mergeCell ref="I152:I159"/>
    <mergeCell ref="J152:J159"/>
    <mergeCell ref="K152:K159"/>
    <mergeCell ref="M145:M151"/>
    <mergeCell ref="N145:N151"/>
    <mergeCell ref="O145:O151"/>
    <mergeCell ref="P145:P151"/>
    <mergeCell ref="AG145:AG151"/>
    <mergeCell ref="A152:A159"/>
    <mergeCell ref="B152:B159"/>
    <mergeCell ref="C152:C159"/>
    <mergeCell ref="D152:D159"/>
    <mergeCell ref="E152:E159"/>
    <mergeCell ref="G145:G151"/>
    <mergeCell ref="H145:H151"/>
    <mergeCell ref="I145:I151"/>
    <mergeCell ref="J145:J151"/>
    <mergeCell ref="K145:K151"/>
    <mergeCell ref="L145:L151"/>
    <mergeCell ref="A145:A151"/>
    <mergeCell ref="B145:B151"/>
    <mergeCell ref="C145:C151"/>
    <mergeCell ref="D145:D151"/>
    <mergeCell ref="E145:E151"/>
    <mergeCell ref="F145:F151"/>
    <mergeCell ref="L139:L144"/>
    <mergeCell ref="M139:M144"/>
    <mergeCell ref="N139:N144"/>
    <mergeCell ref="O139:O144"/>
    <mergeCell ref="P139:P144"/>
    <mergeCell ref="AG139:AG144"/>
    <mergeCell ref="F139:F144"/>
    <mergeCell ref="G139:G144"/>
    <mergeCell ref="H139:H144"/>
    <mergeCell ref="I139:I144"/>
    <mergeCell ref="J139:J144"/>
    <mergeCell ref="K139:K144"/>
    <mergeCell ref="M133:M138"/>
    <mergeCell ref="N133:N138"/>
    <mergeCell ref="O133:O138"/>
    <mergeCell ref="P133:P138"/>
    <mergeCell ref="AG133:AG138"/>
    <mergeCell ref="A139:A144"/>
    <mergeCell ref="B139:B144"/>
    <mergeCell ref="C139:C144"/>
    <mergeCell ref="D139:D144"/>
    <mergeCell ref="E139:E144"/>
    <mergeCell ref="G133:G138"/>
    <mergeCell ref="H133:H138"/>
    <mergeCell ref="I133:I138"/>
    <mergeCell ref="J133:J138"/>
    <mergeCell ref="K133:K138"/>
    <mergeCell ref="L133:L138"/>
    <mergeCell ref="A133:A138"/>
    <mergeCell ref="B133:B138"/>
    <mergeCell ref="C133:C138"/>
    <mergeCell ref="D133:D138"/>
    <mergeCell ref="E133:E138"/>
    <mergeCell ref="F133:F138"/>
    <mergeCell ref="L127:L132"/>
    <mergeCell ref="M127:M132"/>
    <mergeCell ref="N127:N132"/>
    <mergeCell ref="O127:O132"/>
    <mergeCell ref="P127:P132"/>
    <mergeCell ref="AG127:AG132"/>
    <mergeCell ref="F127:F132"/>
    <mergeCell ref="G127:G132"/>
    <mergeCell ref="H127:H132"/>
    <mergeCell ref="I127:I132"/>
    <mergeCell ref="J127:J132"/>
    <mergeCell ref="K127:K132"/>
    <mergeCell ref="M121:M126"/>
    <mergeCell ref="N121:N126"/>
    <mergeCell ref="O121:O126"/>
    <mergeCell ref="P121:P126"/>
    <mergeCell ref="AG121:AG126"/>
    <mergeCell ref="A127:A132"/>
    <mergeCell ref="B127:B132"/>
    <mergeCell ref="C127:C132"/>
    <mergeCell ref="D127:D132"/>
    <mergeCell ref="E127:E132"/>
    <mergeCell ref="G121:G126"/>
    <mergeCell ref="H121:H126"/>
    <mergeCell ref="I121:I126"/>
    <mergeCell ref="J121:J126"/>
    <mergeCell ref="K121:K126"/>
    <mergeCell ref="L121:L126"/>
    <mergeCell ref="A121:A126"/>
    <mergeCell ref="B121:B126"/>
    <mergeCell ref="C121:C126"/>
    <mergeCell ref="D121:D126"/>
    <mergeCell ref="E121:E126"/>
    <mergeCell ref="F121:F126"/>
    <mergeCell ref="L115:L120"/>
    <mergeCell ref="M115:M120"/>
    <mergeCell ref="N115:N120"/>
    <mergeCell ref="O115:O120"/>
    <mergeCell ref="P115:P120"/>
    <mergeCell ref="AG115:AG120"/>
    <mergeCell ref="F115:F120"/>
    <mergeCell ref="G115:G120"/>
    <mergeCell ref="H115:H120"/>
    <mergeCell ref="I115:I120"/>
    <mergeCell ref="J115:J120"/>
    <mergeCell ref="K115:K120"/>
    <mergeCell ref="M109:M114"/>
    <mergeCell ref="N109:N114"/>
    <mergeCell ref="O109:O114"/>
    <mergeCell ref="P109:P114"/>
    <mergeCell ref="AG109:AG114"/>
    <mergeCell ref="A115:A120"/>
    <mergeCell ref="B115:B120"/>
    <mergeCell ref="C115:C120"/>
    <mergeCell ref="D115:D120"/>
    <mergeCell ref="E115:E120"/>
    <mergeCell ref="G109:G114"/>
    <mergeCell ref="H109:H114"/>
    <mergeCell ref="I109:I114"/>
    <mergeCell ref="J109:J114"/>
    <mergeCell ref="K109:K114"/>
    <mergeCell ref="L109:L114"/>
    <mergeCell ref="A109:A114"/>
    <mergeCell ref="B109:B114"/>
    <mergeCell ref="C109:C114"/>
    <mergeCell ref="D109:D114"/>
    <mergeCell ref="E109:E114"/>
    <mergeCell ref="F109:F114"/>
    <mergeCell ref="L101:L108"/>
    <mergeCell ref="M101:M108"/>
    <mergeCell ref="N101:N108"/>
    <mergeCell ref="O101:O108"/>
    <mergeCell ref="P101:P108"/>
    <mergeCell ref="AG101:AG108"/>
    <mergeCell ref="F101:F108"/>
    <mergeCell ref="G101:G108"/>
    <mergeCell ref="H101:H108"/>
    <mergeCell ref="I101:I108"/>
    <mergeCell ref="J101:J108"/>
    <mergeCell ref="K101:K108"/>
    <mergeCell ref="M95:M100"/>
    <mergeCell ref="N95:N100"/>
    <mergeCell ref="O95:O100"/>
    <mergeCell ref="P95:P100"/>
    <mergeCell ref="AG95:AG100"/>
    <mergeCell ref="A101:A108"/>
    <mergeCell ref="B101:B108"/>
    <mergeCell ref="C101:C108"/>
    <mergeCell ref="D101:D108"/>
    <mergeCell ref="E101:E108"/>
    <mergeCell ref="G95:G100"/>
    <mergeCell ref="H95:H100"/>
    <mergeCell ref="I95:I100"/>
    <mergeCell ref="J95:J100"/>
    <mergeCell ref="K95:K100"/>
    <mergeCell ref="L95:L100"/>
    <mergeCell ref="A95:A100"/>
    <mergeCell ref="B95:B100"/>
    <mergeCell ref="C95:C100"/>
    <mergeCell ref="D95:D100"/>
    <mergeCell ref="E95:E100"/>
    <mergeCell ref="F95:F100"/>
    <mergeCell ref="L89:L94"/>
    <mergeCell ref="M89:M94"/>
    <mergeCell ref="N89:N94"/>
    <mergeCell ref="O89:O94"/>
    <mergeCell ref="P89:P94"/>
    <mergeCell ref="F89:F94"/>
    <mergeCell ref="G89:G94"/>
    <mergeCell ref="H89:H94"/>
    <mergeCell ref="I89:I94"/>
    <mergeCell ref="J89:J94"/>
    <mergeCell ref="K89:K94"/>
    <mergeCell ref="M83:M88"/>
    <mergeCell ref="N83:N88"/>
    <mergeCell ref="O83:O88"/>
    <mergeCell ref="P83:P88"/>
    <mergeCell ref="AG83:AG88"/>
    <mergeCell ref="A89:A94"/>
    <mergeCell ref="B89:B94"/>
    <mergeCell ref="C89:C94"/>
    <mergeCell ref="D89:D94"/>
    <mergeCell ref="E89:E94"/>
    <mergeCell ref="G83:G88"/>
    <mergeCell ref="H83:H88"/>
    <mergeCell ref="I83:I88"/>
    <mergeCell ref="J83:J88"/>
    <mergeCell ref="K83:K88"/>
    <mergeCell ref="L83:L88"/>
    <mergeCell ref="A83:A88"/>
    <mergeCell ref="B83:B88"/>
    <mergeCell ref="C83:C88"/>
    <mergeCell ref="D83:D88"/>
    <mergeCell ref="E83:E88"/>
    <mergeCell ref="F83:F88"/>
    <mergeCell ref="L76:L82"/>
    <mergeCell ref="M76:M82"/>
    <mergeCell ref="N76:N82"/>
    <mergeCell ref="O76:O82"/>
    <mergeCell ref="P76:P82"/>
    <mergeCell ref="AG76:AG82"/>
    <mergeCell ref="F76:F82"/>
    <mergeCell ref="G76:G82"/>
    <mergeCell ref="H76:H82"/>
    <mergeCell ref="I76:I82"/>
    <mergeCell ref="J76:J82"/>
    <mergeCell ref="K76:K82"/>
    <mergeCell ref="M70:M75"/>
    <mergeCell ref="N70:N75"/>
    <mergeCell ref="O70:O75"/>
    <mergeCell ref="P70:P75"/>
    <mergeCell ref="AG70:AG75"/>
    <mergeCell ref="A76:A82"/>
    <mergeCell ref="B76:B82"/>
    <mergeCell ref="C76:C82"/>
    <mergeCell ref="D76:D82"/>
    <mergeCell ref="E76:E82"/>
    <mergeCell ref="G70:G75"/>
    <mergeCell ref="H70:H75"/>
    <mergeCell ref="I70:I75"/>
    <mergeCell ref="J70:J75"/>
    <mergeCell ref="K70:K75"/>
    <mergeCell ref="L70:L75"/>
    <mergeCell ref="A70:A75"/>
    <mergeCell ref="B70:B75"/>
    <mergeCell ref="C70:C75"/>
    <mergeCell ref="D70:D75"/>
    <mergeCell ref="E70:E75"/>
    <mergeCell ref="F70:F75"/>
    <mergeCell ref="L64:L69"/>
    <mergeCell ref="M64:M69"/>
    <mergeCell ref="N64:N69"/>
    <mergeCell ref="O64:O69"/>
    <mergeCell ref="P64:P69"/>
    <mergeCell ref="AG64:AG69"/>
    <mergeCell ref="F64:F69"/>
    <mergeCell ref="G64:G69"/>
    <mergeCell ref="H64:H69"/>
    <mergeCell ref="I64:I69"/>
    <mergeCell ref="J64:J69"/>
    <mergeCell ref="K64:K69"/>
    <mergeCell ref="M58:M63"/>
    <mergeCell ref="N58:N63"/>
    <mergeCell ref="O58:O63"/>
    <mergeCell ref="P58:P63"/>
    <mergeCell ref="AG58:AG63"/>
    <mergeCell ref="A64:A69"/>
    <mergeCell ref="B64:B69"/>
    <mergeCell ref="C64:C69"/>
    <mergeCell ref="D64:D69"/>
    <mergeCell ref="E64:E69"/>
    <mergeCell ref="G58:G63"/>
    <mergeCell ref="H58:H63"/>
    <mergeCell ref="I58:I63"/>
    <mergeCell ref="J58:J63"/>
    <mergeCell ref="K58:K63"/>
    <mergeCell ref="L58:L63"/>
    <mergeCell ref="A58:A63"/>
    <mergeCell ref="B58:B63"/>
    <mergeCell ref="C58:C63"/>
    <mergeCell ref="D58:D63"/>
    <mergeCell ref="E58:E63"/>
    <mergeCell ref="F58:F63"/>
    <mergeCell ref="L49:L57"/>
    <mergeCell ref="M49:M57"/>
    <mergeCell ref="N49:N57"/>
    <mergeCell ref="O49:O57"/>
    <mergeCell ref="P49:P57"/>
    <mergeCell ref="AG49:AG57"/>
    <mergeCell ref="F49:F57"/>
    <mergeCell ref="G49:G57"/>
    <mergeCell ref="H49:H57"/>
    <mergeCell ref="I49:I57"/>
    <mergeCell ref="J49:J57"/>
    <mergeCell ref="K49:K57"/>
    <mergeCell ref="M40:M48"/>
    <mergeCell ref="N40:N48"/>
    <mergeCell ref="O40:O48"/>
    <mergeCell ref="P40:P48"/>
    <mergeCell ref="AG40:AG48"/>
    <mergeCell ref="A49:A57"/>
    <mergeCell ref="B49:B57"/>
    <mergeCell ref="C49:C57"/>
    <mergeCell ref="D49:D57"/>
    <mergeCell ref="E49:E57"/>
    <mergeCell ref="G40:G48"/>
    <mergeCell ref="H40:H48"/>
    <mergeCell ref="I40:I48"/>
    <mergeCell ref="J40:J48"/>
    <mergeCell ref="K40:K48"/>
    <mergeCell ref="L40:L48"/>
    <mergeCell ref="A40:A48"/>
    <mergeCell ref="B40:B48"/>
    <mergeCell ref="C40:C48"/>
    <mergeCell ref="D40:D48"/>
    <mergeCell ref="E40:E48"/>
    <mergeCell ref="F40:F48"/>
    <mergeCell ref="L36:L39"/>
    <mergeCell ref="M36:M39"/>
    <mergeCell ref="N36:N39"/>
    <mergeCell ref="O36:O39"/>
    <mergeCell ref="P36:P39"/>
    <mergeCell ref="AG36:AG39"/>
    <mergeCell ref="F36:F39"/>
    <mergeCell ref="G36:G39"/>
    <mergeCell ref="H36:H39"/>
    <mergeCell ref="I36:I39"/>
    <mergeCell ref="J36:J39"/>
    <mergeCell ref="K36:K39"/>
    <mergeCell ref="M28:M35"/>
    <mergeCell ref="N28:N35"/>
    <mergeCell ref="O28:O35"/>
    <mergeCell ref="P28:P35"/>
    <mergeCell ref="AG28:AG35"/>
    <mergeCell ref="A36:A39"/>
    <mergeCell ref="B36:B39"/>
    <mergeCell ref="C36:C39"/>
    <mergeCell ref="D36:D39"/>
    <mergeCell ref="E36:E39"/>
    <mergeCell ref="G28:G35"/>
    <mergeCell ref="H28:H35"/>
    <mergeCell ref="I28:I35"/>
    <mergeCell ref="J28:J35"/>
    <mergeCell ref="K28:K35"/>
    <mergeCell ref="L28:L35"/>
    <mergeCell ref="A28:A35"/>
    <mergeCell ref="B28:B35"/>
    <mergeCell ref="C28:C35"/>
    <mergeCell ref="D28:D35"/>
    <mergeCell ref="E28:E35"/>
    <mergeCell ref="F28:F35"/>
    <mergeCell ref="L22:L27"/>
    <mergeCell ref="M22:M27"/>
    <mergeCell ref="N22:N27"/>
    <mergeCell ref="O22:O27"/>
    <mergeCell ref="P22:P27"/>
    <mergeCell ref="AG22:AG27"/>
    <mergeCell ref="F22:F27"/>
    <mergeCell ref="G22:G27"/>
    <mergeCell ref="H22:H27"/>
    <mergeCell ref="I22:I27"/>
    <mergeCell ref="J22:J27"/>
    <mergeCell ref="K22:K27"/>
    <mergeCell ref="M17:M21"/>
    <mergeCell ref="N17:N21"/>
    <mergeCell ref="O17:O21"/>
    <mergeCell ref="P17:P21"/>
    <mergeCell ref="AG17:AG21"/>
    <mergeCell ref="A22:A27"/>
    <mergeCell ref="B22:B27"/>
    <mergeCell ref="C22:C27"/>
    <mergeCell ref="D22:D27"/>
    <mergeCell ref="E22:E27"/>
    <mergeCell ref="G17:G21"/>
    <mergeCell ref="H17:H21"/>
    <mergeCell ref="I17:I21"/>
    <mergeCell ref="J17:J21"/>
    <mergeCell ref="K17:K21"/>
    <mergeCell ref="L17:L21"/>
    <mergeCell ref="A17:A21"/>
    <mergeCell ref="B17:B21"/>
    <mergeCell ref="C17:C21"/>
    <mergeCell ref="D17:D21"/>
    <mergeCell ref="E17:E21"/>
    <mergeCell ref="F17:F21"/>
    <mergeCell ref="L10:L16"/>
    <mergeCell ref="M10:M16"/>
    <mergeCell ref="N10:N16"/>
    <mergeCell ref="O10:O16"/>
    <mergeCell ref="P10:P16"/>
    <mergeCell ref="AG10:AG16"/>
    <mergeCell ref="F10:F16"/>
    <mergeCell ref="G10:G16"/>
    <mergeCell ref="H10:H16"/>
    <mergeCell ref="I10:I16"/>
    <mergeCell ref="J10:J16"/>
    <mergeCell ref="K10:K16"/>
    <mergeCell ref="M3:M9"/>
    <mergeCell ref="N3:N9"/>
    <mergeCell ref="O3:O9"/>
    <mergeCell ref="P3:P9"/>
    <mergeCell ref="AG3:AG9"/>
    <mergeCell ref="A10:A16"/>
    <mergeCell ref="B10:B16"/>
    <mergeCell ref="C10:C16"/>
    <mergeCell ref="D10:D16"/>
    <mergeCell ref="E10:E16"/>
    <mergeCell ref="G3:G9"/>
    <mergeCell ref="H3:H9"/>
    <mergeCell ref="I3:I9"/>
    <mergeCell ref="J3:J9"/>
    <mergeCell ref="K3:K9"/>
    <mergeCell ref="L3:L9"/>
    <mergeCell ref="A3:A9"/>
    <mergeCell ref="B3:B9"/>
    <mergeCell ref="C3:C9"/>
    <mergeCell ref="D3:D9"/>
    <mergeCell ref="E3:E9"/>
    <mergeCell ref="F3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2023-07-12T00:10:42Z</dcterms:created>
  <dcterms:modified xsi:type="dcterms:W3CDTF">2023-07-12T00:17:11Z</dcterms:modified>
</cp:coreProperties>
</file>