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240" windowWidth="14850" windowHeight="70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8" i="1"/>
  <c r="P8"/>
  <c r="Q8"/>
  <c r="R8"/>
  <c r="S8"/>
  <c r="T8"/>
  <c r="J8"/>
  <c r="K8"/>
  <c r="L8"/>
  <c r="M8"/>
  <c r="N8"/>
  <c r="G8"/>
  <c r="H8"/>
  <c r="I8"/>
  <c r="D8"/>
  <c r="E8"/>
  <c r="F8"/>
  <c r="C8"/>
  <c r="B27"/>
  <c r="T27"/>
  <c r="I27"/>
  <c r="J27"/>
  <c r="K27"/>
  <c r="L27"/>
  <c r="M27"/>
  <c r="N27"/>
  <c r="O27"/>
  <c r="P27"/>
  <c r="Q27"/>
  <c r="R27"/>
  <c r="S27"/>
  <c r="D27"/>
  <c r="E27"/>
  <c r="F27"/>
  <c r="G27"/>
  <c r="H27"/>
  <c r="C27"/>
  <c r="M18"/>
  <c r="N18"/>
  <c r="O18"/>
  <c r="P18"/>
  <c r="Q18"/>
  <c r="R18"/>
  <c r="S18"/>
  <c r="T18"/>
  <c r="G18"/>
  <c r="B18" s="1"/>
  <c r="H18"/>
  <c r="I18"/>
  <c r="J18"/>
  <c r="K18"/>
  <c r="L18"/>
  <c r="D18"/>
  <c r="E18"/>
  <c r="F18"/>
  <c r="C18"/>
  <c r="B55"/>
  <c r="B56"/>
  <c r="B57"/>
  <c r="B58"/>
  <c r="B54"/>
  <c r="B49"/>
  <c r="B50"/>
  <c r="B51"/>
  <c r="B48"/>
  <c r="B47"/>
  <c r="B41"/>
  <c r="B42"/>
  <c r="B43"/>
  <c r="B44"/>
  <c r="B40"/>
  <c r="B35"/>
  <c r="B36"/>
  <c r="B37"/>
  <c r="B34"/>
  <c r="B21"/>
  <c r="B22"/>
  <c r="B23"/>
  <c r="B24"/>
  <c r="B25"/>
  <c r="B26"/>
  <c r="B28"/>
  <c r="B29"/>
  <c r="B30"/>
  <c r="B31"/>
  <c r="B20"/>
  <c r="B14"/>
  <c r="B15"/>
  <c r="B16"/>
  <c r="B17"/>
  <c r="B13"/>
  <c r="B12"/>
  <c r="C10"/>
  <c r="B10" s="1"/>
  <c r="B8" s="1"/>
  <c r="D10"/>
  <c r="E10"/>
  <c r="F10"/>
  <c r="G10"/>
  <c r="H10"/>
  <c r="I10"/>
  <c r="J10"/>
  <c r="K10"/>
  <c r="L10"/>
  <c r="M10"/>
  <c r="N10"/>
  <c r="O10"/>
  <c r="P10"/>
  <c r="Q10"/>
  <c r="R10"/>
  <c r="S10"/>
  <c r="T10"/>
  <c r="A12"/>
  <c r="A13"/>
  <c r="A14"/>
  <c r="A15"/>
  <c r="A16"/>
  <c r="A17"/>
  <c r="A20"/>
  <c r="A21"/>
  <c r="A22"/>
  <c r="A23"/>
  <c r="A24"/>
  <c r="A25"/>
  <c r="A26"/>
  <c r="A28"/>
  <c r="A29"/>
  <c r="A30"/>
  <c r="A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A34"/>
  <c r="A35"/>
  <c r="A36"/>
  <c r="A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A40"/>
  <c r="A41"/>
  <c r="A42"/>
  <c r="A43"/>
  <c r="A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A47"/>
  <c r="A48"/>
  <c r="A49"/>
  <c r="A50"/>
  <c r="A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B53"/>
  <c r="A54"/>
  <c r="A55"/>
  <c r="A56"/>
  <c r="A57"/>
  <c r="A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B60"/>
  <c r="A61"/>
  <c r="B61"/>
  <c r="A62"/>
  <c r="B62"/>
  <c r="A63"/>
  <c r="B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B65"/>
  <c r="A66"/>
  <c r="B66"/>
  <c r="A67"/>
  <c r="B67"/>
  <c r="A68"/>
  <c r="B68"/>
  <c r="A69"/>
  <c r="B69"/>
  <c r="A70"/>
  <c r="B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B72"/>
  <c r="B73"/>
  <c r="B74"/>
  <c r="B75"/>
  <c r="B76"/>
  <c r="B77"/>
  <c r="B78"/>
  <c r="B79"/>
  <c r="B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B82"/>
  <c r="A83"/>
  <c r="B83"/>
  <c r="A84"/>
  <c r="B84"/>
  <c r="A85"/>
  <c r="B85"/>
  <c r="A86"/>
  <c r="B86"/>
  <c r="A87"/>
  <c r="B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B104"/>
  <c r="A105"/>
  <c r="B105"/>
  <c r="A106"/>
  <c r="B106"/>
  <c r="A107"/>
  <c r="B107"/>
  <c r="A108"/>
  <c r="B108"/>
  <c r="B103"/>
  <c r="B81"/>
  <c r="B64"/>
  <c r="B45"/>
  <c r="B88"/>
  <c r="B71"/>
  <c r="B59"/>
  <c r="B52"/>
  <c r="B32"/>
  <c r="B38"/>
</calcChain>
</file>

<file path=xl/sharedStrings.xml><?xml version="1.0" encoding="utf-8"?>
<sst xmlns="http://schemas.openxmlformats.org/spreadsheetml/2006/main" count="479" uniqueCount="152">
  <si>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</si>
  <si>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</si>
  <si>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</si>
  <si>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</si>
  <si>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</si>
  <si>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</si>
  <si>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</si>
  <si>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</si>
  <si>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</si>
  <si>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</si>
  <si>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</si>
  <si>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</si>
  <si>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</si>
  <si>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</si>
  <si>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</si>
  <si>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</si>
  <si>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</si>
  <si>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</si>
  <si>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</si>
  <si>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</si>
  <si>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</si>
  <si>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</si>
  <si>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</si>
  <si>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</si>
  <si>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</si>
  <si>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</si>
  <si>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</si>
  <si>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</si>
  <si>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</si>
  <si>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</si>
  <si>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</si>
  <si>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</si>
  <si>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</si>
  <si>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</si>
  <si>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</si>
  <si>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</si>
  <si>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</si>
  <si>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</si>
  <si>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</si>
  <si>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</si>
  <si>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</si>
  <si>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</si>
  <si>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</si>
  <si>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</si>
  <si>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</si>
  <si>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</si>
  <si>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</si>
  <si>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</si>
  <si>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</si>
  <si>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</si>
  <si>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</si>
  <si>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</si>
  <si>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</si>
  <si>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</si>
  <si>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</si>
  <si>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</si>
  <si>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</si>
  <si>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</si>
  <si>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</si>
  <si>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</si>
  <si>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</si>
  <si>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</si>
  <si>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</si>
  <si>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</si>
  <si>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</si>
  <si>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</si>
  <si>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</si>
  <si>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</si>
  <si>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</si>
  <si>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</si>
  <si>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</si>
  <si>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</si>
  <si>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</si>
  <si>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</si>
  <si>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</si>
  <si>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</si>
  <si>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</si>
  <si>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</si>
  <si>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</si>
  <si>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</si>
  <si>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</si>
  <si>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</si>
  <si>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</si>
  <si>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</si>
  <si>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</si>
  <si>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</si>
  <si>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</si>
  <si>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</si>
  <si>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</si>
  <si>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</si>
  <si>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</si>
  <si>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</si>
  <si>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</si>
  <si>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</si>
  <si>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</si>
  <si>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</si>
  <si>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</si>
  <si>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</si>
  <si>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</si>
  <si>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</si>
  <si>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</si>
  <si>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</si>
  <si>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</si>
  <si>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Γενικό σύνολο Grand Total</t>
  </si>
  <si>
    <t>Εσπεριδοειδή - Citrus trees</t>
  </si>
  <si>
    <r>
      <t>Σύνολο</t>
    </r>
    <r>
      <rPr>
        <vertAlign val="superscript"/>
        <sz val="8"/>
        <rFont val="Arial"/>
        <family val="2"/>
        <charset val="161"/>
      </rPr>
      <t>(1)</t>
    </r>
    <r>
      <rPr>
        <sz val="8"/>
        <rFont val="Arial"/>
        <family val="2"/>
        <charset val="161"/>
      </rPr>
      <t xml:space="preserve">     Total</t>
    </r>
  </si>
  <si>
    <t>Πορτοκαλιές Orange trees</t>
  </si>
  <si>
    <t>Λεμονιές    Lemon trees</t>
  </si>
  <si>
    <t>Μανταρινιές Mandarin trees</t>
  </si>
  <si>
    <t>Οπωροφόρα δένδρα - Fruit trees</t>
  </si>
  <si>
    <t>Μηλιές           Apple trees</t>
  </si>
  <si>
    <t>Αχλαδιές          Pear trees</t>
  </si>
  <si>
    <t>Βερυκοκιές  Apricot trees</t>
  </si>
  <si>
    <t>Κερασιές      Cherry trees</t>
  </si>
  <si>
    <t>Δένδρα για ξηρούς και αποξηραμένους καρπούς - Nuts and dried fruit trees</t>
  </si>
  <si>
    <t>Συκιές      (ξερών σύκων)            Fig trees         (for dry figs)</t>
  </si>
  <si>
    <t>Δαμασκηνιές ξερών δαμάσκηνων Plum trees (for dry plums)</t>
  </si>
  <si>
    <t>Αμυγδαλιές Almond trees</t>
  </si>
  <si>
    <t>Καρυδιές Walnut trees</t>
  </si>
  <si>
    <t>Λεπτοκαρυές (Φουντουκιές) Hazelnut trees</t>
  </si>
  <si>
    <t>Λοιπά δένδρα - Other trees</t>
  </si>
  <si>
    <t>Ελιές          Olive trees</t>
  </si>
  <si>
    <t>5. Δενδρώδεις Καλλιέργειες</t>
  </si>
  <si>
    <t>Εκτάσεις σε στρέμματα</t>
  </si>
  <si>
    <t>5. Tree crops</t>
  </si>
  <si>
    <t>Areas in stremmas,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</si>
  <si>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</si>
  <si>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</si>
  <si>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</si>
  <si>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</si>
  <si>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</si>
  <si>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</si>
  <si>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</si>
  <si>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</si>
  <si>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(1) Στα σύνολα περιλαμβάνονται και τα εξής είδη:</t>
  </si>
  <si>
    <r>
      <rPr>
        <b/>
        <sz val="8"/>
        <color indexed="8"/>
        <rFont val="Arial"/>
        <family val="2"/>
        <charset val="161"/>
      </rPr>
      <t>(γ) Δένδρα για ξηρούς και αποξηραμένους καρπούς:</t>
    </r>
    <r>
      <rPr>
        <sz val="8"/>
        <color indexed="8"/>
        <rFont val="Arial"/>
        <family val="2"/>
        <charset val="161"/>
      </rPr>
      <t xml:space="preserve"> φυστικιές, καστανιές και χαρουπιές</t>
    </r>
  </si>
  <si>
    <r>
      <rPr>
        <b/>
        <sz val="8"/>
        <color indexed="8"/>
        <rFont val="Arial"/>
        <family val="2"/>
        <charset val="161"/>
      </rPr>
      <t>(δ) Λοιπά δένδρα:</t>
    </r>
    <r>
      <rPr>
        <sz val="8"/>
        <color indexed="8"/>
        <rFont val="Arial"/>
        <family val="2"/>
        <charset val="161"/>
      </rPr>
      <t xml:space="preserve"> ακτινίδια αβοκάντο, μαστιχόδενδρα, ροδιές μουσμουλιές, μπανανιές και άλλα είδη (χουρμαδιές,καναδικές λεύκες,ιτεώνες καλαθοπλεκτικής, κυπαρισσώνες κλπ.)</t>
    </r>
  </si>
  <si>
    <t>(1) Total also includes:</t>
  </si>
  <si>
    <r>
      <rPr>
        <b/>
        <sz val="8"/>
        <color indexed="8"/>
        <rFont val="Arial"/>
        <family val="2"/>
        <charset val="161"/>
      </rPr>
      <t>(δ) Other trees:</t>
    </r>
    <r>
      <rPr>
        <sz val="8"/>
        <color indexed="8"/>
        <rFont val="Arial"/>
        <family val="2"/>
        <charset val="161"/>
      </rPr>
      <t xml:space="preserve"> kiwifruit, avocado, mastic, pomegranate, medlar, banana trees date palms etc.</t>
    </r>
  </si>
  <si>
    <t>—</t>
  </si>
  <si>
    <t>(2) Στα στοιχεία των ροδακινιών συμπεριλαμβάνονται και αυτά των νεκταρινιών</t>
  </si>
  <si>
    <t>Ροδακινιές (2)                 Peach trees (2)</t>
  </si>
  <si>
    <t>(2) Data of peach trees also include data of nectarine trees</t>
  </si>
  <si>
    <r>
      <rPr>
        <b/>
        <sz val="8"/>
        <rFont val="Arial"/>
        <family val="2"/>
        <charset val="161"/>
      </rPr>
      <t>(α) Εσπεριδοειδή</t>
    </r>
    <r>
      <rPr>
        <sz val="8"/>
        <rFont val="Arial"/>
        <family val="2"/>
        <charset val="161"/>
      </rPr>
      <t>: νερατζιές, κιτριές, γκρέιπ φρουτ, περγαμοτιές και φραπιές</t>
    </r>
  </si>
  <si>
    <r>
      <rPr>
        <b/>
        <sz val="8"/>
        <color indexed="8"/>
        <rFont val="Arial"/>
        <family val="2"/>
        <charset val="161"/>
      </rPr>
      <t>(c) Νuts and dried fruit trees:</t>
    </r>
    <r>
      <rPr>
        <sz val="8"/>
        <color indexed="8"/>
        <rFont val="Arial"/>
        <family val="2"/>
        <charset val="161"/>
      </rPr>
      <t xml:space="preserve"> pistachio, chestnut and carob trees</t>
    </r>
  </si>
  <si>
    <r>
      <rPr>
        <b/>
        <sz val="8"/>
        <rFont val="Arial"/>
        <family val="2"/>
        <charset val="161"/>
      </rPr>
      <t>(β) Οπωροφόρα δένδρα:</t>
    </r>
    <r>
      <rPr>
        <sz val="8"/>
        <rFont val="Arial"/>
        <family val="2"/>
        <charset val="161"/>
      </rPr>
      <t xml:space="preserve"> βυσσινιές, κυδωνιές, κορομηλιές και συκιές νωπών σύκων, δαμασκηνιές νωπών δαμάσκηνων</t>
    </r>
  </si>
  <si>
    <t>Πίνακας 5α. Εκτάσεις συνεχών (κανονικών) δενδρώνων, κατά περιφέρεια και περιφερειακή ενότητα: 2013</t>
  </si>
  <si>
    <r>
      <rPr>
        <b/>
        <sz val="8"/>
        <rFont val="Arial"/>
        <family val="2"/>
        <charset val="161"/>
      </rPr>
      <t>(b) Fruit trees:</t>
    </r>
    <r>
      <rPr>
        <sz val="8"/>
        <rFont val="Arial"/>
        <family val="2"/>
        <charset val="161"/>
      </rPr>
      <t xml:space="preserve"> sour cherry, quince, prunellas, fig trees for fresh figs and plum trees for fresh plums.</t>
    </r>
  </si>
  <si>
    <r>
      <rPr>
        <b/>
        <sz val="8"/>
        <rFont val="Arial"/>
        <family val="2"/>
        <charset val="161"/>
      </rPr>
      <t>(a) Citrus trees</t>
    </r>
    <r>
      <rPr>
        <sz val="8"/>
        <rFont val="Arial"/>
        <family val="2"/>
        <charset val="161"/>
      </rPr>
      <t>: bitter orange, citron, bergamont, pomelo trees and grapefruit trees</t>
    </r>
  </si>
  <si>
    <t>Table 5a. Areas of compact plantations, by region and regional uniyies: 2013</t>
  </si>
  <si>
    <t>Περιφέρεια Δυτικής Μακεδονίας</t>
  </si>
  <si>
    <t>Region of Western Macedonia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</si>
</sst>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vertAlign val="superscript"/>
      <sz val="8"/>
      <name val="Arial"/>
      <family val="2"/>
      <charset val="161"/>
    </font>
    <font>
      <sz val="8"/>
      <color indexed="8"/>
      <name val="Arial"/>
      <family val="2"/>
      <charset val="161"/>
    </font>
    <font>
      <sz val="8"/>
      <name val="Tahoma"/>
      <family val="2"/>
      <charset val="161"/>
    </font>
    <font>
      <b/>
      <sz val="11"/>
      <name val="Arial"/>
      <family val="2"/>
      <charset val="161"/>
    </font>
    <font>
      <sz val="11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theme="1"/>
      <name val="Calibri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0" fillId="0" borderId="0" xfId="0" applyFont="1" applyBorder="1" applyAlignment="1">
      <alignment vertical="center"/>
    </xf>
    <xf numFmtId="0" fontId="10" fillId="0" borderId="0" xfId="0" applyFont="1"/>
    <xf numFmtId="0" fontId="2" fillId="0" borderId="1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left" wrapText="1" indent="2"/>
    </xf>
    <xf numFmtId="3" fontId="2" fillId="0" borderId="2" xfId="0" applyNumberFormat="1" applyFont="1" applyFill="1" applyBorder="1" applyAlignment="1" applyProtection="1">
      <alignment horizontal="right" vertical="center" wrapText="1"/>
    </xf>
    <xf numFmtId="0" fontId="10" fillId="0" borderId="0" xfId="0" applyFont="1" applyBorder="1" applyAlignment="1">
      <alignment horizontal="left"/>
    </xf>
    <xf numFmtId="49" fontId="2" fillId="0" borderId="1" xfId="0" applyNumberFormat="1" applyFont="1" applyFill="1" applyBorder="1" applyAlignment="1" applyProtection="1">
      <alignment horizontal="left" wrapText="1" indent="2"/>
    </xf>
    <xf numFmtId="3" fontId="2" fillId="0" borderId="3" xfId="0" applyNumberFormat="1" applyFont="1" applyFill="1" applyBorder="1" applyAlignment="1" applyProtection="1">
      <alignment horizontal="right" vertical="center" wrapText="1"/>
    </xf>
    <xf numFmtId="0" fontId="10" fillId="0" borderId="1" xfId="0" applyFont="1" applyBorder="1" applyAlignment="1">
      <alignment horizontal="left"/>
    </xf>
    <xf numFmtId="49" fontId="2" fillId="0" borderId="4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Border="1"/>
    <xf numFmtId="0" fontId="2" fillId="0" borderId="0" xfId="0" applyNumberFormat="1" applyFont="1" applyFill="1" applyBorder="1" applyAlignment="1" applyProtection="1">
      <alignment horizontal="left" indent="2"/>
    </xf>
    <xf numFmtId="0" fontId="2" fillId="0" borderId="0" xfId="0" applyFont="1" applyFill="1" applyBorder="1" applyAlignment="1" applyProtection="1">
      <alignment horizontal="left" indent="2"/>
    </xf>
    <xf numFmtId="0" fontId="11" fillId="0" borderId="0" xfId="0" applyFont="1" applyBorder="1"/>
    <xf numFmtId="0" fontId="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 applyProtection="1">
      <alignment horizontal="left" indent="2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Border="1"/>
    <xf numFmtId="0" fontId="7" fillId="0" borderId="0" xfId="0" applyNumberFormat="1" applyFont="1" applyFill="1" applyBorder="1" applyAlignment="1" applyProtection="1"/>
    <xf numFmtId="0" fontId="10" fillId="0" borderId="0" xfId="0" applyFont="1" applyBorder="1" applyAlignment="1">
      <alignment horizontal="left" indent="2"/>
    </xf>
    <xf numFmtId="49" fontId="10" fillId="0" borderId="0" xfId="0" applyNumberFormat="1" applyFont="1"/>
    <xf numFmtId="0" fontId="10" fillId="0" borderId="5" xfId="0" applyFont="1" applyBorder="1" applyAlignment="1">
      <alignment horizontal="left" indent="2"/>
    </xf>
    <xf numFmtId="0" fontId="10" fillId="0" borderId="6" xfId="0" applyFont="1" applyBorder="1" applyAlignment="1">
      <alignment horizontal="left" indent="2"/>
    </xf>
    <xf numFmtId="0" fontId="2" fillId="0" borderId="1" xfId="0" applyNumberFormat="1" applyFont="1" applyFill="1" applyBorder="1" applyAlignment="1" applyProtection="1"/>
    <xf numFmtId="0" fontId="10" fillId="0" borderId="1" xfId="0" applyFont="1" applyBorder="1"/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0" fontId="11" fillId="0" borderId="0" xfId="0" applyFont="1"/>
    <xf numFmtId="3" fontId="1" fillId="0" borderId="2" xfId="0" applyNumberFormat="1" applyFont="1" applyFill="1" applyBorder="1" applyAlignment="1" applyProtection="1">
      <alignment horizontal="right" vertical="center" wrapText="1"/>
    </xf>
    <xf numFmtId="3" fontId="2" fillId="0" borderId="22" xfId="0" applyNumberFormat="1" applyFont="1" applyFill="1" applyBorder="1" applyAlignment="1" applyProtection="1">
      <alignment horizontal="right" vertical="center" wrapText="1"/>
    </xf>
    <xf numFmtId="3" fontId="2" fillId="0" borderId="24" xfId="0" applyNumberFormat="1" applyFont="1" applyFill="1" applyBorder="1" applyAlignment="1" applyProtection="1">
      <alignment horizontal="right" vertical="center" wrapText="1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3" fontId="2" fillId="0" borderId="1" xfId="0" applyNumberFormat="1" applyFont="1" applyFill="1" applyBorder="1" applyAlignment="1" applyProtection="1">
      <alignment horizontal="right" vertical="center" wrapText="1"/>
    </xf>
    <xf numFmtId="3" fontId="2" fillId="0" borderId="26" xfId="0" applyNumberFormat="1" applyFont="1" applyFill="1" applyBorder="1" applyAlignment="1" applyProtection="1">
      <alignment horizontal="right" vertical="center" wrapText="1"/>
    </xf>
    <xf numFmtId="3" fontId="2" fillId="0" borderId="27" xfId="0" applyNumberFormat="1" applyFont="1" applyFill="1" applyBorder="1" applyAlignment="1" applyProtection="1">
      <alignment horizontal="right" vertical="center" wrapText="1"/>
    </xf>
    <xf numFmtId="3" fontId="2" fillId="0" borderId="18" xfId="0" applyNumberFormat="1" applyFont="1" applyFill="1" applyBorder="1" applyAlignment="1" applyProtection="1">
      <alignment horizontal="right" vertical="center" wrapText="1"/>
    </xf>
    <xf numFmtId="3" fontId="2" fillId="0" borderId="29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Border="1" applyAlignment="1" applyProtection="1">
      <alignment wrapText="1"/>
    </xf>
    <xf numFmtId="0" fontId="13" fillId="0" borderId="5" xfId="0" applyFont="1" applyBorder="1" applyAlignment="1">
      <alignment vertical="center"/>
    </xf>
    <xf numFmtId="3" fontId="1" fillId="0" borderId="22" xfId="0" applyNumberFormat="1" applyFont="1" applyFill="1" applyBorder="1" applyAlignment="1" applyProtection="1">
      <alignment horizontal="right" vertical="center" wrapText="1"/>
    </xf>
    <xf numFmtId="3" fontId="1" fillId="0" borderId="18" xfId="0" applyNumberFormat="1" applyFont="1" applyFill="1" applyBorder="1" applyAlignment="1" applyProtection="1">
      <alignment horizontal="right" vertical="center" wrapText="1"/>
    </xf>
    <xf numFmtId="3" fontId="1" fillId="0" borderId="25" xfId="0" applyNumberFormat="1" applyFont="1" applyFill="1" applyBorder="1" applyAlignment="1" applyProtection="1">
      <alignment horizontal="right" vertical="center" wrapText="1"/>
    </xf>
    <xf numFmtId="0" fontId="1" fillId="0" borderId="2" xfId="0" applyNumberFormat="1" applyFont="1" applyFill="1" applyBorder="1" applyAlignment="1" applyProtection="1">
      <alignment horizontal="right" vertical="center" wrapText="1"/>
    </xf>
    <xf numFmtId="49" fontId="1" fillId="0" borderId="23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6" xfId="0" applyNumberFormat="1" applyFont="1" applyFill="1" applyBorder="1" applyAlignment="1" applyProtection="1">
      <alignment horizontal="right" vertical="center" wrapText="1"/>
    </xf>
    <xf numFmtId="3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3" fontId="1" fillId="0" borderId="22" xfId="0" applyNumberFormat="1" applyFont="1" applyFill="1" applyBorder="1" applyAlignment="1" applyProtection="1">
      <alignment horizontal="right" vertical="center" wrapText="1"/>
    </xf>
    <xf numFmtId="3" fontId="1" fillId="0" borderId="18" xfId="0" applyNumberFormat="1" applyFont="1" applyFill="1" applyBorder="1" applyAlignment="1" applyProtection="1">
      <alignment horizontal="right" vertical="center" wrapText="1"/>
    </xf>
    <xf numFmtId="0" fontId="1" fillId="0" borderId="5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2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49" fontId="13" fillId="0" borderId="0" xfId="0" applyNumberFormat="1" applyFont="1" applyBorder="1" applyAlignment="1">
      <alignment horizontal="left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3" fontId="2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0" fontId="1" fillId="0" borderId="13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8" xfId="0" applyNumberFormat="1" applyFont="1" applyFill="1" applyBorder="1" applyAlignment="1" applyProtection="1">
      <alignment horizontal="center" vertical="center" wrapText="1"/>
    </xf>
    <xf numFmtId="0" fontId="2" fillId="0" borderId="3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wrapText="1" indent="1"/>
    </xf>
    <xf numFmtId="49" fontId="2" fillId="0" borderId="0" xfId="0" applyNumberFormat="1" applyFont="1" applyFill="1" applyBorder="1" applyAlignment="1">
      <alignment horizontal="left" wrapText="1" indent="1"/>
    </xf>
    <xf numFmtId="0" fontId="3" fillId="0" borderId="0" xfId="0" applyFont="1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4"/>
  <sheetViews>
    <sheetView showGridLines="0" tabSelected="1" zoomScale="110" zoomScaleNormal="110" workbookViewId="0">
      <selection sqref="A1:L1"/>
    </sheetView>
  </sheetViews>
  <sheetFormatPr defaultColWidth="8.85546875" defaultRowHeight="11.25"/>
  <cols>
    <col min="1" max="1" width="18.5703125" style="2" customWidth="1"/>
    <col min="2" max="2" width="10.28515625" style="2" customWidth="1"/>
    <col min="3" max="7" width="10" style="2" customWidth="1"/>
    <col min="8" max="13" width="9.28515625" style="2" customWidth="1"/>
    <col min="14" max="17" width="9.7109375" style="2" customWidth="1"/>
    <col min="18" max="20" width="10.140625" style="2" customWidth="1"/>
    <col min="21" max="21" width="9.7109375" style="2" customWidth="1"/>
    <col min="22" max="22" width="7.140625" style="2" customWidth="1"/>
    <col min="23" max="24" width="10.140625" style="2" customWidth="1"/>
    <col min="25" max="16384" width="8.85546875" style="2"/>
  </cols>
  <sheetData>
    <row r="1" spans="1:24" ht="14.45" customHeight="1">
      <c r="A1" s="84" t="s">
        <v>122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 t="s">
        <v>124</v>
      </c>
      <c r="N1" s="85"/>
      <c r="O1" s="85"/>
      <c r="P1" s="85"/>
      <c r="Q1" s="85"/>
      <c r="R1" s="85"/>
      <c r="S1" s="85"/>
      <c r="T1" s="85"/>
      <c r="U1" s="85"/>
      <c r="V1" s="85"/>
      <c r="W1" s="85"/>
      <c r="X1" s="1"/>
    </row>
    <row r="2" spans="1:24">
      <c r="A2" s="51" t="s">
        <v>146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86" t="s">
        <v>149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1"/>
    </row>
    <row r="3" spans="1:24" ht="12" thickBot="1">
      <c r="A3" s="3" t="s">
        <v>123</v>
      </c>
      <c r="B3" s="3"/>
      <c r="C3" s="3"/>
      <c r="D3" s="3"/>
      <c r="E3" s="3"/>
      <c r="F3" s="3"/>
      <c r="G3" s="89"/>
      <c r="H3" s="89"/>
      <c r="I3" s="89"/>
      <c r="J3" s="89"/>
      <c r="K3" s="89"/>
      <c r="L3" s="89"/>
      <c r="M3" s="87"/>
      <c r="N3" s="88"/>
      <c r="O3" s="88"/>
      <c r="P3" s="88"/>
      <c r="Q3" s="28"/>
      <c r="R3" s="27"/>
      <c r="S3" s="27"/>
      <c r="T3" s="27"/>
      <c r="U3" s="27"/>
      <c r="V3" s="89" t="s">
        <v>125</v>
      </c>
      <c r="W3" s="89"/>
      <c r="X3" s="4"/>
    </row>
    <row r="4" spans="1:24" ht="14.45" customHeight="1">
      <c r="A4" s="91" t="s">
        <v>0</v>
      </c>
      <c r="B4" s="94" t="s">
        <v>103</v>
      </c>
      <c r="C4" s="77" t="s">
        <v>104</v>
      </c>
      <c r="D4" s="78"/>
      <c r="E4" s="78"/>
      <c r="F4" s="79"/>
      <c r="G4" s="77" t="s">
        <v>109</v>
      </c>
      <c r="H4" s="78"/>
      <c r="I4" s="78"/>
      <c r="J4" s="78"/>
      <c r="K4" s="78"/>
      <c r="L4" s="79"/>
      <c r="M4" s="77" t="s">
        <v>114</v>
      </c>
      <c r="N4" s="78"/>
      <c r="O4" s="78"/>
      <c r="P4" s="78"/>
      <c r="Q4" s="78"/>
      <c r="R4" s="79"/>
      <c r="S4" s="77" t="s">
        <v>120</v>
      </c>
      <c r="T4" s="97"/>
      <c r="U4" s="90" t="s">
        <v>1</v>
      </c>
      <c r="V4" s="91"/>
      <c r="W4" s="91"/>
      <c r="X4" s="14"/>
    </row>
    <row r="5" spans="1:24">
      <c r="A5" s="51"/>
      <c r="B5" s="95"/>
      <c r="C5" s="80"/>
      <c r="D5" s="81"/>
      <c r="E5" s="81"/>
      <c r="F5" s="69"/>
      <c r="G5" s="80"/>
      <c r="H5" s="81"/>
      <c r="I5" s="81"/>
      <c r="J5" s="81"/>
      <c r="K5" s="81"/>
      <c r="L5" s="69"/>
      <c r="M5" s="80"/>
      <c r="N5" s="81"/>
      <c r="O5" s="81"/>
      <c r="P5" s="81"/>
      <c r="Q5" s="81"/>
      <c r="R5" s="69"/>
      <c r="S5" s="80"/>
      <c r="T5" s="98"/>
      <c r="U5" s="50"/>
      <c r="V5" s="51"/>
      <c r="W5" s="51"/>
      <c r="X5" s="14"/>
    </row>
    <row r="6" spans="1:24" ht="30.75" customHeight="1">
      <c r="A6" s="51"/>
      <c r="B6" s="95"/>
      <c r="C6" s="66" t="s">
        <v>105</v>
      </c>
      <c r="D6" s="66" t="s">
        <v>106</v>
      </c>
      <c r="E6" s="66" t="s">
        <v>107</v>
      </c>
      <c r="F6" s="66" t="s">
        <v>108</v>
      </c>
      <c r="G6" s="66" t="s">
        <v>105</v>
      </c>
      <c r="H6" s="68" t="s">
        <v>110</v>
      </c>
      <c r="I6" s="68" t="s">
        <v>111</v>
      </c>
      <c r="J6" s="68" t="s">
        <v>141</v>
      </c>
      <c r="K6" s="68" t="s">
        <v>112</v>
      </c>
      <c r="L6" s="68" t="s">
        <v>113</v>
      </c>
      <c r="M6" s="66" t="s">
        <v>105</v>
      </c>
      <c r="N6" s="68" t="s">
        <v>115</v>
      </c>
      <c r="O6" s="68" t="s">
        <v>116</v>
      </c>
      <c r="P6" s="68" t="s">
        <v>117</v>
      </c>
      <c r="Q6" s="82" t="s">
        <v>118</v>
      </c>
      <c r="R6" s="68" t="s">
        <v>119</v>
      </c>
      <c r="S6" s="66" t="s">
        <v>105</v>
      </c>
      <c r="T6" s="99" t="s">
        <v>121</v>
      </c>
      <c r="U6" s="50"/>
      <c r="V6" s="51"/>
      <c r="W6" s="51"/>
      <c r="X6" s="14"/>
    </row>
    <row r="7" spans="1:24" ht="36.6" customHeight="1">
      <c r="A7" s="93"/>
      <c r="B7" s="96"/>
      <c r="C7" s="67"/>
      <c r="D7" s="67"/>
      <c r="E7" s="67"/>
      <c r="F7" s="67"/>
      <c r="G7" s="67"/>
      <c r="H7" s="69"/>
      <c r="I7" s="69"/>
      <c r="J7" s="69"/>
      <c r="K7" s="69"/>
      <c r="L7" s="69"/>
      <c r="M7" s="67"/>
      <c r="N7" s="69"/>
      <c r="O7" s="69"/>
      <c r="P7" s="69"/>
      <c r="Q7" s="83"/>
      <c r="R7" s="69"/>
      <c r="S7" s="67"/>
      <c r="T7" s="100"/>
      <c r="U7" s="92"/>
      <c r="V7" s="93"/>
      <c r="W7" s="93"/>
      <c r="X7" s="14"/>
    </row>
    <row r="8" spans="1:24" ht="11.45" customHeight="1">
      <c r="A8" s="46" t="s">
        <v>2</v>
      </c>
      <c r="B8" s="44">
        <f>SUM(B10,B18,B27,B32,B38,B45,B52,B59,B64,B71,B81,B88,B103)</f>
        <v>10127639</v>
      </c>
      <c r="C8" s="44">
        <f>SUM(C10,C18,C27,C32,C38,C45,C52,C59,C64,C71,C81,C88,C103)</f>
        <v>544168</v>
      </c>
      <c r="D8" s="44">
        <f t="shared" ref="D8:F8" si="0">SUM(D10,D18,D27,D32,D38,D45,D52,D59,D64,D71,D81,D88,D103)</f>
        <v>385240</v>
      </c>
      <c r="E8" s="44">
        <f t="shared" si="0"/>
        <v>84111</v>
      </c>
      <c r="F8" s="44">
        <f t="shared" si="0"/>
        <v>71272</v>
      </c>
      <c r="G8" s="44">
        <f>SUM(G10,G18,G27,G32,G38,G45,G52,G59,G64,G71,G81,G88,G103)</f>
        <v>823169</v>
      </c>
      <c r="H8" s="44">
        <f>SUM(H10,H18,H27,H32,H38,H45,H52,H59,H64,H71,H81,H88,H103)</f>
        <v>132122</v>
      </c>
      <c r="I8" s="44">
        <f t="shared" ref="I8" si="1">SUM(I10,I18,I27,I32,I38,I45,I52,I59,I64,I71,I81,I88,I103)</f>
        <v>44544</v>
      </c>
      <c r="J8" s="44">
        <f>SUM(J10,J18,J27,J32,J38,J45,J52,J59,J64,J71,J81,J88,J103)</f>
        <v>366062</v>
      </c>
      <c r="K8" s="44">
        <f>SUM(K10,K18,K27,K32,K38,K45,K52,K59,K64,K71,K81,K88,K103)</f>
        <v>65179</v>
      </c>
      <c r="L8" s="44">
        <f t="shared" ref="L8:N8" si="2">SUM(L10,L18,L27,L32,L38,L45,L52,L59,L64,L71,L81,L88,L103)</f>
        <v>113947</v>
      </c>
      <c r="M8" s="44">
        <f t="shared" si="2"/>
        <v>475646</v>
      </c>
      <c r="N8" s="44">
        <f t="shared" si="2"/>
        <v>56541</v>
      </c>
      <c r="O8" s="44">
        <f>SUM(O10,O18,O27,O32,O38,O45,O52,O59,O64,O71,O81,O88,O103)</f>
        <v>2356</v>
      </c>
      <c r="P8" s="44">
        <f>SUM(P10,P18,P27,P32,P38,P45,P52,P59,P64,P71,P81,P88,P103)</f>
        <v>152865</v>
      </c>
      <c r="Q8" s="44">
        <f t="shared" ref="Q8:S8" si="3">SUM(Q10,Q18,Q27,Q32,Q38,Q45,Q52,Q59,Q64,Q71,Q81,Q88,Q103)</f>
        <v>91902</v>
      </c>
      <c r="R8" s="44">
        <f t="shared" si="3"/>
        <v>4736</v>
      </c>
      <c r="S8" s="44">
        <f t="shared" si="3"/>
        <v>8284656</v>
      </c>
      <c r="T8" s="44">
        <f>SUM(T10,T18,T27,T32,T38,T45,T52,T59,T64,T71,T81,T88,T103)</f>
        <v>7966737</v>
      </c>
      <c r="U8" s="50" t="s">
        <v>3</v>
      </c>
      <c r="V8" s="51"/>
      <c r="W8" s="51"/>
      <c r="X8" s="14"/>
    </row>
    <row r="9" spans="1:24">
      <c r="A9" s="4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50"/>
      <c r="V9" s="51"/>
      <c r="W9" s="51"/>
      <c r="X9" s="14"/>
    </row>
    <row r="10" spans="1:24" ht="14.45" customHeight="1">
      <c r="A10" s="58" t="s">
        <v>4</v>
      </c>
      <c r="B10" s="57">
        <f>SUM(C10,G10,M10,S10)</f>
        <v>281621</v>
      </c>
      <c r="C10" s="49">
        <f t="shared" ref="C10:L10" si="4">SUM(C12:C17)</f>
        <v>3</v>
      </c>
      <c r="D10" s="48">
        <f t="shared" si="4"/>
        <v>3</v>
      </c>
      <c r="E10" s="49">
        <f t="shared" si="4"/>
        <v>0</v>
      </c>
      <c r="F10" s="48">
        <f t="shared" si="4"/>
        <v>0</v>
      </c>
      <c r="G10" s="49">
        <f t="shared" si="4"/>
        <v>11109</v>
      </c>
      <c r="H10" s="48">
        <f t="shared" si="4"/>
        <v>1690</v>
      </c>
      <c r="I10" s="49">
        <f t="shared" si="4"/>
        <v>977</v>
      </c>
      <c r="J10" s="48">
        <f t="shared" si="4"/>
        <v>2118</v>
      </c>
      <c r="K10" s="49">
        <f t="shared" si="4"/>
        <v>425</v>
      </c>
      <c r="L10" s="48">
        <f t="shared" si="4"/>
        <v>5480</v>
      </c>
      <c r="M10" s="49">
        <f>SUM(M12:M17)</f>
        <v>21677</v>
      </c>
      <c r="N10" s="48">
        <f t="shared" ref="N10:T10" si="5">SUM(N12:N17)</f>
        <v>0</v>
      </c>
      <c r="O10" s="49">
        <f t="shared" si="5"/>
        <v>0</v>
      </c>
      <c r="P10" s="48">
        <f t="shared" si="5"/>
        <v>14268</v>
      </c>
      <c r="Q10" s="49">
        <f t="shared" si="5"/>
        <v>5998</v>
      </c>
      <c r="R10" s="48">
        <f t="shared" si="5"/>
        <v>672</v>
      </c>
      <c r="S10" s="52">
        <f t="shared" si="5"/>
        <v>248832</v>
      </c>
      <c r="T10" s="53">
        <f t="shared" si="5"/>
        <v>168490</v>
      </c>
      <c r="U10" s="54" t="s">
        <v>5</v>
      </c>
      <c r="V10" s="55"/>
      <c r="W10" s="55"/>
      <c r="X10" s="14"/>
    </row>
    <row r="11" spans="1:24" ht="12" customHeight="1">
      <c r="A11" s="58"/>
      <c r="B11" s="57"/>
      <c r="C11" s="49"/>
      <c r="D11" s="48"/>
      <c r="E11" s="49"/>
      <c r="F11" s="48"/>
      <c r="G11" s="49"/>
      <c r="H11" s="48"/>
      <c r="I11" s="49"/>
      <c r="J11" s="48"/>
      <c r="K11" s="49"/>
      <c r="L11" s="48"/>
      <c r="M11" s="49"/>
      <c r="N11" s="48"/>
      <c r="O11" s="49"/>
      <c r="P11" s="48"/>
      <c r="Q11" s="49"/>
      <c r="R11" s="48"/>
      <c r="S11" s="52"/>
      <c r="T11" s="53"/>
      <c r="U11" s="54"/>
      <c r="V11" s="55"/>
      <c r="W11" s="55"/>
      <c r="X11" s="14"/>
    </row>
    <row r="12" spans="1:24">
      <c r="A12" s="5" t="str">
        <f>VLOOKUP([1]ListOfRegions!$A$1,[1]ListOfRegions!$A$1:B75,2,0)</f>
        <v xml:space="preserve">  Ροδόπης</v>
      </c>
      <c r="B12" s="6">
        <f t="shared" ref="B12:B17" si="6">SUM(C12,G12,M12,S12)</f>
        <v>21514</v>
      </c>
      <c r="C12" s="34" t="s">
        <v>139</v>
      </c>
      <c r="D12" s="36" t="s">
        <v>139</v>
      </c>
      <c r="E12" s="34" t="s">
        <v>139</v>
      </c>
      <c r="F12" s="36" t="s">
        <v>139</v>
      </c>
      <c r="G12" s="34">
        <v>4785</v>
      </c>
      <c r="H12" s="36">
        <v>303</v>
      </c>
      <c r="I12" s="34">
        <v>117</v>
      </c>
      <c r="J12" s="36">
        <v>91</v>
      </c>
      <c r="K12" s="34">
        <v>22</v>
      </c>
      <c r="L12" s="36">
        <v>4212</v>
      </c>
      <c r="M12" s="34">
        <v>1307</v>
      </c>
      <c r="N12" s="36" t="s">
        <v>139</v>
      </c>
      <c r="O12" s="34" t="s">
        <v>139</v>
      </c>
      <c r="P12" s="36">
        <v>1040</v>
      </c>
      <c r="Q12" s="34">
        <v>235</v>
      </c>
      <c r="R12" s="36">
        <v>32</v>
      </c>
      <c r="S12" s="32">
        <v>15422</v>
      </c>
      <c r="T12" s="38">
        <v>8867</v>
      </c>
      <c r="U12" s="25" t="s">
        <v>7</v>
      </c>
      <c r="V12" s="7"/>
      <c r="W12" s="7"/>
      <c r="X12" s="14"/>
    </row>
    <row r="13" spans="1:24">
      <c r="A13" s="5" t="str">
        <f>VLOOKUP([1]ListOfRegions!$A$2,[1]ListOfRegions!$A$2:B76,2,0)</f>
        <v xml:space="preserve">  Δράμας</v>
      </c>
      <c r="B13" s="6">
        <f t="shared" si="6"/>
        <v>13656</v>
      </c>
      <c r="C13" s="34" t="s">
        <v>139</v>
      </c>
      <c r="D13" s="36" t="s">
        <v>139</v>
      </c>
      <c r="E13" s="34" t="s">
        <v>139</v>
      </c>
      <c r="F13" s="36" t="s">
        <v>139</v>
      </c>
      <c r="G13" s="34">
        <v>800</v>
      </c>
      <c r="H13" s="36">
        <v>227</v>
      </c>
      <c r="I13" s="34">
        <v>181</v>
      </c>
      <c r="J13" s="36">
        <v>125</v>
      </c>
      <c r="K13" s="34">
        <v>6</v>
      </c>
      <c r="L13" s="36">
        <v>216</v>
      </c>
      <c r="M13" s="34">
        <v>1628</v>
      </c>
      <c r="N13" s="36" t="s">
        <v>139</v>
      </c>
      <c r="O13" s="34" t="s">
        <v>139</v>
      </c>
      <c r="P13" s="36">
        <v>455</v>
      </c>
      <c r="Q13" s="34">
        <v>996</v>
      </c>
      <c r="R13" s="36">
        <v>158</v>
      </c>
      <c r="S13" s="32">
        <v>11228</v>
      </c>
      <c r="T13" s="38">
        <v>7108</v>
      </c>
      <c r="U13" s="25" t="s">
        <v>8</v>
      </c>
      <c r="V13" s="7"/>
      <c r="W13" s="7"/>
      <c r="X13" s="14"/>
    </row>
    <row r="14" spans="1:24">
      <c r="A14" s="5" t="str">
        <f>VLOOKUP([1]ListOfRegions!A3,[1]ListOfRegions!A3:B77,2,0)</f>
        <v xml:space="preserve">  Έβρου</v>
      </c>
      <c r="B14" s="6">
        <f t="shared" si="6"/>
        <v>85428</v>
      </c>
      <c r="C14" s="34" t="s">
        <v>139</v>
      </c>
      <c r="D14" s="36" t="s">
        <v>139</v>
      </c>
      <c r="E14" s="34" t="s">
        <v>139</v>
      </c>
      <c r="F14" s="36" t="s">
        <v>139</v>
      </c>
      <c r="G14" s="34">
        <v>1504</v>
      </c>
      <c r="H14" s="36">
        <v>659</v>
      </c>
      <c r="I14" s="34">
        <v>135</v>
      </c>
      <c r="J14" s="36">
        <v>414</v>
      </c>
      <c r="K14" s="34">
        <v>39</v>
      </c>
      <c r="L14" s="36">
        <v>166</v>
      </c>
      <c r="M14" s="34">
        <v>5335</v>
      </c>
      <c r="N14" s="36" t="s">
        <v>139</v>
      </c>
      <c r="O14" s="34" t="s">
        <v>139</v>
      </c>
      <c r="P14" s="36">
        <v>1209</v>
      </c>
      <c r="Q14" s="34">
        <v>3579</v>
      </c>
      <c r="R14" s="36">
        <v>5</v>
      </c>
      <c r="S14" s="32">
        <v>78589</v>
      </c>
      <c r="T14" s="38">
        <v>23552</v>
      </c>
      <c r="U14" s="25" t="s">
        <v>9</v>
      </c>
      <c r="V14" s="7"/>
      <c r="W14" s="7"/>
      <c r="X14" s="14"/>
    </row>
    <row r="15" spans="1:24">
      <c r="A15" s="5" t="str">
        <f>VLOOKUP([1]ListOfRegions!A4,[1]ListOfRegions!A4:B78,2,0)</f>
        <v xml:space="preserve">  Θάσου</v>
      </c>
      <c r="B15" s="6">
        <f t="shared" si="6"/>
        <v>76396</v>
      </c>
      <c r="C15" s="34" t="s">
        <v>139</v>
      </c>
      <c r="D15" s="36" t="s">
        <v>139</v>
      </c>
      <c r="E15" s="34" t="s">
        <v>139</v>
      </c>
      <c r="F15" s="36" t="s">
        <v>139</v>
      </c>
      <c r="G15" s="34">
        <v>168</v>
      </c>
      <c r="H15" s="36">
        <v>37</v>
      </c>
      <c r="I15" s="34">
        <v>10</v>
      </c>
      <c r="J15" s="36">
        <v>117</v>
      </c>
      <c r="K15" s="34"/>
      <c r="L15" s="36">
        <v>2</v>
      </c>
      <c r="M15" s="34">
        <v>378</v>
      </c>
      <c r="N15" s="36" t="s">
        <v>139</v>
      </c>
      <c r="O15" s="34" t="s">
        <v>139</v>
      </c>
      <c r="P15" s="36">
        <v>191</v>
      </c>
      <c r="Q15" s="34">
        <v>185</v>
      </c>
      <c r="R15" s="36">
        <v>2</v>
      </c>
      <c r="S15" s="32">
        <v>75850</v>
      </c>
      <c r="T15" s="38">
        <v>75850</v>
      </c>
      <c r="U15" s="25" t="s">
        <v>10</v>
      </c>
      <c r="V15" s="7"/>
      <c r="W15" s="7"/>
      <c r="X15" s="14"/>
    </row>
    <row r="16" spans="1:24">
      <c r="A16" s="5" t="str">
        <f>VLOOKUP([1]ListOfRegions!A5,[1]ListOfRegions!A5:B79,2,0)</f>
        <v xml:space="preserve">  Καβάλας</v>
      </c>
      <c r="B16" s="6">
        <f t="shared" si="6"/>
        <v>68893</v>
      </c>
      <c r="C16" s="34">
        <v>3</v>
      </c>
      <c r="D16" s="36">
        <v>3</v>
      </c>
      <c r="E16" s="34" t="s">
        <v>139</v>
      </c>
      <c r="F16" s="36" t="s">
        <v>139</v>
      </c>
      <c r="G16" s="34">
        <v>2614</v>
      </c>
      <c r="H16" s="36">
        <v>323</v>
      </c>
      <c r="I16" s="34">
        <v>444</v>
      </c>
      <c r="J16" s="36">
        <v>870</v>
      </c>
      <c r="K16" s="34">
        <v>288</v>
      </c>
      <c r="L16" s="36">
        <v>563</v>
      </c>
      <c r="M16" s="34">
        <v>12306</v>
      </c>
      <c r="N16" s="36" t="s">
        <v>139</v>
      </c>
      <c r="O16" s="34" t="s">
        <v>139</v>
      </c>
      <c r="P16" s="36">
        <v>11260</v>
      </c>
      <c r="Q16" s="34">
        <v>618</v>
      </c>
      <c r="R16" s="36">
        <v>367</v>
      </c>
      <c r="S16" s="32">
        <v>53970</v>
      </c>
      <c r="T16" s="38">
        <v>46769</v>
      </c>
      <c r="U16" s="25" t="s">
        <v>11</v>
      </c>
      <c r="V16" s="7"/>
      <c r="W16" s="7"/>
      <c r="X16" s="14"/>
    </row>
    <row r="17" spans="1:24">
      <c r="A17" s="5" t="str">
        <f>VLOOKUP([1]ListOfRegions!A6,[1]ListOfRegions!A6:B80,2,0)</f>
        <v xml:space="preserve">  Ξάνθης</v>
      </c>
      <c r="B17" s="6">
        <f t="shared" si="6"/>
        <v>15734</v>
      </c>
      <c r="C17" s="34" t="s">
        <v>139</v>
      </c>
      <c r="D17" s="36" t="s">
        <v>139</v>
      </c>
      <c r="E17" s="34" t="s">
        <v>139</v>
      </c>
      <c r="F17" s="36" t="s">
        <v>139</v>
      </c>
      <c r="G17" s="34">
        <v>1238</v>
      </c>
      <c r="H17" s="36">
        <v>141</v>
      </c>
      <c r="I17" s="34">
        <v>90</v>
      </c>
      <c r="J17" s="36">
        <v>501</v>
      </c>
      <c r="K17" s="34">
        <v>70</v>
      </c>
      <c r="L17" s="36">
        <v>321</v>
      </c>
      <c r="M17" s="34">
        <v>723</v>
      </c>
      <c r="N17" s="36" t="s">
        <v>139</v>
      </c>
      <c r="O17" s="34" t="s">
        <v>139</v>
      </c>
      <c r="P17" s="36">
        <v>113</v>
      </c>
      <c r="Q17" s="34">
        <v>385</v>
      </c>
      <c r="R17" s="36">
        <v>108</v>
      </c>
      <c r="S17" s="32">
        <v>13773</v>
      </c>
      <c r="T17" s="38">
        <v>6344</v>
      </c>
      <c r="U17" s="25" t="s">
        <v>12</v>
      </c>
      <c r="V17" s="7"/>
      <c r="W17" s="7"/>
      <c r="X17" s="14"/>
    </row>
    <row r="18" spans="1:24">
      <c r="A18" s="56" t="s">
        <v>13</v>
      </c>
      <c r="B18" s="57">
        <f>SUM(C18,G18,M18,S18)</f>
        <v>1147471</v>
      </c>
      <c r="C18" s="48">
        <f>SUM(C20:C26)</f>
        <v>117</v>
      </c>
      <c r="D18" s="52">
        <f t="shared" ref="D18:G18" si="7">SUM(D20:D26)</f>
        <v>50</v>
      </c>
      <c r="E18" s="52">
        <f t="shared" si="7"/>
        <v>49</v>
      </c>
      <c r="F18" s="52">
        <f t="shared" si="7"/>
        <v>18</v>
      </c>
      <c r="G18" s="52">
        <f t="shared" si="7"/>
        <v>589425</v>
      </c>
      <c r="H18" s="52">
        <f t="shared" ref="H18:L18" si="8">SUM(H20:H26)</f>
        <v>39104</v>
      </c>
      <c r="I18" s="52">
        <f t="shared" si="8"/>
        <v>11987</v>
      </c>
      <c r="J18" s="52">
        <f t="shared" si="8"/>
        <v>333380</v>
      </c>
      <c r="K18" s="52">
        <f t="shared" si="8"/>
        <v>28316</v>
      </c>
      <c r="L18" s="52">
        <f t="shared" si="8"/>
        <v>88462</v>
      </c>
      <c r="M18" s="52">
        <f>SUM(M20:M26)</f>
        <v>53181</v>
      </c>
      <c r="N18" s="52">
        <f t="shared" ref="N18:T18" si="9">SUM(N20:N26)</f>
        <v>1</v>
      </c>
      <c r="O18" s="52">
        <f t="shared" si="9"/>
        <v>0</v>
      </c>
      <c r="P18" s="52">
        <f t="shared" si="9"/>
        <v>28132</v>
      </c>
      <c r="Q18" s="52">
        <f t="shared" si="9"/>
        <v>8078</v>
      </c>
      <c r="R18" s="52">
        <f t="shared" si="9"/>
        <v>1870</v>
      </c>
      <c r="S18" s="52">
        <f t="shared" si="9"/>
        <v>504748</v>
      </c>
      <c r="T18" s="53">
        <f t="shared" si="9"/>
        <v>420036</v>
      </c>
      <c r="U18" s="59" t="s">
        <v>14</v>
      </c>
      <c r="V18" s="60"/>
      <c r="W18" s="60"/>
      <c r="X18" s="14"/>
    </row>
    <row r="19" spans="1:24">
      <c r="A19" s="56"/>
      <c r="B19" s="57"/>
      <c r="C19" s="48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59"/>
      <c r="V19" s="60"/>
      <c r="W19" s="60"/>
      <c r="X19" s="14"/>
    </row>
    <row r="20" spans="1:24">
      <c r="A20" s="5" t="str">
        <f>VLOOKUP([1]ListOfRegions!A7,[1]ListOfRegions!A7:B81,2,0)</f>
        <v xml:space="preserve">  Θεσσαλονίκης</v>
      </c>
      <c r="B20" s="6">
        <f t="shared" ref="B20:B31" si="10">SUM(C20,G20,M20,S20)</f>
        <v>47765</v>
      </c>
      <c r="C20" s="34" t="s">
        <v>139</v>
      </c>
      <c r="D20" s="36" t="s">
        <v>139</v>
      </c>
      <c r="E20" s="34" t="s">
        <v>139</v>
      </c>
      <c r="F20" s="36" t="s">
        <v>139</v>
      </c>
      <c r="G20" s="34">
        <v>2557</v>
      </c>
      <c r="H20" s="36">
        <v>549</v>
      </c>
      <c r="I20" s="34">
        <v>440</v>
      </c>
      <c r="J20" s="36">
        <v>566</v>
      </c>
      <c r="K20" s="34">
        <v>52</v>
      </c>
      <c r="L20" s="36">
        <v>705</v>
      </c>
      <c r="M20" s="34">
        <v>4480</v>
      </c>
      <c r="N20" s="36" t="s">
        <v>139</v>
      </c>
      <c r="O20" s="34" t="s">
        <v>139</v>
      </c>
      <c r="P20" s="36">
        <v>3103</v>
      </c>
      <c r="Q20" s="34">
        <v>1217</v>
      </c>
      <c r="R20" s="36">
        <v>25</v>
      </c>
      <c r="S20" s="32">
        <v>40728</v>
      </c>
      <c r="T20" s="38">
        <v>35886</v>
      </c>
      <c r="U20" s="25" t="s">
        <v>15</v>
      </c>
      <c r="V20" s="7"/>
      <c r="W20" s="7"/>
      <c r="X20" s="14"/>
    </row>
    <row r="21" spans="1:24">
      <c r="A21" s="5" t="str">
        <f>VLOOKUP([1]ListOfRegions!A8,[1]ListOfRegions!A8:B82,2,0)</f>
        <v xml:space="preserve">  Ημαθίας</v>
      </c>
      <c r="B21" s="6">
        <f t="shared" si="10"/>
        <v>257631</v>
      </c>
      <c r="C21" s="34" t="s">
        <v>139</v>
      </c>
      <c r="D21" s="36" t="s">
        <v>139</v>
      </c>
      <c r="E21" s="34" t="s">
        <v>139</v>
      </c>
      <c r="F21" s="36" t="s">
        <v>139</v>
      </c>
      <c r="G21" s="34">
        <v>243792</v>
      </c>
      <c r="H21" s="36">
        <v>18571</v>
      </c>
      <c r="I21" s="34">
        <v>5933</v>
      </c>
      <c r="J21" s="36">
        <v>161777</v>
      </c>
      <c r="K21" s="34">
        <v>1097</v>
      </c>
      <c r="L21" s="36">
        <v>11082</v>
      </c>
      <c r="M21" s="34">
        <v>2132</v>
      </c>
      <c r="N21" s="36" t="s">
        <v>139</v>
      </c>
      <c r="O21" s="34" t="s">
        <v>139</v>
      </c>
      <c r="P21" s="36">
        <v>888</v>
      </c>
      <c r="Q21" s="34">
        <v>640</v>
      </c>
      <c r="R21" s="36">
        <v>56</v>
      </c>
      <c r="S21" s="32">
        <v>11707</v>
      </c>
      <c r="T21" s="38">
        <v>2420</v>
      </c>
      <c r="U21" s="25" t="s">
        <v>16</v>
      </c>
      <c r="V21" s="7"/>
      <c r="W21" s="7"/>
      <c r="X21" s="14"/>
    </row>
    <row r="22" spans="1:24">
      <c r="A22" s="5" t="str">
        <f>VLOOKUP([1]ListOfRegions!A9,[1]ListOfRegions!A9:B83,2,0)</f>
        <v xml:space="preserve">  Κιλκίς</v>
      </c>
      <c r="B22" s="6">
        <f t="shared" si="10"/>
        <v>19588</v>
      </c>
      <c r="C22" s="34">
        <v>1</v>
      </c>
      <c r="D22" s="36">
        <v>1</v>
      </c>
      <c r="E22" s="34" t="s">
        <v>139</v>
      </c>
      <c r="F22" s="36" t="s">
        <v>139</v>
      </c>
      <c r="G22" s="34">
        <v>2723</v>
      </c>
      <c r="H22" s="36">
        <v>150</v>
      </c>
      <c r="I22" s="34">
        <v>48</v>
      </c>
      <c r="J22" s="36">
        <v>366</v>
      </c>
      <c r="K22" s="34">
        <v>199</v>
      </c>
      <c r="L22" s="36">
        <v>1486</v>
      </c>
      <c r="M22" s="34">
        <v>6971</v>
      </c>
      <c r="N22" s="36">
        <v>1</v>
      </c>
      <c r="O22" s="34" t="s">
        <v>139</v>
      </c>
      <c r="P22" s="36">
        <v>1559</v>
      </c>
      <c r="Q22" s="34">
        <v>639</v>
      </c>
      <c r="R22" s="36">
        <v>50</v>
      </c>
      <c r="S22" s="32">
        <v>9893</v>
      </c>
      <c r="T22" s="38">
        <v>4453</v>
      </c>
      <c r="U22" s="25" t="s">
        <v>17</v>
      </c>
      <c r="V22" s="7"/>
      <c r="W22" s="7"/>
      <c r="X22" s="14"/>
    </row>
    <row r="23" spans="1:24">
      <c r="A23" s="5" t="str">
        <f>VLOOKUP([1]ListOfRegions!A10,[1]ListOfRegions!A10:B84,2,0)</f>
        <v xml:space="preserve">  Πέλλας</v>
      </c>
      <c r="B23" s="6">
        <f t="shared" si="10"/>
        <v>348712</v>
      </c>
      <c r="C23" s="34" t="s">
        <v>139</v>
      </c>
      <c r="D23" s="36" t="s">
        <v>139</v>
      </c>
      <c r="E23" s="34" t="s">
        <v>139</v>
      </c>
      <c r="F23" s="36" t="s">
        <v>139</v>
      </c>
      <c r="G23" s="34">
        <v>310141</v>
      </c>
      <c r="H23" s="36">
        <v>17344</v>
      </c>
      <c r="I23" s="34">
        <v>3827</v>
      </c>
      <c r="J23" s="36">
        <v>166920</v>
      </c>
      <c r="K23" s="34">
        <v>13781</v>
      </c>
      <c r="L23" s="36">
        <v>67136</v>
      </c>
      <c r="M23" s="34">
        <v>4859</v>
      </c>
      <c r="N23" s="36" t="s">
        <v>139</v>
      </c>
      <c r="O23" s="34" t="s">
        <v>139</v>
      </c>
      <c r="P23" s="36">
        <v>355</v>
      </c>
      <c r="Q23" s="34">
        <v>1224</v>
      </c>
      <c r="R23" s="36">
        <v>34</v>
      </c>
      <c r="S23" s="32">
        <v>33712</v>
      </c>
      <c r="T23" s="38">
        <v>7701</v>
      </c>
      <c r="U23" s="25" t="s">
        <v>18</v>
      </c>
      <c r="V23" s="7"/>
      <c r="W23" s="7"/>
      <c r="X23" s="14"/>
    </row>
    <row r="24" spans="1:24">
      <c r="A24" s="5" t="str">
        <f>VLOOKUP([1]ListOfRegions!A11,[1]ListOfRegions!A11:B85,2,0)</f>
        <v xml:space="preserve">  Πιερίας</v>
      </c>
      <c r="B24" s="6">
        <f t="shared" si="10"/>
        <v>74619</v>
      </c>
      <c r="C24" s="34" t="s">
        <v>139</v>
      </c>
      <c r="D24" s="36" t="s">
        <v>139</v>
      </c>
      <c r="E24" s="34" t="s">
        <v>139</v>
      </c>
      <c r="F24" s="36" t="s">
        <v>139</v>
      </c>
      <c r="G24" s="34">
        <v>14309</v>
      </c>
      <c r="H24" s="36">
        <v>1710</v>
      </c>
      <c r="I24" s="34">
        <v>918</v>
      </c>
      <c r="J24" s="36">
        <v>2713</v>
      </c>
      <c r="K24" s="34">
        <v>1755</v>
      </c>
      <c r="L24" s="36">
        <v>6443</v>
      </c>
      <c r="M24" s="34">
        <v>7012</v>
      </c>
      <c r="N24" s="36" t="s">
        <v>139</v>
      </c>
      <c r="O24" s="34" t="s">
        <v>139</v>
      </c>
      <c r="P24" s="36">
        <v>975</v>
      </c>
      <c r="Q24" s="34">
        <v>2215</v>
      </c>
      <c r="R24" s="36">
        <v>1375</v>
      </c>
      <c r="S24" s="32">
        <v>53298</v>
      </c>
      <c r="T24" s="38">
        <v>34106</v>
      </c>
      <c r="U24" s="25" t="s">
        <v>19</v>
      </c>
      <c r="V24" s="7"/>
      <c r="W24" s="7"/>
      <c r="X24" s="14"/>
    </row>
    <row r="25" spans="1:24">
      <c r="A25" s="5" t="str">
        <f>VLOOKUP([1]ListOfRegions!A12,[1]ListOfRegions!A12:B86,2,0)</f>
        <v xml:space="preserve">  Σερρών</v>
      </c>
      <c r="B25" s="6">
        <f t="shared" si="10"/>
        <v>86596</v>
      </c>
      <c r="C25" s="34" t="s">
        <v>139</v>
      </c>
      <c r="D25" s="36" t="s">
        <v>139</v>
      </c>
      <c r="E25" s="34" t="s">
        <v>139</v>
      </c>
      <c r="F25" s="36" t="s">
        <v>139</v>
      </c>
      <c r="G25" s="34">
        <v>2356</v>
      </c>
      <c r="H25" s="36">
        <v>348</v>
      </c>
      <c r="I25" s="34">
        <v>221</v>
      </c>
      <c r="J25" s="36">
        <v>436</v>
      </c>
      <c r="K25" s="34">
        <v>36</v>
      </c>
      <c r="L25" s="36">
        <v>1283</v>
      </c>
      <c r="M25" s="34">
        <v>21909</v>
      </c>
      <c r="N25" s="36" t="s">
        <v>139</v>
      </c>
      <c r="O25" s="34" t="s">
        <v>139</v>
      </c>
      <c r="P25" s="36">
        <v>20407</v>
      </c>
      <c r="Q25" s="34">
        <v>1185</v>
      </c>
      <c r="R25" s="36">
        <v>249</v>
      </c>
      <c r="S25" s="32">
        <v>62331</v>
      </c>
      <c r="T25" s="38">
        <v>51059</v>
      </c>
      <c r="U25" s="25" t="s">
        <v>20</v>
      </c>
      <c r="V25" s="7"/>
      <c r="W25" s="7"/>
      <c r="X25" s="14"/>
    </row>
    <row r="26" spans="1:24">
      <c r="A26" s="5" t="str">
        <f>VLOOKUP([1]ListOfRegions!A13,[1]ListOfRegions!A13:B87,2,0)</f>
        <v xml:space="preserve">  Χαλκιδικής</v>
      </c>
      <c r="B26" s="6">
        <f t="shared" si="10"/>
        <v>312560</v>
      </c>
      <c r="C26" s="34">
        <v>116</v>
      </c>
      <c r="D26" s="36">
        <v>49</v>
      </c>
      <c r="E26" s="34">
        <v>49</v>
      </c>
      <c r="F26" s="36">
        <v>18</v>
      </c>
      <c r="G26" s="34">
        <v>13547</v>
      </c>
      <c r="H26" s="36">
        <v>432</v>
      </c>
      <c r="I26" s="34">
        <v>600</v>
      </c>
      <c r="J26" s="36">
        <v>602</v>
      </c>
      <c r="K26" s="34">
        <v>11396</v>
      </c>
      <c r="L26" s="36">
        <v>327</v>
      </c>
      <c r="M26" s="34">
        <v>5818</v>
      </c>
      <c r="N26" s="36" t="s">
        <v>139</v>
      </c>
      <c r="O26" s="34" t="s">
        <v>139</v>
      </c>
      <c r="P26" s="36">
        <v>845</v>
      </c>
      <c r="Q26" s="34">
        <v>958</v>
      </c>
      <c r="R26" s="36">
        <v>81</v>
      </c>
      <c r="S26" s="32">
        <v>293079</v>
      </c>
      <c r="T26" s="38">
        <v>284411</v>
      </c>
      <c r="U26" s="25" t="s">
        <v>21</v>
      </c>
      <c r="V26" s="7"/>
      <c r="W26" s="7"/>
      <c r="X26" s="14"/>
    </row>
    <row r="27" spans="1:24" ht="22.9" customHeight="1">
      <c r="A27" s="40" t="s">
        <v>150</v>
      </c>
      <c r="B27" s="31">
        <f>SUM(C27,G27,M27,S27)</f>
        <v>93744</v>
      </c>
      <c r="C27" s="42">
        <f>SUM(C28:C31)</f>
        <v>0</v>
      </c>
      <c r="D27" s="42">
        <f t="shared" ref="D27:I27" si="11">SUM(D28:D31)</f>
        <v>0</v>
      </c>
      <c r="E27" s="42">
        <f t="shared" si="11"/>
        <v>0</v>
      </c>
      <c r="F27" s="42">
        <f t="shared" si="11"/>
        <v>0</v>
      </c>
      <c r="G27" s="42">
        <f t="shared" si="11"/>
        <v>46305</v>
      </c>
      <c r="H27" s="42">
        <f t="shared" si="11"/>
        <v>26849</v>
      </c>
      <c r="I27" s="42">
        <f t="shared" si="11"/>
        <v>1674</v>
      </c>
      <c r="J27" s="42">
        <f t="shared" ref="J27" si="12">SUM(J28:J31)</f>
        <v>12313</v>
      </c>
      <c r="K27" s="42">
        <f t="shared" ref="K27" si="13">SUM(K28:K31)</f>
        <v>449</v>
      </c>
      <c r="L27" s="42">
        <f t="shared" ref="L27" si="14">SUM(L28:L31)</f>
        <v>3333</v>
      </c>
      <c r="M27" s="42">
        <f t="shared" ref="M27" si="15">SUM(M28:M31)</f>
        <v>19658</v>
      </c>
      <c r="N27" s="42">
        <f t="shared" ref="N27:O27" si="16">SUM(N28:N31)</f>
        <v>0</v>
      </c>
      <c r="O27" s="42">
        <f t="shared" si="16"/>
        <v>30</v>
      </c>
      <c r="P27" s="42">
        <f t="shared" ref="P27" si="17">SUM(P28:P31)</f>
        <v>5837</v>
      </c>
      <c r="Q27" s="42">
        <f t="shared" ref="Q27" si="18">SUM(Q28:Q31)</f>
        <v>11425</v>
      </c>
      <c r="R27" s="42">
        <f t="shared" ref="R27" si="19">SUM(R28:R31)</f>
        <v>271</v>
      </c>
      <c r="S27" s="42">
        <f t="shared" ref="S27:T27" si="20">SUM(S28:S31)</f>
        <v>27781</v>
      </c>
      <c r="T27" s="43">
        <f t="shared" si="20"/>
        <v>1982</v>
      </c>
      <c r="U27" s="41" t="s">
        <v>151</v>
      </c>
      <c r="V27" s="7"/>
      <c r="W27" s="7"/>
      <c r="X27" s="14"/>
    </row>
    <row r="28" spans="1:24">
      <c r="A28" s="5" t="str">
        <f>VLOOKUP([1]ListOfRegions!A14,[1]ListOfRegions!A14:B88,2,0)</f>
        <v xml:space="preserve">  Κοζάνης</v>
      </c>
      <c r="B28" s="6">
        <f t="shared" si="10"/>
        <v>33056</v>
      </c>
      <c r="C28" s="34" t="s">
        <v>139</v>
      </c>
      <c r="D28" s="36" t="s">
        <v>139</v>
      </c>
      <c r="E28" s="34" t="s">
        <v>139</v>
      </c>
      <c r="F28" s="36" t="s">
        <v>139</v>
      </c>
      <c r="G28" s="34">
        <v>20170</v>
      </c>
      <c r="H28" s="36">
        <v>10462</v>
      </c>
      <c r="I28" s="34">
        <v>389</v>
      </c>
      <c r="J28" s="36">
        <v>5919</v>
      </c>
      <c r="K28" s="34">
        <v>355</v>
      </c>
      <c r="L28" s="36">
        <v>1909</v>
      </c>
      <c r="M28" s="34">
        <v>9600</v>
      </c>
      <c r="N28" s="36" t="s">
        <v>139</v>
      </c>
      <c r="O28" s="34">
        <v>28</v>
      </c>
      <c r="P28" s="36">
        <v>3451</v>
      </c>
      <c r="Q28" s="34">
        <v>5277</v>
      </c>
      <c r="R28" s="36">
        <v>207</v>
      </c>
      <c r="S28" s="32">
        <v>3286</v>
      </c>
      <c r="T28" s="38">
        <v>1968</v>
      </c>
      <c r="U28" s="25" t="s">
        <v>22</v>
      </c>
      <c r="V28" s="7"/>
      <c r="W28" s="7"/>
      <c r="X28" s="14"/>
    </row>
    <row r="29" spans="1:24">
      <c r="A29" s="5" t="str">
        <f>VLOOKUP([1]ListOfRegions!A15,[1]ListOfRegions!A15:B89,2,0)</f>
        <v xml:space="preserve">  Γρεβενών</v>
      </c>
      <c r="B29" s="6">
        <f t="shared" si="10"/>
        <v>20622</v>
      </c>
      <c r="C29" s="34" t="s">
        <v>139</v>
      </c>
      <c r="D29" s="36" t="s">
        <v>139</v>
      </c>
      <c r="E29" s="34" t="s">
        <v>139</v>
      </c>
      <c r="F29" s="36" t="s">
        <v>139</v>
      </c>
      <c r="G29" s="34">
        <v>1739</v>
      </c>
      <c r="H29" s="36">
        <v>503</v>
      </c>
      <c r="I29" s="34">
        <v>39</v>
      </c>
      <c r="J29" s="36">
        <v>11</v>
      </c>
      <c r="K29" s="34">
        <v>1</v>
      </c>
      <c r="L29" s="36">
        <v>1180</v>
      </c>
      <c r="M29" s="34">
        <v>3677</v>
      </c>
      <c r="N29" s="36" t="s">
        <v>139</v>
      </c>
      <c r="O29" s="34" t="s">
        <v>139</v>
      </c>
      <c r="P29" s="36">
        <v>701</v>
      </c>
      <c r="Q29" s="34">
        <v>2891</v>
      </c>
      <c r="R29" s="36">
        <v>20</v>
      </c>
      <c r="S29" s="32">
        <v>15206</v>
      </c>
      <c r="T29" s="38">
        <v>14</v>
      </c>
      <c r="U29" s="25" t="s">
        <v>23</v>
      </c>
      <c r="V29" s="7"/>
      <c r="W29" s="7"/>
      <c r="X29" s="14"/>
    </row>
    <row r="30" spans="1:24">
      <c r="A30" s="5" t="str">
        <f>VLOOKUP([1]ListOfRegions!A16,[1]ListOfRegions!A16:B90,2,0)</f>
        <v xml:space="preserve">  Καστοριάς</v>
      </c>
      <c r="B30" s="6">
        <f t="shared" si="10"/>
        <v>19535</v>
      </c>
      <c r="C30" s="34" t="s">
        <v>139</v>
      </c>
      <c r="D30" s="36" t="s">
        <v>139</v>
      </c>
      <c r="E30" s="34" t="s">
        <v>139</v>
      </c>
      <c r="F30" s="36" t="s">
        <v>139</v>
      </c>
      <c r="G30" s="34">
        <v>12819</v>
      </c>
      <c r="H30" s="36">
        <v>12406</v>
      </c>
      <c r="I30" s="34">
        <v>361</v>
      </c>
      <c r="J30" s="36">
        <v>3</v>
      </c>
      <c r="K30" s="34">
        <v>2</v>
      </c>
      <c r="L30" s="36">
        <v>24</v>
      </c>
      <c r="M30" s="34">
        <v>1738</v>
      </c>
      <c r="N30" s="36" t="s">
        <v>139</v>
      </c>
      <c r="O30" s="34">
        <v>2</v>
      </c>
      <c r="P30" s="36">
        <v>108</v>
      </c>
      <c r="Q30" s="34">
        <v>1348</v>
      </c>
      <c r="R30" s="36">
        <v>38</v>
      </c>
      <c r="S30" s="32">
        <v>4978</v>
      </c>
      <c r="T30" s="38" t="s">
        <v>139</v>
      </c>
      <c r="U30" s="25" t="s">
        <v>24</v>
      </c>
      <c r="V30" s="7"/>
      <c r="W30" s="7"/>
      <c r="X30" s="14"/>
    </row>
    <row r="31" spans="1:24">
      <c r="A31" s="5" t="str">
        <f>VLOOKUP([1]ListOfRegions!A17,[1]ListOfRegions!A17:B91,2,0)</f>
        <v xml:space="preserve">  Φλώρινας</v>
      </c>
      <c r="B31" s="6">
        <f t="shared" si="10"/>
        <v>20531</v>
      </c>
      <c r="C31" s="34" t="s">
        <v>139</v>
      </c>
      <c r="D31" s="36" t="s">
        <v>139</v>
      </c>
      <c r="E31" s="34" t="s">
        <v>139</v>
      </c>
      <c r="F31" s="36" t="s">
        <v>139</v>
      </c>
      <c r="G31" s="34">
        <v>11577</v>
      </c>
      <c r="H31" s="36">
        <v>3478</v>
      </c>
      <c r="I31" s="34">
        <v>885</v>
      </c>
      <c r="J31" s="36">
        <v>6380</v>
      </c>
      <c r="K31" s="34">
        <v>91</v>
      </c>
      <c r="L31" s="36">
        <v>220</v>
      </c>
      <c r="M31" s="34">
        <v>4643</v>
      </c>
      <c r="N31" s="36" t="s">
        <v>139</v>
      </c>
      <c r="O31" s="34" t="s">
        <v>139</v>
      </c>
      <c r="P31" s="36">
        <v>1577</v>
      </c>
      <c r="Q31" s="34">
        <v>1909</v>
      </c>
      <c r="R31" s="36">
        <v>6</v>
      </c>
      <c r="S31" s="32">
        <v>4311</v>
      </c>
      <c r="T31" s="38" t="s">
        <v>139</v>
      </c>
      <c r="U31" s="25" t="s">
        <v>25</v>
      </c>
      <c r="V31" s="7"/>
      <c r="W31" s="7"/>
      <c r="X31" s="14"/>
    </row>
    <row r="32" spans="1:24">
      <c r="A32" s="56" t="s">
        <v>26</v>
      </c>
      <c r="B32" s="57">
        <f>SUM(C32,G32,M32,S32)</f>
        <v>352165</v>
      </c>
      <c r="C32" s="49">
        <f>SUM(C34:C37)</f>
        <v>78163</v>
      </c>
      <c r="D32" s="48">
        <f>SUM(D34:D37)</f>
        <v>55128</v>
      </c>
      <c r="E32" s="49">
        <f t="shared" ref="E32:L32" si="21">SUM(E34:E37)</f>
        <v>3550</v>
      </c>
      <c r="F32" s="48">
        <f t="shared" si="21"/>
        <v>19433</v>
      </c>
      <c r="G32" s="49">
        <f t="shared" si="21"/>
        <v>2859</v>
      </c>
      <c r="H32" s="48">
        <f t="shared" si="21"/>
        <v>1611</v>
      </c>
      <c r="I32" s="49">
        <f t="shared" si="21"/>
        <v>404</v>
      </c>
      <c r="J32" s="48">
        <f t="shared" si="21"/>
        <v>502</v>
      </c>
      <c r="K32" s="49">
        <f t="shared" si="21"/>
        <v>39</v>
      </c>
      <c r="L32" s="48">
        <f t="shared" si="21"/>
        <v>200</v>
      </c>
      <c r="M32" s="49">
        <f>SUM(M34:M37)</f>
        <v>14852</v>
      </c>
      <c r="N32" s="48">
        <f t="shared" ref="N32:T32" si="22">SUM(N34:N37)</f>
        <v>0</v>
      </c>
      <c r="O32" s="49">
        <f t="shared" si="22"/>
        <v>3</v>
      </c>
      <c r="P32" s="48">
        <f t="shared" si="22"/>
        <v>1232</v>
      </c>
      <c r="Q32" s="49">
        <f t="shared" si="22"/>
        <v>8172</v>
      </c>
      <c r="R32" s="48">
        <f t="shared" si="22"/>
        <v>1568</v>
      </c>
      <c r="S32" s="52">
        <f t="shared" si="22"/>
        <v>256291</v>
      </c>
      <c r="T32" s="53">
        <f t="shared" si="22"/>
        <v>245945</v>
      </c>
      <c r="U32" s="61" t="s">
        <v>27</v>
      </c>
      <c r="V32" s="62"/>
      <c r="W32" s="62"/>
      <c r="X32" s="14"/>
    </row>
    <row r="33" spans="1:24">
      <c r="A33" s="56"/>
      <c r="B33" s="57"/>
      <c r="C33" s="49"/>
      <c r="D33" s="48"/>
      <c r="E33" s="49"/>
      <c r="F33" s="48"/>
      <c r="G33" s="49"/>
      <c r="H33" s="48"/>
      <c r="I33" s="49"/>
      <c r="J33" s="48"/>
      <c r="K33" s="49"/>
      <c r="L33" s="48"/>
      <c r="M33" s="49"/>
      <c r="N33" s="48"/>
      <c r="O33" s="49"/>
      <c r="P33" s="48"/>
      <c r="Q33" s="49"/>
      <c r="R33" s="48"/>
      <c r="S33" s="52"/>
      <c r="T33" s="53"/>
      <c r="U33" s="61"/>
      <c r="V33" s="62"/>
      <c r="W33" s="62"/>
      <c r="X33" s="14"/>
    </row>
    <row r="34" spans="1:24">
      <c r="A34" s="5" t="str">
        <f>VLOOKUP([1]ListOfRegions!A18,[1]ListOfRegions!A18:B92,2,0)</f>
        <v xml:space="preserve">  Ιωαννίνων</v>
      </c>
      <c r="B34" s="6">
        <f>SUM(C34,G34,M34,S34)</f>
        <v>4572</v>
      </c>
      <c r="C34" s="34">
        <v>12</v>
      </c>
      <c r="D34" s="36">
        <v>4</v>
      </c>
      <c r="E34" s="34">
        <v>8</v>
      </c>
      <c r="F34" s="36"/>
      <c r="G34" s="34">
        <v>743</v>
      </c>
      <c r="H34" s="36">
        <v>301</v>
      </c>
      <c r="I34" s="34">
        <v>46</v>
      </c>
      <c r="J34" s="36">
        <v>282</v>
      </c>
      <c r="K34" s="34" t="s">
        <v>139</v>
      </c>
      <c r="L34" s="36">
        <v>102</v>
      </c>
      <c r="M34" s="34">
        <v>2849</v>
      </c>
      <c r="N34" s="36" t="s">
        <v>139</v>
      </c>
      <c r="O34" s="34" t="s">
        <v>139</v>
      </c>
      <c r="P34" s="36">
        <v>259</v>
      </c>
      <c r="Q34" s="34">
        <v>2143</v>
      </c>
      <c r="R34" s="36">
        <v>88</v>
      </c>
      <c r="S34" s="32">
        <v>968</v>
      </c>
      <c r="T34" s="38">
        <v>894</v>
      </c>
      <c r="U34" s="25" t="s">
        <v>28</v>
      </c>
      <c r="V34" s="7"/>
      <c r="W34" s="7"/>
      <c r="X34" s="14"/>
    </row>
    <row r="35" spans="1:24">
      <c r="A35" s="5" t="str">
        <f>VLOOKUP([1]ListOfRegions!A19,[1]ListOfRegions!A19:B93,2,0)</f>
        <v xml:space="preserve">  Άρτας</v>
      </c>
      <c r="B35" s="6">
        <f>SUM(C35,G35,M35,S35)</f>
        <v>132070</v>
      </c>
      <c r="C35" s="34">
        <v>57396</v>
      </c>
      <c r="D35" s="36">
        <v>48987</v>
      </c>
      <c r="E35" s="34">
        <v>380</v>
      </c>
      <c r="F35" s="36">
        <v>7984</v>
      </c>
      <c r="G35" s="34">
        <v>1546</v>
      </c>
      <c r="H35" s="36">
        <v>1197</v>
      </c>
      <c r="I35" s="34">
        <v>117</v>
      </c>
      <c r="J35" s="36">
        <v>111</v>
      </c>
      <c r="K35" s="34">
        <v>19</v>
      </c>
      <c r="L35" s="36">
        <v>42</v>
      </c>
      <c r="M35" s="34">
        <v>9976</v>
      </c>
      <c r="N35" s="36" t="s">
        <v>139</v>
      </c>
      <c r="O35" s="34" t="s">
        <v>139</v>
      </c>
      <c r="P35" s="36">
        <v>165</v>
      </c>
      <c r="Q35" s="34">
        <v>5018</v>
      </c>
      <c r="R35" s="36">
        <v>1326</v>
      </c>
      <c r="S35" s="32">
        <v>63152</v>
      </c>
      <c r="T35" s="38">
        <v>54359</v>
      </c>
      <c r="U35" s="25" t="s">
        <v>29</v>
      </c>
      <c r="V35" s="7"/>
      <c r="W35" s="7"/>
      <c r="X35" s="14"/>
    </row>
    <row r="36" spans="1:24">
      <c r="A36" s="5" t="str">
        <f>VLOOKUP([1]ListOfRegions!A20,[1]ListOfRegions!A20:B94,2,0)</f>
        <v xml:space="preserve">  Θεσπρωτίας</v>
      </c>
      <c r="B36" s="6">
        <f>SUM(C36,G36,M36,S36)</f>
        <v>90331</v>
      </c>
      <c r="C36" s="34">
        <v>13626</v>
      </c>
      <c r="D36" s="36">
        <v>3088</v>
      </c>
      <c r="E36" s="34">
        <v>159</v>
      </c>
      <c r="F36" s="36">
        <v>10379</v>
      </c>
      <c r="G36" s="34">
        <v>273</v>
      </c>
      <c r="H36" s="36">
        <v>66</v>
      </c>
      <c r="I36" s="34">
        <v>58</v>
      </c>
      <c r="J36" s="36">
        <v>74</v>
      </c>
      <c r="K36" s="34">
        <v>6</v>
      </c>
      <c r="L36" s="36">
        <v>42</v>
      </c>
      <c r="M36" s="34">
        <v>974</v>
      </c>
      <c r="N36" s="36" t="s">
        <v>139</v>
      </c>
      <c r="O36" s="34">
        <v>3</v>
      </c>
      <c r="P36" s="36">
        <v>434</v>
      </c>
      <c r="Q36" s="34">
        <v>473</v>
      </c>
      <c r="R36" s="36">
        <v>13</v>
      </c>
      <c r="S36" s="32">
        <v>75458</v>
      </c>
      <c r="T36" s="38">
        <v>74302</v>
      </c>
      <c r="U36" s="25" t="s">
        <v>30</v>
      </c>
      <c r="V36" s="7"/>
      <c r="W36" s="7"/>
      <c r="X36" s="14"/>
    </row>
    <row r="37" spans="1:24">
      <c r="A37" s="5" t="str">
        <f>VLOOKUP([1]ListOfRegions!A21,[1]ListOfRegions!A21:B95,2,0)</f>
        <v xml:space="preserve">  Πρέβεζας</v>
      </c>
      <c r="B37" s="6">
        <f>SUM(C37,G37,M37,S37)</f>
        <v>125192</v>
      </c>
      <c r="C37" s="34">
        <v>7129</v>
      </c>
      <c r="D37" s="36">
        <v>3049</v>
      </c>
      <c r="E37" s="34">
        <v>3003</v>
      </c>
      <c r="F37" s="36">
        <v>1070</v>
      </c>
      <c r="G37" s="34">
        <v>297</v>
      </c>
      <c r="H37" s="36">
        <v>47</v>
      </c>
      <c r="I37" s="34">
        <v>183</v>
      </c>
      <c r="J37" s="36">
        <v>35</v>
      </c>
      <c r="K37" s="34">
        <v>14</v>
      </c>
      <c r="L37" s="36">
        <v>14</v>
      </c>
      <c r="M37" s="34">
        <v>1053</v>
      </c>
      <c r="N37" s="36" t="s">
        <v>139</v>
      </c>
      <c r="O37" s="34" t="s">
        <v>139</v>
      </c>
      <c r="P37" s="36">
        <v>374</v>
      </c>
      <c r="Q37" s="34">
        <v>538</v>
      </c>
      <c r="R37" s="36">
        <v>141</v>
      </c>
      <c r="S37" s="32">
        <v>116713</v>
      </c>
      <c r="T37" s="38">
        <v>116390</v>
      </c>
      <c r="U37" s="25" t="s">
        <v>31</v>
      </c>
      <c r="V37" s="7"/>
      <c r="W37" s="7"/>
      <c r="X37" s="14"/>
    </row>
    <row r="38" spans="1:24">
      <c r="A38" s="56" t="s">
        <v>32</v>
      </c>
      <c r="B38" s="57">
        <f>SUM(C38,G38,M38,S38)</f>
        <v>627178</v>
      </c>
      <c r="C38" s="49">
        <f>SUM(C40:C44)</f>
        <v>802</v>
      </c>
      <c r="D38" s="48">
        <f t="shared" ref="D38:L38" si="23">SUM(D40:D44)</f>
        <v>407</v>
      </c>
      <c r="E38" s="49">
        <f t="shared" si="23"/>
        <v>146</v>
      </c>
      <c r="F38" s="48">
        <f t="shared" si="23"/>
        <v>246</v>
      </c>
      <c r="G38" s="49">
        <f t="shared" si="23"/>
        <v>90946</v>
      </c>
      <c r="H38" s="48">
        <f t="shared" si="23"/>
        <v>43830</v>
      </c>
      <c r="I38" s="49">
        <f t="shared" si="23"/>
        <v>19133</v>
      </c>
      <c r="J38" s="48">
        <f t="shared" si="23"/>
        <v>13155</v>
      </c>
      <c r="K38" s="49">
        <f t="shared" si="23"/>
        <v>3872</v>
      </c>
      <c r="L38" s="48">
        <f t="shared" si="23"/>
        <v>5893</v>
      </c>
      <c r="M38" s="49">
        <f>SUM(M40:M44)</f>
        <v>119403</v>
      </c>
      <c r="N38" s="48">
        <f t="shared" ref="N38:T38" si="24">SUM(N40:N44)</f>
        <v>10</v>
      </c>
      <c r="O38" s="49">
        <f t="shared" si="24"/>
        <v>1970</v>
      </c>
      <c r="P38" s="48">
        <f t="shared" si="24"/>
        <v>65773</v>
      </c>
      <c r="Q38" s="49">
        <f t="shared" si="24"/>
        <v>17777</v>
      </c>
      <c r="R38" s="48">
        <f t="shared" si="24"/>
        <v>296</v>
      </c>
      <c r="S38" s="52">
        <f t="shared" si="24"/>
        <v>416027</v>
      </c>
      <c r="T38" s="53">
        <f t="shared" si="24"/>
        <v>350537</v>
      </c>
      <c r="U38" s="61" t="s">
        <v>33</v>
      </c>
      <c r="V38" s="62"/>
      <c r="W38" s="62"/>
      <c r="X38" s="14"/>
    </row>
    <row r="39" spans="1:24">
      <c r="A39" s="56"/>
      <c r="B39" s="57"/>
      <c r="C39" s="49"/>
      <c r="D39" s="48"/>
      <c r="E39" s="49"/>
      <c r="F39" s="48"/>
      <c r="G39" s="49"/>
      <c r="H39" s="48"/>
      <c r="I39" s="49"/>
      <c r="J39" s="48"/>
      <c r="K39" s="49"/>
      <c r="L39" s="48"/>
      <c r="M39" s="49"/>
      <c r="N39" s="48"/>
      <c r="O39" s="49"/>
      <c r="P39" s="48"/>
      <c r="Q39" s="49"/>
      <c r="R39" s="48"/>
      <c r="S39" s="52"/>
      <c r="T39" s="53"/>
      <c r="U39" s="61"/>
      <c r="V39" s="62"/>
      <c r="W39" s="62"/>
      <c r="X39" s="14"/>
    </row>
    <row r="40" spans="1:24">
      <c r="A40" s="5" t="str">
        <f>VLOOKUP([1]ListOfRegions!A22,[1]ListOfRegions!A22:B96,2,0)</f>
        <v xml:space="preserve">  Λάρισας</v>
      </c>
      <c r="B40" s="6">
        <f t="shared" ref="B40:B45" si="25">SUM(C40,G40,M40,S40)</f>
        <v>253820</v>
      </c>
      <c r="C40" s="34">
        <v>5</v>
      </c>
      <c r="D40" s="36" t="s">
        <v>139</v>
      </c>
      <c r="E40" s="34">
        <v>2</v>
      </c>
      <c r="F40" s="36" t="s">
        <v>139</v>
      </c>
      <c r="G40" s="34">
        <v>54987</v>
      </c>
      <c r="H40" s="36">
        <v>18732</v>
      </c>
      <c r="I40" s="34">
        <v>15022</v>
      </c>
      <c r="J40" s="36">
        <v>11362</v>
      </c>
      <c r="K40" s="34">
        <v>3487</v>
      </c>
      <c r="L40" s="36">
        <v>3845</v>
      </c>
      <c r="M40" s="34">
        <v>69525</v>
      </c>
      <c r="N40" s="36">
        <v>10</v>
      </c>
      <c r="O40" s="34" t="s">
        <v>139</v>
      </c>
      <c r="P40" s="36">
        <v>39165</v>
      </c>
      <c r="Q40" s="34">
        <v>8417</v>
      </c>
      <c r="R40" s="36">
        <v>266</v>
      </c>
      <c r="S40" s="32">
        <v>129303</v>
      </c>
      <c r="T40" s="38">
        <v>82690</v>
      </c>
      <c r="U40" s="25" t="s">
        <v>34</v>
      </c>
      <c r="V40" s="7"/>
      <c r="W40" s="7"/>
      <c r="X40" s="14"/>
    </row>
    <row r="41" spans="1:24">
      <c r="A41" s="5" t="str">
        <f>VLOOKUP([1]ListOfRegions!A23,[1]ListOfRegions!A23:B97,2,0)</f>
        <v xml:space="preserve">  Καρδίτσας</v>
      </c>
      <c r="B41" s="6">
        <f t="shared" si="25"/>
        <v>7452</v>
      </c>
      <c r="C41" s="34" t="s">
        <v>139</v>
      </c>
      <c r="D41" s="36" t="s">
        <v>139</v>
      </c>
      <c r="E41" s="34" t="s">
        <v>139</v>
      </c>
      <c r="F41" s="36" t="s">
        <v>139</v>
      </c>
      <c r="G41" s="34">
        <v>629</v>
      </c>
      <c r="H41" s="36">
        <v>323</v>
      </c>
      <c r="I41" s="34">
        <v>127</v>
      </c>
      <c r="J41" s="36">
        <v>44</v>
      </c>
      <c r="K41" s="34">
        <v>2</v>
      </c>
      <c r="L41" s="36">
        <v>127</v>
      </c>
      <c r="M41" s="34">
        <v>3494</v>
      </c>
      <c r="N41" s="36" t="s">
        <v>139</v>
      </c>
      <c r="O41" s="34" t="s">
        <v>139</v>
      </c>
      <c r="P41" s="36">
        <v>301</v>
      </c>
      <c r="Q41" s="34">
        <v>2828</v>
      </c>
      <c r="R41" s="36">
        <v>14</v>
      </c>
      <c r="S41" s="32">
        <v>3329</v>
      </c>
      <c r="T41" s="38">
        <v>1053</v>
      </c>
      <c r="U41" s="25" t="s">
        <v>35</v>
      </c>
      <c r="V41" s="7"/>
      <c r="W41" s="7"/>
      <c r="X41" s="14"/>
    </row>
    <row r="42" spans="1:24">
      <c r="A42" s="5" t="str">
        <f>VLOOKUP([1]ListOfRegions!A24,[1]ListOfRegions!A24:B98,2,0)</f>
        <v xml:space="preserve">  Μαγνησίας</v>
      </c>
      <c r="B42" s="6">
        <f t="shared" si="25"/>
        <v>294216</v>
      </c>
      <c r="C42" s="34">
        <v>797</v>
      </c>
      <c r="D42" s="36">
        <v>407</v>
      </c>
      <c r="E42" s="34">
        <v>144</v>
      </c>
      <c r="F42" s="36">
        <v>246</v>
      </c>
      <c r="G42" s="34">
        <v>31629</v>
      </c>
      <c r="H42" s="36">
        <v>22625</v>
      </c>
      <c r="I42" s="34">
        <v>3623</v>
      </c>
      <c r="J42" s="36">
        <v>1174</v>
      </c>
      <c r="K42" s="34">
        <v>299</v>
      </c>
      <c r="L42" s="36">
        <v>1512</v>
      </c>
      <c r="M42" s="34">
        <v>36645</v>
      </c>
      <c r="N42" s="36" t="s">
        <v>139</v>
      </c>
      <c r="O42" s="34">
        <v>20</v>
      </c>
      <c r="P42" s="36">
        <v>25290</v>
      </c>
      <c r="Q42" s="34">
        <v>965</v>
      </c>
      <c r="R42" s="36" t="s">
        <v>139</v>
      </c>
      <c r="S42" s="32">
        <v>225145</v>
      </c>
      <c r="T42" s="38">
        <v>223553</v>
      </c>
      <c r="U42" s="25" t="s">
        <v>36</v>
      </c>
      <c r="V42" s="7"/>
      <c r="W42" s="7"/>
      <c r="X42" s="14"/>
    </row>
    <row r="43" spans="1:24">
      <c r="A43" s="5" t="str">
        <f>VLOOKUP([1]ListOfRegions!A25,[1]ListOfRegions!A25:B99,2,0)</f>
        <v xml:space="preserve">  Σποράδων</v>
      </c>
      <c r="B43" s="6">
        <f t="shared" si="25"/>
        <v>45586</v>
      </c>
      <c r="C43" s="34" t="s">
        <v>139</v>
      </c>
      <c r="D43" s="36" t="s">
        <v>139</v>
      </c>
      <c r="E43" s="34" t="s">
        <v>139</v>
      </c>
      <c r="F43" s="36" t="s">
        <v>139</v>
      </c>
      <c r="G43" s="34" t="s">
        <v>139</v>
      </c>
      <c r="H43" s="36" t="s">
        <v>139</v>
      </c>
      <c r="I43" s="34"/>
      <c r="J43" s="36"/>
      <c r="K43" s="34" t="s">
        <v>139</v>
      </c>
      <c r="L43" s="36" t="s">
        <v>139</v>
      </c>
      <c r="M43" s="34">
        <v>2614</v>
      </c>
      <c r="N43" s="36" t="s">
        <v>139</v>
      </c>
      <c r="O43" s="34">
        <v>1950</v>
      </c>
      <c r="P43" s="36">
        <v>644</v>
      </c>
      <c r="Q43" s="34" t="s">
        <v>139</v>
      </c>
      <c r="R43" s="36" t="s">
        <v>139</v>
      </c>
      <c r="S43" s="32">
        <v>42972</v>
      </c>
      <c r="T43" s="38">
        <v>27963</v>
      </c>
      <c r="U43" s="25" t="s">
        <v>37</v>
      </c>
      <c r="V43" s="7"/>
      <c r="W43" s="7"/>
      <c r="X43" s="14"/>
    </row>
    <row r="44" spans="1:24">
      <c r="A44" s="5" t="str">
        <f>VLOOKUP([1]ListOfRegions!A26,[1]ListOfRegions!A26:B100,2,0)</f>
        <v xml:space="preserve">  Τρικάλων</v>
      </c>
      <c r="B44" s="6">
        <f t="shared" si="25"/>
        <v>26104</v>
      </c>
      <c r="C44" s="34" t="s">
        <v>139</v>
      </c>
      <c r="D44" s="36" t="s">
        <v>139</v>
      </c>
      <c r="E44" s="34" t="s">
        <v>139</v>
      </c>
      <c r="F44" s="36" t="s">
        <v>139</v>
      </c>
      <c r="G44" s="34">
        <v>3701</v>
      </c>
      <c r="H44" s="36">
        <v>2150</v>
      </c>
      <c r="I44" s="34">
        <v>361</v>
      </c>
      <c r="J44" s="36">
        <v>575</v>
      </c>
      <c r="K44" s="34">
        <v>84</v>
      </c>
      <c r="L44" s="36">
        <v>409</v>
      </c>
      <c r="M44" s="34">
        <v>7125</v>
      </c>
      <c r="N44" s="36" t="s">
        <v>139</v>
      </c>
      <c r="O44" s="34" t="s">
        <v>139</v>
      </c>
      <c r="P44" s="36">
        <v>373</v>
      </c>
      <c r="Q44" s="34">
        <v>5567</v>
      </c>
      <c r="R44" s="36">
        <v>16</v>
      </c>
      <c r="S44" s="32">
        <v>15278</v>
      </c>
      <c r="T44" s="38">
        <v>15278</v>
      </c>
      <c r="U44" s="25" t="s">
        <v>38</v>
      </c>
      <c r="V44" s="7"/>
      <c r="W44" s="7"/>
      <c r="X44" s="14"/>
    </row>
    <row r="45" spans="1:24">
      <c r="A45" s="56" t="s">
        <v>39</v>
      </c>
      <c r="B45" s="57">
        <f t="shared" si="25"/>
        <v>988800</v>
      </c>
      <c r="C45" s="49">
        <f>SUM(C47:C51)</f>
        <v>4545</v>
      </c>
      <c r="D45" s="48">
        <f t="shared" ref="D45:L45" si="26">SUM(D47:D51)</f>
        <v>2137</v>
      </c>
      <c r="E45" s="49">
        <f t="shared" si="26"/>
        <v>1989</v>
      </c>
      <c r="F45" s="48">
        <f t="shared" si="26"/>
        <v>410</v>
      </c>
      <c r="G45" s="49">
        <f t="shared" si="26"/>
        <v>9210</v>
      </c>
      <c r="H45" s="48">
        <f t="shared" si="26"/>
        <v>2715</v>
      </c>
      <c r="I45" s="49">
        <f t="shared" si="26"/>
        <v>992</v>
      </c>
      <c r="J45" s="48">
        <f t="shared" si="26"/>
        <v>1109</v>
      </c>
      <c r="K45" s="49">
        <f t="shared" si="26"/>
        <v>227</v>
      </c>
      <c r="L45" s="48">
        <f t="shared" si="26"/>
        <v>3667</v>
      </c>
      <c r="M45" s="49">
        <f>SUM(M47:M51)</f>
        <v>62847</v>
      </c>
      <c r="N45" s="48">
        <f t="shared" ref="N45:T45" si="27">SUM(N47:N51)</f>
        <v>13908</v>
      </c>
      <c r="O45" s="49">
        <f t="shared" si="27"/>
        <v>168</v>
      </c>
      <c r="P45" s="48">
        <f t="shared" si="27"/>
        <v>14425</v>
      </c>
      <c r="Q45" s="49">
        <f t="shared" si="27"/>
        <v>8876</v>
      </c>
      <c r="R45" s="48">
        <f t="shared" si="27"/>
        <v>11</v>
      </c>
      <c r="S45" s="52">
        <f t="shared" si="27"/>
        <v>912198</v>
      </c>
      <c r="T45" s="53">
        <f t="shared" si="27"/>
        <v>903876</v>
      </c>
      <c r="U45" s="61" t="s">
        <v>40</v>
      </c>
      <c r="V45" s="62"/>
      <c r="W45" s="62"/>
      <c r="X45" s="14"/>
    </row>
    <row r="46" spans="1:24">
      <c r="A46" s="56"/>
      <c r="B46" s="57"/>
      <c r="C46" s="49"/>
      <c r="D46" s="48"/>
      <c r="E46" s="49"/>
      <c r="F46" s="48"/>
      <c r="G46" s="49"/>
      <c r="H46" s="48"/>
      <c r="I46" s="49"/>
      <c r="J46" s="48"/>
      <c r="K46" s="49"/>
      <c r="L46" s="48"/>
      <c r="M46" s="49"/>
      <c r="N46" s="48"/>
      <c r="O46" s="49"/>
      <c r="P46" s="48"/>
      <c r="Q46" s="49"/>
      <c r="R46" s="48"/>
      <c r="S46" s="52"/>
      <c r="T46" s="53"/>
      <c r="U46" s="61"/>
      <c r="V46" s="62"/>
      <c r="W46" s="62"/>
      <c r="X46" s="14"/>
    </row>
    <row r="47" spans="1:24">
      <c r="A47" s="5" t="str">
        <f>VLOOKUP([1]ListOfRegions!A27,[1]ListOfRegions!A27:B101,2,0)</f>
        <v xml:space="preserve">  Φθιώτιδας</v>
      </c>
      <c r="B47" s="6">
        <f>SUM(C47,G47,M47,S47)</f>
        <v>417713</v>
      </c>
      <c r="C47" s="34">
        <v>34</v>
      </c>
      <c r="D47" s="36">
        <v>9</v>
      </c>
      <c r="E47" s="34">
        <v>22</v>
      </c>
      <c r="F47" s="36">
        <v>1</v>
      </c>
      <c r="G47" s="34">
        <v>5289</v>
      </c>
      <c r="H47" s="36">
        <v>1298</v>
      </c>
      <c r="I47" s="34">
        <v>299</v>
      </c>
      <c r="J47" s="36">
        <v>635</v>
      </c>
      <c r="K47" s="34">
        <v>136</v>
      </c>
      <c r="L47" s="36">
        <v>2719</v>
      </c>
      <c r="M47" s="34">
        <v>26985</v>
      </c>
      <c r="N47" s="36">
        <v>60</v>
      </c>
      <c r="O47" s="34" t="s">
        <v>139</v>
      </c>
      <c r="P47" s="36">
        <v>5339</v>
      </c>
      <c r="Q47" s="34">
        <v>3656</v>
      </c>
      <c r="R47" s="36">
        <v>5</v>
      </c>
      <c r="S47" s="32">
        <v>385405</v>
      </c>
      <c r="T47" s="38">
        <v>377741</v>
      </c>
      <c r="U47" s="25" t="s">
        <v>41</v>
      </c>
      <c r="V47" s="7"/>
      <c r="W47" s="7"/>
      <c r="X47" s="14"/>
    </row>
    <row r="48" spans="1:24">
      <c r="A48" s="5" t="str">
        <f>VLOOKUP([1]ListOfRegions!A28,[1]ListOfRegions!A28:B102,2,0)</f>
        <v xml:space="preserve">  Βοιωτίας</v>
      </c>
      <c r="B48" s="6">
        <f>SUM(C48,G48,M48,S48)</f>
        <v>191881</v>
      </c>
      <c r="C48" s="34">
        <v>112</v>
      </c>
      <c r="D48" s="36">
        <v>13</v>
      </c>
      <c r="E48" s="34">
        <v>88</v>
      </c>
      <c r="F48" s="36">
        <v>11</v>
      </c>
      <c r="G48" s="34">
        <v>345</v>
      </c>
      <c r="H48" s="36">
        <v>56</v>
      </c>
      <c r="I48" s="34">
        <v>234</v>
      </c>
      <c r="J48" s="36">
        <v>35</v>
      </c>
      <c r="K48" s="34">
        <v>6</v>
      </c>
      <c r="L48" s="36" t="s">
        <v>139</v>
      </c>
      <c r="M48" s="34">
        <v>4990</v>
      </c>
      <c r="N48" s="36" t="s">
        <v>139</v>
      </c>
      <c r="O48" s="34" t="s">
        <v>139</v>
      </c>
      <c r="P48" s="36">
        <v>2371</v>
      </c>
      <c r="Q48" s="34">
        <v>375</v>
      </c>
      <c r="R48" s="36" t="s">
        <v>139</v>
      </c>
      <c r="S48" s="32">
        <v>186434</v>
      </c>
      <c r="T48" s="38">
        <v>186072</v>
      </c>
      <c r="U48" s="25" t="s">
        <v>42</v>
      </c>
      <c r="V48" s="7"/>
      <c r="W48" s="7"/>
      <c r="X48" s="14"/>
    </row>
    <row r="49" spans="1:24">
      <c r="A49" s="5" t="str">
        <f>VLOOKUP([1]ListOfRegions!A29,[1]ListOfRegions!A29:B103,2,0)</f>
        <v xml:space="preserve">  Εύβοιας</v>
      </c>
      <c r="B49" s="6">
        <f>SUM(C49,G49,M49,S49)</f>
        <v>284046</v>
      </c>
      <c r="C49" s="34">
        <v>2481</v>
      </c>
      <c r="D49" s="36">
        <v>1598</v>
      </c>
      <c r="E49" s="34">
        <v>668</v>
      </c>
      <c r="F49" s="36">
        <v>208</v>
      </c>
      <c r="G49" s="34">
        <v>2964</v>
      </c>
      <c r="H49" s="36">
        <v>847</v>
      </c>
      <c r="I49" s="34">
        <v>455</v>
      </c>
      <c r="J49" s="36">
        <v>433</v>
      </c>
      <c r="K49" s="34">
        <v>85</v>
      </c>
      <c r="L49" s="36">
        <v>888</v>
      </c>
      <c r="M49" s="34">
        <v>19085</v>
      </c>
      <c r="N49" s="36">
        <v>13848</v>
      </c>
      <c r="O49" s="34">
        <v>168</v>
      </c>
      <c r="P49" s="36">
        <v>1092</v>
      </c>
      <c r="Q49" s="34">
        <v>1347</v>
      </c>
      <c r="R49" s="36">
        <v>4</v>
      </c>
      <c r="S49" s="32">
        <v>259516</v>
      </c>
      <c r="T49" s="38">
        <v>259250</v>
      </c>
      <c r="U49" s="25" t="s">
        <v>43</v>
      </c>
      <c r="V49" s="7"/>
      <c r="W49" s="7"/>
      <c r="X49" s="14"/>
    </row>
    <row r="50" spans="1:24">
      <c r="A50" s="5" t="str">
        <f>VLOOKUP([1]ListOfRegions!A30,[1]ListOfRegions!A30:B104,2,0)</f>
        <v xml:space="preserve">  Ευρυτανίας</v>
      </c>
      <c r="B50" s="6">
        <f>SUM(C50,G50,M50,S50)</f>
        <v>11732</v>
      </c>
      <c r="C50" s="34" t="s">
        <v>139</v>
      </c>
      <c r="D50" s="36"/>
      <c r="E50" s="34"/>
      <c r="F50" s="36"/>
      <c r="G50" s="34">
        <v>218</v>
      </c>
      <c r="H50" s="36">
        <v>182</v>
      </c>
      <c r="I50" s="34">
        <v>4</v>
      </c>
      <c r="J50" s="36">
        <v>6</v>
      </c>
      <c r="K50" s="34" t="s">
        <v>139</v>
      </c>
      <c r="L50" s="36">
        <v>25</v>
      </c>
      <c r="M50" s="34">
        <v>4735</v>
      </c>
      <c r="N50" s="36" t="s">
        <v>139</v>
      </c>
      <c r="O50" s="34" t="s">
        <v>139</v>
      </c>
      <c r="P50" s="36">
        <v>14</v>
      </c>
      <c r="Q50" s="34">
        <v>2285</v>
      </c>
      <c r="R50" s="36">
        <v>2</v>
      </c>
      <c r="S50" s="32">
        <v>6779</v>
      </c>
      <c r="T50" s="38">
        <v>6762</v>
      </c>
      <c r="U50" s="25" t="s">
        <v>44</v>
      </c>
      <c r="V50" s="7"/>
      <c r="W50" s="7"/>
      <c r="X50" s="14"/>
    </row>
    <row r="51" spans="1:24">
      <c r="A51" s="5" t="str">
        <f>VLOOKUP([1]ListOfRegions!A31,[1]ListOfRegions!A31:B105,2,0)</f>
        <v xml:space="preserve">  Φωκίδας</v>
      </c>
      <c r="B51" s="6">
        <f>SUM(C51,G51,M51,S51)</f>
        <v>83428</v>
      </c>
      <c r="C51" s="34">
        <v>1918</v>
      </c>
      <c r="D51" s="36">
        <v>517</v>
      </c>
      <c r="E51" s="34">
        <v>1211</v>
      </c>
      <c r="F51" s="36">
        <v>190</v>
      </c>
      <c r="G51" s="34">
        <v>394</v>
      </c>
      <c r="H51" s="36">
        <v>332</v>
      </c>
      <c r="I51" s="34"/>
      <c r="J51" s="36"/>
      <c r="K51" s="34" t="s">
        <v>139</v>
      </c>
      <c r="L51" s="36">
        <v>35</v>
      </c>
      <c r="M51" s="34">
        <v>7052</v>
      </c>
      <c r="N51" s="36" t="s">
        <v>139</v>
      </c>
      <c r="O51" s="34" t="s">
        <v>139</v>
      </c>
      <c r="P51" s="36">
        <v>5609</v>
      </c>
      <c r="Q51" s="34">
        <v>1213</v>
      </c>
      <c r="R51" s="36" t="s">
        <v>139</v>
      </c>
      <c r="S51" s="32">
        <v>74064</v>
      </c>
      <c r="T51" s="38">
        <v>74051</v>
      </c>
      <c r="U51" s="25" t="s">
        <v>45</v>
      </c>
      <c r="V51" s="7"/>
      <c r="W51" s="7"/>
      <c r="X51" s="14"/>
    </row>
    <row r="52" spans="1:24">
      <c r="A52" s="56" t="s">
        <v>46</v>
      </c>
      <c r="B52" s="57">
        <f t="shared" ref="B52:B108" si="28">SUM(C52,G52,M52,S52)</f>
        <v>454713</v>
      </c>
      <c r="C52" s="49">
        <f>SUM(C54:C58)</f>
        <v>10135</v>
      </c>
      <c r="D52" s="48">
        <f t="shared" ref="D52:L52" si="29">SUM(D54:D58)</f>
        <v>5269</v>
      </c>
      <c r="E52" s="49">
        <f t="shared" si="29"/>
        <v>4349</v>
      </c>
      <c r="F52" s="48">
        <f t="shared" si="29"/>
        <v>431</v>
      </c>
      <c r="G52" s="49">
        <f t="shared" si="29"/>
        <v>1238</v>
      </c>
      <c r="H52" s="48">
        <f t="shared" si="29"/>
        <v>527</v>
      </c>
      <c r="I52" s="49">
        <f t="shared" si="29"/>
        <v>263</v>
      </c>
      <c r="J52" s="48">
        <f t="shared" si="29"/>
        <v>160</v>
      </c>
      <c r="K52" s="49">
        <f t="shared" si="29"/>
        <v>87</v>
      </c>
      <c r="L52" s="48">
        <f t="shared" si="29"/>
        <v>142</v>
      </c>
      <c r="M52" s="49">
        <f>SUM(M54:M58)</f>
        <v>2901</v>
      </c>
      <c r="N52" s="48">
        <f t="shared" ref="N52:T52" si="30">SUM(N54:N58)</f>
        <v>8</v>
      </c>
      <c r="O52" s="49">
        <f t="shared" si="30"/>
        <v>17</v>
      </c>
      <c r="P52" s="48">
        <f t="shared" si="30"/>
        <v>2374</v>
      </c>
      <c r="Q52" s="49">
        <f t="shared" si="30"/>
        <v>316</v>
      </c>
      <c r="R52" s="48">
        <f t="shared" si="30"/>
        <v>8</v>
      </c>
      <c r="S52" s="52">
        <f t="shared" si="30"/>
        <v>440439</v>
      </c>
      <c r="T52" s="53">
        <f t="shared" si="30"/>
        <v>436868</v>
      </c>
      <c r="U52" s="61" t="s">
        <v>47</v>
      </c>
      <c r="V52" s="62"/>
      <c r="W52" s="62"/>
      <c r="X52" s="14"/>
    </row>
    <row r="53" spans="1:24">
      <c r="A53" s="56"/>
      <c r="B53" s="57">
        <f t="shared" si="28"/>
        <v>0</v>
      </c>
      <c r="C53" s="49"/>
      <c r="D53" s="48"/>
      <c r="E53" s="49"/>
      <c r="F53" s="48"/>
      <c r="G53" s="49"/>
      <c r="H53" s="48"/>
      <c r="I53" s="49"/>
      <c r="J53" s="48"/>
      <c r="K53" s="49"/>
      <c r="L53" s="48"/>
      <c r="M53" s="49"/>
      <c r="N53" s="48"/>
      <c r="O53" s="49"/>
      <c r="P53" s="48"/>
      <c r="Q53" s="49"/>
      <c r="R53" s="48"/>
      <c r="S53" s="52"/>
      <c r="T53" s="53"/>
      <c r="U53" s="61"/>
      <c r="V53" s="62"/>
      <c r="W53" s="62"/>
      <c r="X53" s="14"/>
    </row>
    <row r="54" spans="1:24">
      <c r="A54" s="5" t="str">
        <f>VLOOKUP([1]ListOfRegions!A32,[1]ListOfRegions!A32:B106,2,0)</f>
        <v xml:space="preserve">  Κέρκυρας</v>
      </c>
      <c r="B54" s="6">
        <f t="shared" si="28"/>
        <v>237400</v>
      </c>
      <c r="C54" s="34">
        <v>5603</v>
      </c>
      <c r="D54" s="36">
        <v>3823</v>
      </c>
      <c r="E54" s="34">
        <v>1548</v>
      </c>
      <c r="F54" s="36">
        <v>230</v>
      </c>
      <c r="G54" s="34">
        <v>871</v>
      </c>
      <c r="H54" s="36">
        <v>490</v>
      </c>
      <c r="I54" s="34">
        <v>146</v>
      </c>
      <c r="J54" s="36">
        <v>142</v>
      </c>
      <c r="K54" s="34">
        <v>58</v>
      </c>
      <c r="L54" s="36">
        <v>24</v>
      </c>
      <c r="M54" s="34">
        <v>2046</v>
      </c>
      <c r="N54" s="36" t="s">
        <v>139</v>
      </c>
      <c r="O54" s="34" t="s">
        <v>139</v>
      </c>
      <c r="P54" s="36">
        <v>1635</v>
      </c>
      <c r="Q54" s="34">
        <v>232</v>
      </c>
      <c r="R54" s="36">
        <v>6</v>
      </c>
      <c r="S54" s="32">
        <v>228880</v>
      </c>
      <c r="T54" s="38">
        <v>226417</v>
      </c>
      <c r="U54" s="25" t="s">
        <v>48</v>
      </c>
      <c r="V54" s="7"/>
      <c r="W54" s="7"/>
      <c r="X54" s="14"/>
    </row>
    <row r="55" spans="1:24">
      <c r="A55" s="5" t="str">
        <f>VLOOKUP([1]ListOfRegions!A33,[1]ListOfRegions!A33:B107,2,0)</f>
        <v xml:space="preserve">  Ζακύνθου</v>
      </c>
      <c r="B55" s="6">
        <f t="shared" si="28"/>
        <v>83086</v>
      </c>
      <c r="C55" s="34">
        <v>1562</v>
      </c>
      <c r="D55" s="36">
        <v>489</v>
      </c>
      <c r="E55" s="34">
        <v>1031</v>
      </c>
      <c r="F55" s="36">
        <v>42</v>
      </c>
      <c r="G55" s="34">
        <v>46</v>
      </c>
      <c r="H55" s="36">
        <v>3</v>
      </c>
      <c r="I55" s="34">
        <v>3</v>
      </c>
      <c r="J55" s="36">
        <v>8</v>
      </c>
      <c r="K55" s="34">
        <v>10</v>
      </c>
      <c r="L55" s="36">
        <v>2</v>
      </c>
      <c r="M55" s="34">
        <v>61</v>
      </c>
      <c r="N55" s="36" t="s">
        <v>139</v>
      </c>
      <c r="O55" s="34" t="s">
        <v>139</v>
      </c>
      <c r="P55" s="36">
        <v>41</v>
      </c>
      <c r="Q55" s="34">
        <v>15</v>
      </c>
      <c r="R55" s="36">
        <v>2</v>
      </c>
      <c r="S55" s="32">
        <v>81417</v>
      </c>
      <c r="T55" s="38">
        <v>81405</v>
      </c>
      <c r="U55" s="25" t="s">
        <v>49</v>
      </c>
      <c r="V55" s="7"/>
      <c r="W55" s="7"/>
      <c r="X55" s="14"/>
    </row>
    <row r="56" spans="1:24">
      <c r="A56" s="5" t="str">
        <f>VLOOKUP([1]ListOfRegions!A34,[1]ListOfRegions!A34:B108,2,0)</f>
        <v xml:space="preserve">  Ιθάκης</v>
      </c>
      <c r="B56" s="6">
        <f t="shared" si="28"/>
        <v>8039</v>
      </c>
      <c r="C56" s="34">
        <v>17</v>
      </c>
      <c r="D56" s="36">
        <v>16</v>
      </c>
      <c r="E56" s="34">
        <v>1</v>
      </c>
      <c r="F56" s="36"/>
      <c r="G56" s="34">
        <v>6</v>
      </c>
      <c r="H56" s="36"/>
      <c r="I56" s="34">
        <v>6</v>
      </c>
      <c r="J56" s="36"/>
      <c r="K56" s="34" t="s">
        <v>139</v>
      </c>
      <c r="L56" s="36" t="s">
        <v>139</v>
      </c>
      <c r="M56" s="34">
        <v>21</v>
      </c>
      <c r="N56" s="36" t="s">
        <v>139</v>
      </c>
      <c r="O56" s="34" t="s">
        <v>139</v>
      </c>
      <c r="P56" s="36">
        <v>11</v>
      </c>
      <c r="Q56" s="34">
        <v>10</v>
      </c>
      <c r="R56" s="36" t="s">
        <v>139</v>
      </c>
      <c r="S56" s="32">
        <v>7995</v>
      </c>
      <c r="T56" s="38">
        <v>7995</v>
      </c>
      <c r="U56" s="25" t="s">
        <v>50</v>
      </c>
      <c r="V56" s="7"/>
      <c r="W56" s="7"/>
      <c r="X56" s="14"/>
    </row>
    <row r="57" spans="1:24">
      <c r="A57" s="5" t="str">
        <f>VLOOKUP([1]ListOfRegions!A35,[1]ListOfRegions!A35:B109,2,0)</f>
        <v xml:space="preserve">  Κεφαλληνίας</v>
      </c>
      <c r="B57" s="6">
        <f t="shared" si="28"/>
        <v>42780</v>
      </c>
      <c r="C57" s="34">
        <v>1447</v>
      </c>
      <c r="D57" s="36">
        <v>571</v>
      </c>
      <c r="E57" s="34">
        <v>659</v>
      </c>
      <c r="F57" s="36">
        <v>136</v>
      </c>
      <c r="G57" s="34">
        <v>290</v>
      </c>
      <c r="H57" s="36">
        <v>23</v>
      </c>
      <c r="I57" s="34">
        <v>100</v>
      </c>
      <c r="J57" s="36">
        <v>10</v>
      </c>
      <c r="K57" s="34">
        <v>13</v>
      </c>
      <c r="L57" s="36">
        <v>116</v>
      </c>
      <c r="M57" s="34">
        <v>534</v>
      </c>
      <c r="N57" s="36">
        <v>8</v>
      </c>
      <c r="O57" s="34">
        <v>17</v>
      </c>
      <c r="P57" s="36">
        <v>451</v>
      </c>
      <c r="Q57" s="34">
        <v>57</v>
      </c>
      <c r="R57" s="36" t="s">
        <v>139</v>
      </c>
      <c r="S57" s="32">
        <v>40509</v>
      </c>
      <c r="T57" s="38">
        <v>39435</v>
      </c>
      <c r="U57" s="25" t="s">
        <v>51</v>
      </c>
      <c r="V57" s="7"/>
      <c r="W57" s="7"/>
      <c r="X57" s="14"/>
    </row>
    <row r="58" spans="1:24">
      <c r="A58" s="5" t="str">
        <f>VLOOKUP([1]ListOfRegions!A36,[1]ListOfRegions!A36:B110,2,0)</f>
        <v xml:space="preserve">  Λευκάδας</v>
      </c>
      <c r="B58" s="6">
        <f t="shared" si="28"/>
        <v>83408</v>
      </c>
      <c r="C58" s="34">
        <v>1506</v>
      </c>
      <c r="D58" s="36">
        <v>370</v>
      </c>
      <c r="E58" s="34">
        <v>1110</v>
      </c>
      <c r="F58" s="36">
        <v>23</v>
      </c>
      <c r="G58" s="34">
        <v>25</v>
      </c>
      <c r="H58" s="36">
        <v>11</v>
      </c>
      <c r="I58" s="34">
        <v>8</v>
      </c>
      <c r="J58" s="36" t="s">
        <v>139</v>
      </c>
      <c r="K58" s="34">
        <v>6</v>
      </c>
      <c r="L58" s="36" t="s">
        <v>139</v>
      </c>
      <c r="M58" s="34">
        <v>239</v>
      </c>
      <c r="N58" s="36" t="s">
        <v>139</v>
      </c>
      <c r="O58" s="34" t="s">
        <v>139</v>
      </c>
      <c r="P58" s="36">
        <v>236</v>
      </c>
      <c r="Q58" s="34">
        <v>2</v>
      </c>
      <c r="R58" s="36" t="s">
        <v>139</v>
      </c>
      <c r="S58" s="32">
        <v>81638</v>
      </c>
      <c r="T58" s="38">
        <v>81616</v>
      </c>
      <c r="U58" s="25" t="s">
        <v>52</v>
      </c>
      <c r="V58" s="7"/>
      <c r="W58" s="7"/>
      <c r="X58" s="14"/>
    </row>
    <row r="59" spans="1:24">
      <c r="A59" s="56" t="s">
        <v>53</v>
      </c>
      <c r="B59" s="57">
        <f t="shared" si="28"/>
        <v>749665</v>
      </c>
      <c r="C59" s="49">
        <f>SUM(C61:C63)</f>
        <v>113416</v>
      </c>
      <c r="D59" s="48">
        <f t="shared" ref="D59:L59" si="31">SUM(D61:D63)</f>
        <v>63489</v>
      </c>
      <c r="E59" s="49">
        <f t="shared" si="31"/>
        <v>39760</v>
      </c>
      <c r="F59" s="48">
        <f t="shared" si="31"/>
        <v>9855</v>
      </c>
      <c r="G59" s="49">
        <f t="shared" si="31"/>
        <v>8795</v>
      </c>
      <c r="H59" s="48">
        <f t="shared" si="31"/>
        <v>1820</v>
      </c>
      <c r="I59" s="49">
        <f t="shared" si="31"/>
        <v>1690</v>
      </c>
      <c r="J59" s="48">
        <f t="shared" si="31"/>
        <v>1030</v>
      </c>
      <c r="K59" s="49">
        <f t="shared" si="31"/>
        <v>682</v>
      </c>
      <c r="L59" s="48">
        <f t="shared" si="31"/>
        <v>2509</v>
      </c>
      <c r="M59" s="49">
        <f>SUM(M61:M63)</f>
        <v>15541</v>
      </c>
      <c r="N59" s="48">
        <f t="shared" ref="N59:T59" si="32">SUM(N61:N63)</f>
        <v>0</v>
      </c>
      <c r="O59" s="49">
        <f t="shared" si="32"/>
        <v>10</v>
      </c>
      <c r="P59" s="48">
        <f t="shared" si="32"/>
        <v>5623</v>
      </c>
      <c r="Q59" s="49">
        <f t="shared" si="32"/>
        <v>9224</v>
      </c>
      <c r="R59" s="48">
        <f t="shared" si="32"/>
        <v>0</v>
      </c>
      <c r="S59" s="52">
        <f t="shared" si="32"/>
        <v>611913</v>
      </c>
      <c r="T59" s="53">
        <f t="shared" si="32"/>
        <v>604477</v>
      </c>
      <c r="U59" s="61" t="s">
        <v>54</v>
      </c>
      <c r="V59" s="62"/>
      <c r="W59" s="62"/>
      <c r="X59" s="14"/>
    </row>
    <row r="60" spans="1:24">
      <c r="A60" s="56"/>
      <c r="B60" s="57">
        <f t="shared" si="28"/>
        <v>0</v>
      </c>
      <c r="C60" s="49"/>
      <c r="D60" s="48"/>
      <c r="E60" s="49"/>
      <c r="F60" s="48"/>
      <c r="G60" s="49"/>
      <c r="H60" s="48"/>
      <c r="I60" s="49"/>
      <c r="J60" s="48"/>
      <c r="K60" s="49"/>
      <c r="L60" s="48"/>
      <c r="M60" s="49"/>
      <c r="N60" s="48"/>
      <c r="O60" s="49"/>
      <c r="P60" s="48"/>
      <c r="Q60" s="49"/>
      <c r="R60" s="48"/>
      <c r="S60" s="52"/>
      <c r="T60" s="53"/>
      <c r="U60" s="61"/>
      <c r="V60" s="62"/>
      <c r="W60" s="62"/>
      <c r="X60" s="14"/>
    </row>
    <row r="61" spans="1:24">
      <c r="A61" s="5" t="str">
        <f>VLOOKUP([1]ListOfRegions!A37,[1]ListOfRegions!A37:B111,2,0)</f>
        <v xml:space="preserve">  Αχαϊας</v>
      </c>
      <c r="B61" s="6">
        <f t="shared" si="28"/>
        <v>154136</v>
      </c>
      <c r="C61" s="34">
        <v>32985</v>
      </c>
      <c r="D61" s="36">
        <v>5493</v>
      </c>
      <c r="E61" s="34">
        <v>26790</v>
      </c>
      <c r="F61" s="36">
        <v>585</v>
      </c>
      <c r="G61" s="34">
        <v>5698</v>
      </c>
      <c r="H61" s="36">
        <v>1608</v>
      </c>
      <c r="I61" s="34">
        <v>697</v>
      </c>
      <c r="J61" s="36">
        <v>372</v>
      </c>
      <c r="K61" s="34">
        <v>357</v>
      </c>
      <c r="L61" s="36">
        <v>2310</v>
      </c>
      <c r="M61" s="34">
        <v>7766</v>
      </c>
      <c r="N61" s="36" t="s">
        <v>139</v>
      </c>
      <c r="O61" s="34">
        <v>10</v>
      </c>
      <c r="P61" s="36">
        <v>2262</v>
      </c>
      <c r="Q61" s="34">
        <v>5439</v>
      </c>
      <c r="R61" s="36" t="s">
        <v>139</v>
      </c>
      <c r="S61" s="32">
        <v>107687</v>
      </c>
      <c r="T61" s="38">
        <v>105730</v>
      </c>
      <c r="U61" s="25" t="s">
        <v>55</v>
      </c>
      <c r="V61" s="7"/>
      <c r="W61" s="7"/>
      <c r="X61" s="14"/>
    </row>
    <row r="62" spans="1:24">
      <c r="A62" s="5" t="str">
        <f>VLOOKUP([1]ListOfRegions!A38,[1]ListOfRegions!A38:B112,2,0)</f>
        <v xml:space="preserve">  Αιτωλ/νανίας</v>
      </c>
      <c r="B62" s="6">
        <f t="shared" si="28"/>
        <v>268621</v>
      </c>
      <c r="C62" s="34">
        <v>35105</v>
      </c>
      <c r="D62" s="36">
        <v>27023</v>
      </c>
      <c r="E62" s="34">
        <v>3520</v>
      </c>
      <c r="F62" s="36">
        <v>4550</v>
      </c>
      <c r="G62" s="34">
        <v>2013</v>
      </c>
      <c r="H62" s="36">
        <v>156</v>
      </c>
      <c r="I62" s="34">
        <v>830</v>
      </c>
      <c r="J62" s="36">
        <v>168</v>
      </c>
      <c r="K62" s="34">
        <v>111</v>
      </c>
      <c r="L62" s="36">
        <v>43</v>
      </c>
      <c r="M62" s="34">
        <v>5642</v>
      </c>
      <c r="N62" s="36" t="s">
        <v>139</v>
      </c>
      <c r="O62" s="34" t="s">
        <v>139</v>
      </c>
      <c r="P62" s="36">
        <v>2428</v>
      </c>
      <c r="Q62" s="34">
        <v>2690</v>
      </c>
      <c r="R62" s="36" t="s">
        <v>139</v>
      </c>
      <c r="S62" s="32">
        <v>225861</v>
      </c>
      <c r="T62" s="38">
        <v>223707</v>
      </c>
      <c r="U62" s="25" t="s">
        <v>56</v>
      </c>
      <c r="V62" s="7"/>
      <c r="W62" s="7"/>
      <c r="X62" s="14"/>
    </row>
    <row r="63" spans="1:24">
      <c r="A63" s="5" t="str">
        <f>VLOOKUP([1]ListOfRegions!A39,[1]ListOfRegions!A39:B113,2,0)</f>
        <v xml:space="preserve">  Ηλείας</v>
      </c>
      <c r="B63" s="6">
        <f t="shared" si="28"/>
        <v>326908</v>
      </c>
      <c r="C63" s="34">
        <v>45326</v>
      </c>
      <c r="D63" s="36">
        <v>30973</v>
      </c>
      <c r="E63" s="34">
        <v>9450</v>
      </c>
      <c r="F63" s="36">
        <v>4720</v>
      </c>
      <c r="G63" s="34">
        <v>1084</v>
      </c>
      <c r="H63" s="36">
        <v>56</v>
      </c>
      <c r="I63" s="34">
        <v>163</v>
      </c>
      <c r="J63" s="36">
        <v>490</v>
      </c>
      <c r="K63" s="34">
        <v>214</v>
      </c>
      <c r="L63" s="36">
        <v>156</v>
      </c>
      <c r="M63" s="34">
        <v>2133</v>
      </c>
      <c r="N63" s="36" t="s">
        <v>139</v>
      </c>
      <c r="O63" s="34" t="s">
        <v>139</v>
      </c>
      <c r="P63" s="36">
        <v>933</v>
      </c>
      <c r="Q63" s="34">
        <v>1095</v>
      </c>
      <c r="R63" s="36" t="s">
        <v>139</v>
      </c>
      <c r="S63" s="32">
        <v>278365</v>
      </c>
      <c r="T63" s="38">
        <v>275040</v>
      </c>
      <c r="U63" s="25" t="s">
        <v>57</v>
      </c>
      <c r="V63" s="7"/>
      <c r="W63" s="7"/>
      <c r="X63" s="14"/>
    </row>
    <row r="64" spans="1:24">
      <c r="A64" s="56" t="s">
        <v>58</v>
      </c>
      <c r="B64" s="57">
        <f t="shared" si="28"/>
        <v>2447427</v>
      </c>
      <c r="C64" s="49">
        <f>SUM(C66:C70)</f>
        <v>259208</v>
      </c>
      <c r="D64" s="48">
        <f t="shared" ref="D64:L64" si="33">SUM(D66:D70)</f>
        <v>201908</v>
      </c>
      <c r="E64" s="49">
        <f t="shared" si="33"/>
        <v>26112</v>
      </c>
      <c r="F64" s="48">
        <f t="shared" si="33"/>
        <v>29903</v>
      </c>
      <c r="G64" s="49">
        <f t="shared" si="33"/>
        <v>51301</v>
      </c>
      <c r="H64" s="48">
        <f t="shared" si="33"/>
        <v>9603</v>
      </c>
      <c r="I64" s="49">
        <f t="shared" si="33"/>
        <v>4022</v>
      </c>
      <c r="J64" s="48">
        <f t="shared" si="33"/>
        <v>1401</v>
      </c>
      <c r="K64" s="49">
        <f t="shared" si="33"/>
        <v>30034</v>
      </c>
      <c r="L64" s="48">
        <f t="shared" si="33"/>
        <v>3226</v>
      </c>
      <c r="M64" s="49">
        <f>SUM(M66:M70)</f>
        <v>92050</v>
      </c>
      <c r="N64" s="48">
        <f t="shared" ref="N64:T64" si="34">SUM(N66:N70)</f>
        <v>41339</v>
      </c>
      <c r="O64" s="49">
        <f t="shared" si="34"/>
        <v>0</v>
      </c>
      <c r="P64" s="48">
        <f t="shared" si="34"/>
        <v>6670</v>
      </c>
      <c r="Q64" s="49">
        <f t="shared" si="34"/>
        <v>21585</v>
      </c>
      <c r="R64" s="48">
        <f t="shared" si="34"/>
        <v>40</v>
      </c>
      <c r="S64" s="52">
        <f t="shared" si="34"/>
        <v>2044868</v>
      </c>
      <c r="T64" s="53">
        <f t="shared" si="34"/>
        <v>2039920</v>
      </c>
      <c r="U64" s="61" t="s">
        <v>59</v>
      </c>
      <c r="V64" s="62"/>
      <c r="W64" s="62"/>
      <c r="X64" s="14"/>
    </row>
    <row r="65" spans="1:24">
      <c r="A65" s="56"/>
      <c r="B65" s="57">
        <f t="shared" si="28"/>
        <v>0</v>
      </c>
      <c r="C65" s="49"/>
      <c r="D65" s="48"/>
      <c r="E65" s="49"/>
      <c r="F65" s="48"/>
      <c r="G65" s="49"/>
      <c r="H65" s="48"/>
      <c r="I65" s="49"/>
      <c r="J65" s="48"/>
      <c r="K65" s="49"/>
      <c r="L65" s="48"/>
      <c r="M65" s="49"/>
      <c r="N65" s="48"/>
      <c r="O65" s="49"/>
      <c r="P65" s="48"/>
      <c r="Q65" s="49"/>
      <c r="R65" s="48"/>
      <c r="S65" s="52"/>
      <c r="T65" s="53"/>
      <c r="U65" s="61"/>
      <c r="V65" s="62"/>
      <c r="W65" s="62"/>
      <c r="X65" s="14"/>
    </row>
    <row r="66" spans="1:24">
      <c r="A66" s="5" t="str">
        <f>VLOOKUP([1]ListOfRegions!A40,[1]ListOfRegions!A40:B114,2,0)</f>
        <v xml:space="preserve">  Αρκαδίας</v>
      </c>
      <c r="B66" s="6">
        <f t="shared" si="28"/>
        <v>218583</v>
      </c>
      <c r="C66" s="34">
        <v>2206</v>
      </c>
      <c r="D66" s="36">
        <v>994</v>
      </c>
      <c r="E66" s="34">
        <v>477</v>
      </c>
      <c r="F66" s="36">
        <v>720</v>
      </c>
      <c r="G66" s="34">
        <v>12896</v>
      </c>
      <c r="H66" s="36">
        <v>6603</v>
      </c>
      <c r="I66" s="34">
        <v>1339</v>
      </c>
      <c r="J66" s="36">
        <v>237</v>
      </c>
      <c r="K66" s="34">
        <v>484</v>
      </c>
      <c r="L66" s="36">
        <v>2647</v>
      </c>
      <c r="M66" s="34">
        <v>33384</v>
      </c>
      <c r="N66" s="36">
        <v>638</v>
      </c>
      <c r="O66" s="34" t="s">
        <v>139</v>
      </c>
      <c r="P66" s="36">
        <v>2942</v>
      </c>
      <c r="Q66" s="34">
        <v>11588</v>
      </c>
      <c r="R66" s="36">
        <v>40</v>
      </c>
      <c r="S66" s="32">
        <v>170097</v>
      </c>
      <c r="T66" s="38">
        <v>169004</v>
      </c>
      <c r="U66" s="25" t="s">
        <v>60</v>
      </c>
      <c r="V66" s="7"/>
      <c r="W66" s="7"/>
      <c r="X66" s="14"/>
    </row>
    <row r="67" spans="1:24">
      <c r="A67" s="5" t="str">
        <f>VLOOKUP([1]ListOfRegions!A41,[1]ListOfRegions!A41:B115,2,0)</f>
        <v xml:space="preserve">  Αργολίδας</v>
      </c>
      <c r="B67" s="6">
        <f t="shared" si="28"/>
        <v>419143</v>
      </c>
      <c r="C67" s="34">
        <v>125073</v>
      </c>
      <c r="D67" s="36">
        <v>102245</v>
      </c>
      <c r="E67" s="34">
        <v>1361</v>
      </c>
      <c r="F67" s="36">
        <v>21240</v>
      </c>
      <c r="G67" s="34">
        <v>15843</v>
      </c>
      <c r="H67" s="36">
        <v>57</v>
      </c>
      <c r="I67" s="34">
        <v>672</v>
      </c>
      <c r="J67" s="36">
        <v>765</v>
      </c>
      <c r="K67" s="34">
        <v>13945</v>
      </c>
      <c r="L67" s="36" t="s">
        <v>139</v>
      </c>
      <c r="M67" s="34">
        <v>1795</v>
      </c>
      <c r="N67" s="36" t="s">
        <v>139</v>
      </c>
      <c r="O67" s="34" t="s">
        <v>139</v>
      </c>
      <c r="P67" s="36">
        <v>806</v>
      </c>
      <c r="Q67" s="34">
        <v>582</v>
      </c>
      <c r="R67" s="36" t="s">
        <v>139</v>
      </c>
      <c r="S67" s="32">
        <v>276432</v>
      </c>
      <c r="T67" s="38">
        <v>275616</v>
      </c>
      <c r="U67" s="25" t="s">
        <v>61</v>
      </c>
      <c r="V67" s="7"/>
      <c r="W67" s="7"/>
      <c r="X67" s="14"/>
    </row>
    <row r="68" spans="1:24">
      <c r="A68" s="5" t="str">
        <f>VLOOKUP([1]ListOfRegions!A42,[1]ListOfRegions!A42:B116,2,0)</f>
        <v xml:space="preserve">  Κορινθίας</v>
      </c>
      <c r="B68" s="6">
        <f t="shared" si="28"/>
        <v>275889</v>
      </c>
      <c r="C68" s="34">
        <v>33759</v>
      </c>
      <c r="D68" s="36">
        <v>11204</v>
      </c>
      <c r="E68" s="34">
        <v>20345</v>
      </c>
      <c r="F68" s="36">
        <v>2145</v>
      </c>
      <c r="G68" s="34">
        <v>20578</v>
      </c>
      <c r="H68" s="36">
        <v>2341</v>
      </c>
      <c r="I68" s="34">
        <v>1720</v>
      </c>
      <c r="J68" s="36">
        <v>277</v>
      </c>
      <c r="K68" s="34">
        <v>15369</v>
      </c>
      <c r="L68" s="36">
        <v>473</v>
      </c>
      <c r="M68" s="34">
        <v>5762</v>
      </c>
      <c r="N68" s="36" t="s">
        <v>139</v>
      </c>
      <c r="O68" s="34" t="s">
        <v>139</v>
      </c>
      <c r="P68" s="36">
        <v>1913</v>
      </c>
      <c r="Q68" s="34">
        <v>3601</v>
      </c>
      <c r="R68" s="36" t="s">
        <v>139</v>
      </c>
      <c r="S68" s="32">
        <v>215790</v>
      </c>
      <c r="T68" s="38">
        <v>214795</v>
      </c>
      <c r="U68" s="25" t="s">
        <v>62</v>
      </c>
      <c r="V68" s="7"/>
      <c r="W68" s="7"/>
      <c r="X68" s="14"/>
    </row>
    <row r="69" spans="1:24">
      <c r="A69" s="5" t="str">
        <f>VLOOKUP([1]ListOfRegions!A43,[1]ListOfRegions!A43:B117,2,0)</f>
        <v xml:space="preserve">  Λακωνίας</v>
      </c>
      <c r="B69" s="6">
        <f t="shared" si="28"/>
        <v>746829</v>
      </c>
      <c r="C69" s="34">
        <v>87190</v>
      </c>
      <c r="D69" s="36">
        <v>80590</v>
      </c>
      <c r="E69" s="34">
        <v>1002</v>
      </c>
      <c r="F69" s="36">
        <v>4769</v>
      </c>
      <c r="G69" s="34">
        <v>467</v>
      </c>
      <c r="H69" s="36">
        <v>249</v>
      </c>
      <c r="I69" s="34">
        <v>55</v>
      </c>
      <c r="J69" s="36">
        <v>25</v>
      </c>
      <c r="K69" s="34">
        <v>10</v>
      </c>
      <c r="L69" s="36">
        <v>25</v>
      </c>
      <c r="M69" s="34">
        <v>22720</v>
      </c>
      <c r="N69" s="36">
        <v>13974</v>
      </c>
      <c r="O69" s="34" t="s">
        <v>139</v>
      </c>
      <c r="P69" s="36">
        <v>692</v>
      </c>
      <c r="Q69" s="34">
        <v>4642</v>
      </c>
      <c r="R69" s="36" t="s">
        <v>139</v>
      </c>
      <c r="S69" s="32">
        <v>636452</v>
      </c>
      <c r="T69" s="38">
        <v>636386</v>
      </c>
      <c r="U69" s="25" t="s">
        <v>63</v>
      </c>
      <c r="V69" s="7"/>
      <c r="W69" s="7"/>
      <c r="X69" s="14"/>
    </row>
    <row r="70" spans="1:24">
      <c r="A70" s="5" t="str">
        <f>VLOOKUP([1]ListOfRegions!A44,[1]ListOfRegions!A44:B118,2,0)</f>
        <v xml:space="preserve">  Μεσσηνίας</v>
      </c>
      <c r="B70" s="6">
        <f t="shared" si="28"/>
        <v>786983</v>
      </c>
      <c r="C70" s="34">
        <v>10980</v>
      </c>
      <c r="D70" s="36">
        <v>6875</v>
      </c>
      <c r="E70" s="34">
        <v>2927</v>
      </c>
      <c r="F70" s="36">
        <v>1029</v>
      </c>
      <c r="G70" s="34">
        <v>1517</v>
      </c>
      <c r="H70" s="36">
        <v>353</v>
      </c>
      <c r="I70" s="34">
        <v>236</v>
      </c>
      <c r="J70" s="36">
        <v>97</v>
      </c>
      <c r="K70" s="34">
        <v>226</v>
      </c>
      <c r="L70" s="36">
        <v>81</v>
      </c>
      <c r="M70" s="34">
        <v>28389</v>
      </c>
      <c r="N70" s="36">
        <v>26727</v>
      </c>
      <c r="O70" s="34" t="s">
        <v>139</v>
      </c>
      <c r="P70" s="36">
        <v>317</v>
      </c>
      <c r="Q70" s="34">
        <v>1172</v>
      </c>
      <c r="R70" s="36" t="s">
        <v>139</v>
      </c>
      <c r="S70" s="32">
        <v>746097</v>
      </c>
      <c r="T70" s="38">
        <v>744119</v>
      </c>
      <c r="U70" s="25" t="s">
        <v>64</v>
      </c>
      <c r="V70" s="7"/>
      <c r="W70" s="7"/>
      <c r="X70" s="14"/>
    </row>
    <row r="71" spans="1:24">
      <c r="A71" s="56" t="s">
        <v>65</v>
      </c>
      <c r="B71" s="57">
        <f t="shared" si="28"/>
        <v>197627</v>
      </c>
      <c r="C71" s="49">
        <f>SUM(C73:C80)</f>
        <v>2692</v>
      </c>
      <c r="D71" s="48">
        <f t="shared" ref="D71:L71" si="35">SUM(D73:D80)</f>
        <v>564</v>
      </c>
      <c r="E71" s="49">
        <f t="shared" si="35"/>
        <v>1698</v>
      </c>
      <c r="F71" s="48">
        <f t="shared" si="35"/>
        <v>425</v>
      </c>
      <c r="G71" s="49">
        <f t="shared" si="35"/>
        <v>497</v>
      </c>
      <c r="H71" s="48">
        <f t="shared" si="35"/>
        <v>0</v>
      </c>
      <c r="I71" s="49">
        <f t="shared" si="35"/>
        <v>165</v>
      </c>
      <c r="J71" s="48">
        <f t="shared" si="35"/>
        <v>76</v>
      </c>
      <c r="K71" s="49">
        <f t="shared" si="35"/>
        <v>42</v>
      </c>
      <c r="L71" s="48">
        <f t="shared" si="35"/>
        <v>89</v>
      </c>
      <c r="M71" s="49">
        <f>SUM(M73:M80)</f>
        <v>14499</v>
      </c>
      <c r="N71" s="48">
        <f t="shared" ref="N71:T71" si="36">SUM(N73:N80)</f>
        <v>0</v>
      </c>
      <c r="O71" s="49">
        <f t="shared" si="36"/>
        <v>0</v>
      </c>
      <c r="P71" s="48">
        <f t="shared" si="36"/>
        <v>964</v>
      </c>
      <c r="Q71" s="49">
        <f t="shared" si="36"/>
        <v>3</v>
      </c>
      <c r="R71" s="48">
        <f t="shared" si="36"/>
        <v>0</v>
      </c>
      <c r="S71" s="52">
        <f t="shared" si="36"/>
        <v>179939</v>
      </c>
      <c r="T71" s="53">
        <f t="shared" si="36"/>
        <v>179874</v>
      </c>
      <c r="U71" s="61" t="s">
        <v>66</v>
      </c>
      <c r="V71" s="62"/>
      <c r="W71" s="62"/>
      <c r="X71" s="14"/>
    </row>
    <row r="72" spans="1:24">
      <c r="A72" s="56"/>
      <c r="B72" s="57">
        <f t="shared" si="28"/>
        <v>0</v>
      </c>
      <c r="C72" s="49"/>
      <c r="D72" s="48"/>
      <c r="E72" s="49"/>
      <c r="F72" s="48"/>
      <c r="G72" s="49"/>
      <c r="H72" s="48"/>
      <c r="I72" s="49"/>
      <c r="J72" s="48"/>
      <c r="K72" s="49"/>
      <c r="L72" s="48"/>
      <c r="M72" s="49"/>
      <c r="N72" s="48"/>
      <c r="O72" s="49"/>
      <c r="P72" s="48"/>
      <c r="Q72" s="49"/>
      <c r="R72" s="48"/>
      <c r="S72" s="52"/>
      <c r="T72" s="53"/>
      <c r="U72" s="61"/>
      <c r="V72" s="62"/>
      <c r="W72" s="62"/>
      <c r="X72" s="14"/>
    </row>
    <row r="73" spans="1:24" ht="22.5">
      <c r="A73" s="29" t="s">
        <v>126</v>
      </c>
      <c r="B73" s="6">
        <f t="shared" si="28"/>
        <v>0</v>
      </c>
      <c r="C73" s="34" t="s">
        <v>139</v>
      </c>
      <c r="D73" s="36" t="s">
        <v>139</v>
      </c>
      <c r="E73" s="34" t="s">
        <v>139</v>
      </c>
      <c r="F73" s="36" t="s">
        <v>139</v>
      </c>
      <c r="G73" s="34" t="s">
        <v>139</v>
      </c>
      <c r="H73" s="36" t="s">
        <v>139</v>
      </c>
      <c r="I73" s="34" t="s">
        <v>139</v>
      </c>
      <c r="J73" s="36" t="s">
        <v>139</v>
      </c>
      <c r="K73" s="34" t="s">
        <v>139</v>
      </c>
      <c r="L73" s="36" t="s">
        <v>139</v>
      </c>
      <c r="M73" s="34" t="s">
        <v>139</v>
      </c>
      <c r="N73" s="36" t="s">
        <v>139</v>
      </c>
      <c r="O73" s="34" t="s">
        <v>139</v>
      </c>
      <c r="P73" s="36" t="s">
        <v>139</v>
      </c>
      <c r="Q73" s="34" t="s">
        <v>139</v>
      </c>
      <c r="R73" s="36" t="s">
        <v>139</v>
      </c>
      <c r="S73" s="32"/>
      <c r="T73" s="38" t="s">
        <v>139</v>
      </c>
      <c r="U73" s="25" t="s">
        <v>67</v>
      </c>
      <c r="V73" s="7"/>
      <c r="W73" s="7"/>
      <c r="X73" s="14"/>
    </row>
    <row r="74" spans="1:24" ht="22.5">
      <c r="A74" s="29" t="s">
        <v>127</v>
      </c>
      <c r="B74" s="6">
        <f t="shared" si="28"/>
        <v>178</v>
      </c>
      <c r="C74" s="34" t="s">
        <v>139</v>
      </c>
      <c r="D74" s="36" t="s">
        <v>139</v>
      </c>
      <c r="E74" s="34" t="s">
        <v>139</v>
      </c>
      <c r="F74" s="36" t="s">
        <v>139</v>
      </c>
      <c r="G74" s="34">
        <v>3</v>
      </c>
      <c r="H74" s="36" t="s">
        <v>139</v>
      </c>
      <c r="I74" s="34">
        <v>2</v>
      </c>
      <c r="J74" s="36" t="s">
        <v>139</v>
      </c>
      <c r="K74" s="34">
        <v>1</v>
      </c>
      <c r="L74" s="36" t="s">
        <v>139</v>
      </c>
      <c r="M74" s="34">
        <v>15</v>
      </c>
      <c r="N74" s="36" t="s">
        <v>139</v>
      </c>
      <c r="O74" s="34" t="s">
        <v>139</v>
      </c>
      <c r="P74" s="36">
        <v>3</v>
      </c>
      <c r="Q74" s="34" t="s">
        <v>139</v>
      </c>
      <c r="R74" s="36" t="s">
        <v>139</v>
      </c>
      <c r="S74" s="32">
        <v>160</v>
      </c>
      <c r="T74" s="38">
        <v>160</v>
      </c>
      <c r="U74" s="25" t="s">
        <v>68</v>
      </c>
      <c r="V74" s="7"/>
      <c r="W74" s="7"/>
      <c r="X74" s="14"/>
    </row>
    <row r="75" spans="1:24" ht="22.5">
      <c r="A75" s="29" t="s">
        <v>128</v>
      </c>
      <c r="B75" s="6">
        <f t="shared" si="28"/>
        <v>327</v>
      </c>
      <c r="C75" s="34" t="s">
        <v>139</v>
      </c>
      <c r="D75" s="36" t="s">
        <v>139</v>
      </c>
      <c r="E75" s="34" t="s">
        <v>139</v>
      </c>
      <c r="F75" s="36" t="s">
        <v>139</v>
      </c>
      <c r="G75" s="34" t="s">
        <v>139</v>
      </c>
      <c r="H75" s="36" t="s">
        <v>139</v>
      </c>
      <c r="I75" s="34" t="s">
        <v>139</v>
      </c>
      <c r="J75" s="36" t="s">
        <v>139</v>
      </c>
      <c r="K75" s="34" t="s">
        <v>139</v>
      </c>
      <c r="L75" s="36" t="s">
        <v>139</v>
      </c>
      <c r="M75" s="34">
        <v>127</v>
      </c>
      <c r="N75" s="36" t="s">
        <v>139</v>
      </c>
      <c r="O75" s="34" t="s">
        <v>139</v>
      </c>
      <c r="P75" s="36" t="s">
        <v>139</v>
      </c>
      <c r="Q75" s="34" t="s">
        <v>139</v>
      </c>
      <c r="R75" s="36" t="s">
        <v>139</v>
      </c>
      <c r="S75" s="32">
        <v>200</v>
      </c>
      <c r="T75" s="38">
        <v>150</v>
      </c>
      <c r="U75" s="25" t="s">
        <v>69</v>
      </c>
      <c r="V75" s="7"/>
      <c r="W75" s="7"/>
      <c r="X75" s="14"/>
    </row>
    <row r="76" spans="1:24" ht="22.5">
      <c r="A76" s="29" t="s">
        <v>129</v>
      </c>
      <c r="B76" s="6">
        <f t="shared" si="28"/>
        <v>0</v>
      </c>
      <c r="C76" s="34"/>
      <c r="D76" s="36"/>
      <c r="E76" s="34"/>
      <c r="F76" s="36"/>
      <c r="G76" s="34"/>
      <c r="H76" s="36"/>
      <c r="I76" s="34"/>
      <c r="J76" s="36"/>
      <c r="K76" s="34"/>
      <c r="L76" s="36"/>
      <c r="M76" s="34"/>
      <c r="N76" s="36"/>
      <c r="O76" s="34"/>
      <c r="P76" s="36"/>
      <c r="Q76" s="34"/>
      <c r="R76" s="36"/>
      <c r="S76" s="32"/>
      <c r="T76" s="38"/>
      <c r="U76" s="25" t="s">
        <v>70</v>
      </c>
      <c r="V76" s="7"/>
      <c r="W76" s="7"/>
      <c r="X76" s="14"/>
    </row>
    <row r="77" spans="1:24">
      <c r="A77" s="29" t="s">
        <v>130</v>
      </c>
      <c r="B77" s="6">
        <f t="shared" si="28"/>
        <v>89433</v>
      </c>
      <c r="C77" s="34">
        <v>735</v>
      </c>
      <c r="D77" s="36">
        <v>354</v>
      </c>
      <c r="E77" s="34">
        <v>278</v>
      </c>
      <c r="F77" s="36">
        <v>98</v>
      </c>
      <c r="G77" s="34">
        <v>383</v>
      </c>
      <c r="H77" s="36" t="s">
        <v>139</v>
      </c>
      <c r="I77" s="34">
        <v>116</v>
      </c>
      <c r="J77" s="36">
        <v>44</v>
      </c>
      <c r="K77" s="34">
        <v>9</v>
      </c>
      <c r="L77" s="36">
        <v>89</v>
      </c>
      <c r="M77" s="34">
        <v>3748</v>
      </c>
      <c r="N77" s="36" t="s">
        <v>139</v>
      </c>
      <c r="O77" s="34" t="s">
        <v>139</v>
      </c>
      <c r="P77" s="36">
        <v>415</v>
      </c>
      <c r="Q77" s="34" t="s">
        <v>139</v>
      </c>
      <c r="R77" s="36" t="s">
        <v>139</v>
      </c>
      <c r="S77" s="32">
        <v>84567</v>
      </c>
      <c r="T77" s="38">
        <v>84567</v>
      </c>
      <c r="U77" s="25" t="s">
        <v>71</v>
      </c>
      <c r="V77" s="7"/>
      <c r="W77" s="7"/>
      <c r="X77" s="14"/>
    </row>
    <row r="78" spans="1:24">
      <c r="A78" s="29" t="s">
        <v>131</v>
      </c>
      <c r="B78" s="6">
        <f t="shared" si="28"/>
        <v>52432</v>
      </c>
      <c r="C78" s="34">
        <v>50</v>
      </c>
      <c r="D78" s="36">
        <v>5</v>
      </c>
      <c r="E78" s="34">
        <v>40</v>
      </c>
      <c r="F78" s="36">
        <v>5</v>
      </c>
      <c r="G78" s="34">
        <v>64</v>
      </c>
      <c r="H78" s="36" t="s">
        <v>139</v>
      </c>
      <c r="I78" s="34">
        <v>20</v>
      </c>
      <c r="J78" s="36">
        <v>32</v>
      </c>
      <c r="K78" s="34">
        <v>12</v>
      </c>
      <c r="L78" s="36" t="s">
        <v>139</v>
      </c>
      <c r="M78" s="34">
        <v>5068</v>
      </c>
      <c r="N78" s="36" t="s">
        <v>139</v>
      </c>
      <c r="O78" s="34" t="s">
        <v>139</v>
      </c>
      <c r="P78" s="36">
        <v>238</v>
      </c>
      <c r="Q78" s="34" t="s">
        <v>139</v>
      </c>
      <c r="R78" s="36" t="s">
        <v>139</v>
      </c>
      <c r="S78" s="32">
        <v>47250</v>
      </c>
      <c r="T78" s="38">
        <v>47235</v>
      </c>
      <c r="U78" s="25" t="s">
        <v>72</v>
      </c>
      <c r="V78" s="7"/>
      <c r="W78" s="7"/>
      <c r="X78" s="14"/>
    </row>
    <row r="79" spans="1:24">
      <c r="A79" s="29" t="s">
        <v>132</v>
      </c>
      <c r="B79" s="6">
        <f t="shared" si="28"/>
        <v>0</v>
      </c>
      <c r="C79" s="34"/>
      <c r="D79" s="36"/>
      <c r="E79" s="34"/>
      <c r="F79" s="36"/>
      <c r="G79" s="34"/>
      <c r="H79" s="36"/>
      <c r="I79" s="34"/>
      <c r="J79" s="36"/>
      <c r="K79" s="34"/>
      <c r="L79" s="36"/>
      <c r="M79" s="34"/>
      <c r="N79" s="36"/>
      <c r="O79" s="34"/>
      <c r="P79" s="36"/>
      <c r="Q79" s="34"/>
      <c r="R79" s="36"/>
      <c r="S79" s="32"/>
      <c r="T79" s="38"/>
      <c r="U79" s="25" t="s">
        <v>73</v>
      </c>
      <c r="V79" s="7"/>
      <c r="W79" s="7"/>
      <c r="X79" s="14"/>
    </row>
    <row r="80" spans="1:24">
      <c r="A80" s="29" t="s">
        <v>133</v>
      </c>
      <c r="B80" s="6">
        <f t="shared" si="28"/>
        <v>55257</v>
      </c>
      <c r="C80" s="34">
        <v>1907</v>
      </c>
      <c r="D80" s="36">
        <v>205</v>
      </c>
      <c r="E80" s="34">
        <v>1380</v>
      </c>
      <c r="F80" s="36">
        <v>322</v>
      </c>
      <c r="G80" s="34">
        <v>47</v>
      </c>
      <c r="H80" s="36" t="s">
        <v>139</v>
      </c>
      <c r="I80" s="34">
        <v>27</v>
      </c>
      <c r="J80" s="36"/>
      <c r="K80" s="34">
        <v>20</v>
      </c>
      <c r="L80" s="36" t="s">
        <v>139</v>
      </c>
      <c r="M80" s="34">
        <v>5541</v>
      </c>
      <c r="N80" s="36" t="s">
        <v>139</v>
      </c>
      <c r="O80" s="34" t="s">
        <v>139</v>
      </c>
      <c r="P80" s="36">
        <v>308</v>
      </c>
      <c r="Q80" s="34">
        <v>3</v>
      </c>
      <c r="R80" s="36" t="s">
        <v>139</v>
      </c>
      <c r="S80" s="32">
        <v>47762</v>
      </c>
      <c r="T80" s="38">
        <v>47762</v>
      </c>
      <c r="U80" s="25" t="s">
        <v>74</v>
      </c>
      <c r="V80" s="7"/>
      <c r="W80" s="7"/>
      <c r="X80" s="14"/>
    </row>
    <row r="81" spans="1:24">
      <c r="A81" s="56" t="s">
        <v>75</v>
      </c>
      <c r="B81" s="57">
        <f t="shared" si="28"/>
        <v>659666</v>
      </c>
      <c r="C81" s="49">
        <f>SUM(C83:C87)</f>
        <v>8792</v>
      </c>
      <c r="D81" s="48">
        <f t="shared" ref="D81:L81" si="37">SUM(D83:D87)</f>
        <v>4225</v>
      </c>
      <c r="E81" s="49">
        <f t="shared" si="37"/>
        <v>1151</v>
      </c>
      <c r="F81" s="48">
        <f t="shared" si="37"/>
        <v>3397</v>
      </c>
      <c r="G81" s="49">
        <f t="shared" si="37"/>
        <v>2710</v>
      </c>
      <c r="H81" s="48">
        <f t="shared" si="37"/>
        <v>728</v>
      </c>
      <c r="I81" s="49">
        <f t="shared" si="37"/>
        <v>1131</v>
      </c>
      <c r="J81" s="48">
        <f t="shared" si="37"/>
        <v>147</v>
      </c>
      <c r="K81" s="49">
        <f t="shared" si="37"/>
        <v>121</v>
      </c>
      <c r="L81" s="48">
        <f t="shared" si="37"/>
        <v>328</v>
      </c>
      <c r="M81" s="49">
        <f>SUM(M83:M87)</f>
        <v>12862</v>
      </c>
      <c r="N81" s="48">
        <f t="shared" ref="N81:T81" si="38">SUM(N83:N87)</f>
        <v>1012</v>
      </c>
      <c r="O81" s="49">
        <f t="shared" si="38"/>
        <v>140</v>
      </c>
      <c r="P81" s="48">
        <f t="shared" si="38"/>
        <v>3764</v>
      </c>
      <c r="Q81" s="49">
        <f t="shared" si="38"/>
        <v>89</v>
      </c>
      <c r="R81" s="48">
        <f t="shared" si="38"/>
        <v>0</v>
      </c>
      <c r="S81" s="52">
        <f t="shared" si="38"/>
        <v>635302</v>
      </c>
      <c r="T81" s="53">
        <f t="shared" si="38"/>
        <v>614312</v>
      </c>
      <c r="U81" s="61" t="s">
        <v>76</v>
      </c>
      <c r="V81" s="62"/>
      <c r="W81" s="62"/>
      <c r="X81" s="14"/>
    </row>
    <row r="82" spans="1:24">
      <c r="A82" s="56"/>
      <c r="B82" s="57">
        <f t="shared" si="28"/>
        <v>0</v>
      </c>
      <c r="C82" s="49"/>
      <c r="D82" s="48"/>
      <c r="E82" s="49"/>
      <c r="F82" s="48"/>
      <c r="G82" s="49"/>
      <c r="H82" s="48"/>
      <c r="I82" s="49"/>
      <c r="J82" s="48"/>
      <c r="K82" s="49"/>
      <c r="L82" s="48"/>
      <c r="M82" s="49"/>
      <c r="N82" s="48"/>
      <c r="O82" s="49"/>
      <c r="P82" s="48"/>
      <c r="Q82" s="49"/>
      <c r="R82" s="48"/>
      <c r="S82" s="52"/>
      <c r="T82" s="53"/>
      <c r="U82" s="61"/>
      <c r="V82" s="62"/>
      <c r="W82" s="62"/>
      <c r="X82" s="14"/>
    </row>
    <row r="83" spans="1:24">
      <c r="A83" s="5" t="str">
        <f>VLOOKUP([1]ListOfRegions!A53,[1]ListOfRegions!A53:B127,2,0)</f>
        <v xml:space="preserve">  Λέσβου</v>
      </c>
      <c r="B83" s="6">
        <f t="shared" si="28"/>
        <v>481431</v>
      </c>
      <c r="C83" s="34">
        <v>1145</v>
      </c>
      <c r="D83" s="36">
        <v>963</v>
      </c>
      <c r="E83" s="34">
        <v>138</v>
      </c>
      <c r="F83" s="36">
        <v>41</v>
      </c>
      <c r="G83" s="34">
        <v>2025</v>
      </c>
      <c r="H83" s="36">
        <v>566</v>
      </c>
      <c r="I83" s="34">
        <v>1025</v>
      </c>
      <c r="J83" s="36">
        <v>64</v>
      </c>
      <c r="K83" s="34">
        <v>27</v>
      </c>
      <c r="L83" s="36">
        <v>268</v>
      </c>
      <c r="M83" s="34">
        <v>8952</v>
      </c>
      <c r="N83" s="36">
        <v>785</v>
      </c>
      <c r="O83" s="34">
        <v>55</v>
      </c>
      <c r="P83" s="36">
        <v>343</v>
      </c>
      <c r="Q83" s="34">
        <v>46</v>
      </c>
      <c r="R83" s="36" t="s">
        <v>139</v>
      </c>
      <c r="S83" s="32">
        <v>469309</v>
      </c>
      <c r="T83" s="38">
        <v>469287</v>
      </c>
      <c r="U83" s="25" t="s">
        <v>77</v>
      </c>
      <c r="V83" s="7"/>
      <c r="W83" s="7"/>
      <c r="X83" s="14"/>
    </row>
    <row r="84" spans="1:24">
      <c r="A84" s="5" t="str">
        <f>VLOOKUP([1]ListOfRegions!A54,[1]ListOfRegions!A54:B128,2,0)</f>
        <v xml:space="preserve">  Ικαρίας</v>
      </c>
      <c r="B84" s="6">
        <f t="shared" si="28"/>
        <v>17533</v>
      </c>
      <c r="C84" s="34">
        <v>157</v>
      </c>
      <c r="D84" s="36">
        <v>69</v>
      </c>
      <c r="E84" s="34">
        <v>50</v>
      </c>
      <c r="F84" s="36">
        <v>33</v>
      </c>
      <c r="G84" s="34">
        <v>195</v>
      </c>
      <c r="H84" s="36">
        <v>28</v>
      </c>
      <c r="I84" s="34">
        <v>46</v>
      </c>
      <c r="J84" s="36">
        <v>22</v>
      </c>
      <c r="K84" s="34">
        <v>72</v>
      </c>
      <c r="L84" s="36" t="s">
        <v>139</v>
      </c>
      <c r="M84" s="34">
        <v>895</v>
      </c>
      <c r="N84" s="36" t="s">
        <v>139</v>
      </c>
      <c r="O84" s="34" t="s">
        <v>139</v>
      </c>
      <c r="P84" s="36">
        <v>799</v>
      </c>
      <c r="Q84" s="34">
        <v>20</v>
      </c>
      <c r="R84" s="36" t="s">
        <v>139</v>
      </c>
      <c r="S84" s="32">
        <v>16286</v>
      </c>
      <c r="T84" s="38">
        <v>16286</v>
      </c>
      <c r="U84" s="25" t="s">
        <v>78</v>
      </c>
      <c r="V84" s="7"/>
      <c r="W84" s="7"/>
      <c r="X84" s="14"/>
    </row>
    <row r="85" spans="1:24">
      <c r="A85" s="5" t="str">
        <f>VLOOKUP([1]ListOfRegions!A55,[1]ListOfRegions!A55:B129,2,0)</f>
        <v xml:space="preserve">  Λήμνου</v>
      </c>
      <c r="B85" s="6">
        <f t="shared" si="28"/>
        <v>2164</v>
      </c>
      <c r="C85" s="34">
        <v>16</v>
      </c>
      <c r="D85" s="36">
        <v>3</v>
      </c>
      <c r="E85" s="34">
        <v>13</v>
      </c>
      <c r="F85" s="36"/>
      <c r="G85" s="34">
        <v>82</v>
      </c>
      <c r="H85" s="36">
        <v>10</v>
      </c>
      <c r="I85" s="34">
        <v>33</v>
      </c>
      <c r="J85" s="36">
        <v>31</v>
      </c>
      <c r="K85" s="34" t="s">
        <v>139</v>
      </c>
      <c r="L85" s="36" t="s">
        <v>139</v>
      </c>
      <c r="M85" s="34">
        <v>1683</v>
      </c>
      <c r="N85" s="36">
        <v>30</v>
      </c>
      <c r="O85" s="34">
        <v>85</v>
      </c>
      <c r="P85" s="36">
        <v>1533</v>
      </c>
      <c r="Q85" s="34" t="s">
        <v>139</v>
      </c>
      <c r="R85" s="36" t="s">
        <v>139</v>
      </c>
      <c r="S85" s="32">
        <v>383</v>
      </c>
      <c r="T85" s="38">
        <v>363</v>
      </c>
      <c r="U85" s="25" t="s">
        <v>79</v>
      </c>
      <c r="V85" s="7"/>
      <c r="W85" s="7"/>
      <c r="X85" s="14"/>
    </row>
    <row r="86" spans="1:24">
      <c r="A86" s="5" t="str">
        <f>VLOOKUP([1]ListOfRegions!A56,[1]ListOfRegions!A56:B130,2,0)</f>
        <v xml:space="preserve">  Σάμου.</v>
      </c>
      <c r="B86" s="6">
        <f t="shared" si="28"/>
        <v>92300</v>
      </c>
      <c r="C86" s="34">
        <v>1143</v>
      </c>
      <c r="D86" s="36">
        <v>1013</v>
      </c>
      <c r="E86" s="34">
        <v>76</v>
      </c>
      <c r="F86" s="36">
        <v>54</v>
      </c>
      <c r="G86" s="34">
        <v>191</v>
      </c>
      <c r="H86" s="36">
        <v>124</v>
      </c>
      <c r="I86" s="34">
        <v>27</v>
      </c>
      <c r="J86" s="36">
        <v>26</v>
      </c>
      <c r="K86" s="34">
        <v>9</v>
      </c>
      <c r="L86" s="36" t="s">
        <v>139</v>
      </c>
      <c r="M86" s="34">
        <v>109</v>
      </c>
      <c r="N86" s="36">
        <v>7</v>
      </c>
      <c r="O86" s="34" t="s">
        <v>139</v>
      </c>
      <c r="P86" s="36">
        <v>57</v>
      </c>
      <c r="Q86" s="34">
        <v>23</v>
      </c>
      <c r="R86" s="36" t="s">
        <v>139</v>
      </c>
      <c r="S86" s="32">
        <v>90857</v>
      </c>
      <c r="T86" s="38">
        <v>90845</v>
      </c>
      <c r="U86" s="25" t="s">
        <v>80</v>
      </c>
      <c r="V86" s="7"/>
      <c r="W86" s="7"/>
      <c r="X86" s="14"/>
    </row>
    <row r="87" spans="1:24">
      <c r="A87" s="5" t="str">
        <f>VLOOKUP([1]ListOfRegions!A57,[1]ListOfRegions!A57:B131,2,0)</f>
        <v xml:space="preserve">  Χίου</v>
      </c>
      <c r="B87" s="6">
        <f t="shared" si="28"/>
        <v>66238</v>
      </c>
      <c r="C87" s="34">
        <v>6331</v>
      </c>
      <c r="D87" s="36">
        <v>2177</v>
      </c>
      <c r="E87" s="34">
        <v>874</v>
      </c>
      <c r="F87" s="36">
        <v>3269</v>
      </c>
      <c r="G87" s="34">
        <v>217</v>
      </c>
      <c r="H87" s="36"/>
      <c r="I87" s="34"/>
      <c r="J87" s="36">
        <v>4</v>
      </c>
      <c r="K87" s="34">
        <v>13</v>
      </c>
      <c r="L87" s="36">
        <v>60</v>
      </c>
      <c r="M87" s="34">
        <v>1223</v>
      </c>
      <c r="N87" s="36">
        <v>190</v>
      </c>
      <c r="O87" s="34" t="s">
        <v>139</v>
      </c>
      <c r="P87" s="36">
        <v>1032</v>
      </c>
      <c r="Q87" s="34" t="s">
        <v>139</v>
      </c>
      <c r="R87" s="36" t="s">
        <v>139</v>
      </c>
      <c r="S87" s="32">
        <v>58467</v>
      </c>
      <c r="T87" s="38">
        <v>37531</v>
      </c>
      <c r="U87" s="25" t="s">
        <v>81</v>
      </c>
      <c r="V87" s="7"/>
      <c r="W87" s="7"/>
      <c r="X87" s="14"/>
    </row>
    <row r="88" spans="1:24">
      <c r="A88" s="56" t="s">
        <v>82</v>
      </c>
      <c r="B88" s="57">
        <f t="shared" si="28"/>
        <v>212869</v>
      </c>
      <c r="C88" s="49">
        <f>SUM(C90:C102)</f>
        <v>12200</v>
      </c>
      <c r="D88" s="48">
        <f t="shared" ref="D88:L88" si="39">SUM(D90:D102)</f>
        <v>6502</v>
      </c>
      <c r="E88" s="49">
        <f t="shared" si="39"/>
        <v>2711</v>
      </c>
      <c r="F88" s="48">
        <f t="shared" si="39"/>
        <v>2908</v>
      </c>
      <c r="G88" s="49">
        <f t="shared" si="39"/>
        <v>1921</v>
      </c>
      <c r="H88" s="48">
        <f t="shared" si="39"/>
        <v>28</v>
      </c>
      <c r="I88" s="49">
        <f t="shared" si="39"/>
        <v>272</v>
      </c>
      <c r="J88" s="48">
        <f t="shared" si="39"/>
        <v>527</v>
      </c>
      <c r="K88" s="49">
        <f t="shared" si="39"/>
        <v>480</v>
      </c>
      <c r="L88" s="48">
        <f t="shared" si="39"/>
        <v>7</v>
      </c>
      <c r="M88" s="49">
        <f>SUM(M90:M102)</f>
        <v>1243</v>
      </c>
      <c r="N88" s="48">
        <f t="shared" ref="N88:T88" si="40">SUM(N90:N102)</f>
        <v>258</v>
      </c>
      <c r="O88" s="49">
        <f t="shared" si="40"/>
        <v>10</v>
      </c>
      <c r="P88" s="48">
        <f t="shared" si="40"/>
        <v>446</v>
      </c>
      <c r="Q88" s="49">
        <f t="shared" si="40"/>
        <v>26</v>
      </c>
      <c r="R88" s="48">
        <f t="shared" si="40"/>
        <v>0</v>
      </c>
      <c r="S88" s="52">
        <f t="shared" si="40"/>
        <v>197505</v>
      </c>
      <c r="T88" s="53">
        <f t="shared" si="40"/>
        <v>197395</v>
      </c>
      <c r="U88" s="61" t="s">
        <v>83</v>
      </c>
      <c r="V88" s="62"/>
      <c r="W88" s="62"/>
      <c r="X88" s="14"/>
    </row>
    <row r="89" spans="1:24">
      <c r="A89" s="56"/>
      <c r="B89" s="57">
        <f t="shared" si="28"/>
        <v>0</v>
      </c>
      <c r="C89" s="49"/>
      <c r="D89" s="48"/>
      <c r="E89" s="49"/>
      <c r="F89" s="48"/>
      <c r="G89" s="49"/>
      <c r="H89" s="48"/>
      <c r="I89" s="49"/>
      <c r="J89" s="48"/>
      <c r="K89" s="49"/>
      <c r="L89" s="48"/>
      <c r="M89" s="49"/>
      <c r="N89" s="48"/>
      <c r="O89" s="49"/>
      <c r="P89" s="48"/>
      <c r="Q89" s="49"/>
      <c r="R89" s="48"/>
      <c r="S89" s="52"/>
      <c r="T89" s="53"/>
      <c r="U89" s="61"/>
      <c r="V89" s="62"/>
      <c r="W89" s="62"/>
      <c r="X89" s="14"/>
    </row>
    <row r="90" spans="1:24">
      <c r="A90" s="5" t="str">
        <f>VLOOKUP([1]ListOfRegions!A58,[1]ListOfRegions!A58:B132,2,0)</f>
        <v xml:space="preserve">  Σύρου</v>
      </c>
      <c r="B90" s="6">
        <f t="shared" si="28"/>
        <v>704</v>
      </c>
      <c r="C90" s="34">
        <v>136</v>
      </c>
      <c r="D90" s="36">
        <v>34</v>
      </c>
      <c r="E90" s="34">
        <v>50</v>
      </c>
      <c r="F90" s="36">
        <v>52</v>
      </c>
      <c r="G90" s="34">
        <v>15</v>
      </c>
      <c r="H90" s="36" t="s">
        <v>139</v>
      </c>
      <c r="I90" s="34">
        <v>4</v>
      </c>
      <c r="J90" s="36" t="s">
        <v>139</v>
      </c>
      <c r="K90" s="34" t="s">
        <v>139</v>
      </c>
      <c r="L90" s="36" t="s">
        <v>139</v>
      </c>
      <c r="M90" s="34">
        <v>143</v>
      </c>
      <c r="N90" s="36">
        <v>8</v>
      </c>
      <c r="O90" s="34" t="s">
        <v>139</v>
      </c>
      <c r="P90" s="36">
        <v>39</v>
      </c>
      <c r="Q90" s="34" t="s">
        <v>139</v>
      </c>
      <c r="R90" s="36" t="s">
        <v>139</v>
      </c>
      <c r="S90" s="32">
        <v>410</v>
      </c>
      <c r="T90" s="38">
        <v>406</v>
      </c>
      <c r="U90" s="25" t="s">
        <v>84</v>
      </c>
      <c r="V90" s="7"/>
      <c r="W90" s="7"/>
      <c r="X90" s="14"/>
    </row>
    <row r="91" spans="1:24">
      <c r="A91" s="5" t="str">
        <f>VLOOKUP([1]ListOfRegions!A59,[1]ListOfRegions!A59:B133,2,0)</f>
        <v xml:space="preserve">  Άνδρου</v>
      </c>
      <c r="B91" s="6">
        <f t="shared" si="28"/>
        <v>3833</v>
      </c>
      <c r="C91" s="34">
        <v>1007</v>
      </c>
      <c r="D91" s="36">
        <v>112</v>
      </c>
      <c r="E91" s="34">
        <v>803</v>
      </c>
      <c r="F91" s="36">
        <v>85</v>
      </c>
      <c r="G91" s="34">
        <v>24</v>
      </c>
      <c r="H91" s="36" t="s">
        <v>139</v>
      </c>
      <c r="I91" s="34" t="s">
        <v>139</v>
      </c>
      <c r="J91" s="36" t="s">
        <v>139</v>
      </c>
      <c r="K91" s="34">
        <v>4</v>
      </c>
      <c r="L91" s="36" t="s">
        <v>139</v>
      </c>
      <c r="M91" s="34">
        <v>37</v>
      </c>
      <c r="N91" s="36">
        <v>20</v>
      </c>
      <c r="O91" s="34" t="s">
        <v>139</v>
      </c>
      <c r="P91" s="36">
        <v>17</v>
      </c>
      <c r="Q91" s="34" t="s">
        <v>139</v>
      </c>
      <c r="R91" s="36" t="s">
        <v>139</v>
      </c>
      <c r="S91" s="32">
        <v>2765</v>
      </c>
      <c r="T91" s="38">
        <v>2765</v>
      </c>
      <c r="U91" s="25" t="s">
        <v>85</v>
      </c>
      <c r="V91" s="7"/>
      <c r="W91" s="7"/>
      <c r="X91" s="14"/>
    </row>
    <row r="92" spans="1:24">
      <c r="A92" s="5" t="str">
        <f>VLOOKUP([1]ListOfRegions!A60,[1]ListOfRegions!A60:B134,2,0)</f>
        <v xml:space="preserve">  Θήρας</v>
      </c>
      <c r="B92" s="6">
        <f t="shared" si="28"/>
        <v>1729</v>
      </c>
      <c r="C92" s="34">
        <v>6</v>
      </c>
      <c r="D92" s="36">
        <v>1</v>
      </c>
      <c r="E92" s="34">
        <v>5</v>
      </c>
      <c r="F92" s="36"/>
      <c r="G92" s="34">
        <v>0</v>
      </c>
      <c r="H92" s="36" t="s">
        <v>139</v>
      </c>
      <c r="I92" s="34" t="s">
        <v>139</v>
      </c>
      <c r="J92" s="36" t="s">
        <v>139</v>
      </c>
      <c r="K92" s="34" t="s">
        <v>139</v>
      </c>
      <c r="L92" s="36" t="s">
        <v>139</v>
      </c>
      <c r="M92" s="34">
        <v>282</v>
      </c>
      <c r="N92" s="36"/>
      <c r="O92" s="34" t="s">
        <v>139</v>
      </c>
      <c r="P92" s="36">
        <v>7</v>
      </c>
      <c r="Q92" s="34" t="s">
        <v>139</v>
      </c>
      <c r="R92" s="36" t="s">
        <v>139</v>
      </c>
      <c r="S92" s="32">
        <v>1441</v>
      </c>
      <c r="T92" s="38">
        <v>1441</v>
      </c>
      <c r="U92" s="25" t="s">
        <v>86</v>
      </c>
      <c r="V92" s="7"/>
      <c r="W92" s="7"/>
      <c r="X92" s="14"/>
    </row>
    <row r="93" spans="1:24">
      <c r="A93" s="5" t="str">
        <f>VLOOKUP([1]ListOfRegions!A61,[1]ListOfRegions!A61:B135,2,0)</f>
        <v xml:space="preserve">  Καλύμνου</v>
      </c>
      <c r="B93" s="6">
        <f t="shared" si="28"/>
        <v>6527</v>
      </c>
      <c r="C93" s="34">
        <v>1178</v>
      </c>
      <c r="D93" s="36">
        <v>170</v>
      </c>
      <c r="E93" s="34">
        <v>88</v>
      </c>
      <c r="F93" s="36">
        <v>920</v>
      </c>
      <c r="G93" s="34">
        <v>51</v>
      </c>
      <c r="H93" s="36">
        <v>2</v>
      </c>
      <c r="I93" s="34">
        <v>30</v>
      </c>
      <c r="J93" s="36">
        <v>2</v>
      </c>
      <c r="K93" s="34">
        <v>15</v>
      </c>
      <c r="L93" s="36" t="s">
        <v>139</v>
      </c>
      <c r="M93" s="34">
        <v>32</v>
      </c>
      <c r="N93" s="36">
        <v>20</v>
      </c>
      <c r="O93" s="34" t="s">
        <v>139</v>
      </c>
      <c r="P93" s="36">
        <v>4</v>
      </c>
      <c r="Q93" s="34" t="s">
        <v>139</v>
      </c>
      <c r="R93" s="36" t="s">
        <v>139</v>
      </c>
      <c r="S93" s="32">
        <v>5266</v>
      </c>
      <c r="T93" s="38">
        <v>5266</v>
      </c>
      <c r="U93" s="25" t="s">
        <v>87</v>
      </c>
      <c r="V93" s="7"/>
      <c r="W93" s="7"/>
      <c r="X93" s="14"/>
    </row>
    <row r="94" spans="1:24">
      <c r="A94" s="5" t="str">
        <f>VLOOKUP([1]ListOfRegions!A62,[1]ListOfRegions!A62:B136,2,0)</f>
        <v xml:space="preserve">  Καρπάθου</v>
      </c>
      <c r="B94" s="6">
        <f t="shared" si="28"/>
        <v>3446</v>
      </c>
      <c r="C94" s="34">
        <v>1</v>
      </c>
      <c r="D94" s="36"/>
      <c r="E94" s="34">
        <v>1</v>
      </c>
      <c r="F94" s="36"/>
      <c r="G94" s="34">
        <v>5</v>
      </c>
      <c r="H94" s="36"/>
      <c r="I94" s="34"/>
      <c r="J94" s="36"/>
      <c r="K94" s="34" t="s">
        <v>139</v>
      </c>
      <c r="L94" s="36" t="s">
        <v>139</v>
      </c>
      <c r="M94" s="34">
        <v>10</v>
      </c>
      <c r="N94" s="36">
        <v>5</v>
      </c>
      <c r="O94" s="34" t="s">
        <v>139</v>
      </c>
      <c r="P94" s="36">
        <v>5</v>
      </c>
      <c r="Q94" s="34" t="s">
        <v>139</v>
      </c>
      <c r="R94" s="36" t="s">
        <v>139</v>
      </c>
      <c r="S94" s="32">
        <v>3430</v>
      </c>
      <c r="T94" s="38">
        <v>3430</v>
      </c>
      <c r="U94" s="25" t="s">
        <v>88</v>
      </c>
      <c r="V94" s="7"/>
      <c r="W94" s="7"/>
      <c r="X94" s="14"/>
    </row>
    <row r="95" spans="1:24">
      <c r="A95" s="5" t="str">
        <f>VLOOKUP([1]ListOfRegions!A63,[1]ListOfRegions!A63:B137,2,0)</f>
        <v xml:space="preserve">  Κύθνου</v>
      </c>
      <c r="B95" s="6">
        <f t="shared" si="28"/>
        <v>651</v>
      </c>
      <c r="C95" s="34">
        <v>27</v>
      </c>
      <c r="D95" s="36">
        <v>18</v>
      </c>
      <c r="E95" s="34">
        <v>7</v>
      </c>
      <c r="F95" s="36">
        <v>2</v>
      </c>
      <c r="G95" s="34">
        <v>41</v>
      </c>
      <c r="H95" s="36" t="s">
        <v>139</v>
      </c>
      <c r="I95" s="34">
        <v>26</v>
      </c>
      <c r="J95" s="36">
        <v>3</v>
      </c>
      <c r="K95" s="34">
        <v>8</v>
      </c>
      <c r="L95" s="36">
        <v>2</v>
      </c>
      <c r="M95" s="34">
        <v>125</v>
      </c>
      <c r="N95" s="36"/>
      <c r="O95" s="34" t="s">
        <v>139</v>
      </c>
      <c r="P95" s="36">
        <v>125</v>
      </c>
      <c r="Q95" s="34" t="s">
        <v>139</v>
      </c>
      <c r="R95" s="36" t="s">
        <v>139</v>
      </c>
      <c r="S95" s="32">
        <v>458</v>
      </c>
      <c r="T95" s="38">
        <v>458</v>
      </c>
      <c r="U95" s="25" t="s">
        <v>89</v>
      </c>
      <c r="V95" s="7"/>
      <c r="W95" s="7"/>
      <c r="X95" s="14"/>
    </row>
    <row r="96" spans="1:24">
      <c r="A96" s="5" t="str">
        <f>VLOOKUP([1]ListOfRegions!A64,[1]ListOfRegions!A64:B138,2,0)</f>
        <v xml:space="preserve">  Κω</v>
      </c>
      <c r="B96" s="6">
        <f t="shared" si="28"/>
        <v>21763</v>
      </c>
      <c r="C96" s="34">
        <v>375</v>
      </c>
      <c r="D96" s="36">
        <v>170</v>
      </c>
      <c r="E96" s="34">
        <v>115</v>
      </c>
      <c r="F96" s="36">
        <v>90</v>
      </c>
      <c r="G96" s="34">
        <v>188</v>
      </c>
      <c r="H96" s="36">
        <v>2</v>
      </c>
      <c r="I96" s="34">
        <v>70</v>
      </c>
      <c r="J96" s="36">
        <v>1</v>
      </c>
      <c r="K96" s="34" t="s">
        <v>139</v>
      </c>
      <c r="L96" s="36" t="s">
        <v>139</v>
      </c>
      <c r="M96" s="34">
        <v>25</v>
      </c>
      <c r="N96" s="36">
        <v>5</v>
      </c>
      <c r="O96" s="34" t="s">
        <v>139</v>
      </c>
      <c r="P96" s="36">
        <v>10</v>
      </c>
      <c r="Q96" s="34" t="s">
        <v>139</v>
      </c>
      <c r="R96" s="36" t="s">
        <v>139</v>
      </c>
      <c r="S96" s="32">
        <v>21175</v>
      </c>
      <c r="T96" s="38">
        <v>21175</v>
      </c>
      <c r="U96" s="25" t="s">
        <v>90</v>
      </c>
      <c r="V96" s="7"/>
      <c r="W96" s="7"/>
      <c r="X96" s="14"/>
    </row>
    <row r="97" spans="1:24">
      <c r="A97" s="5" t="str">
        <f>VLOOKUP([1]ListOfRegions!A65,[1]ListOfRegions!A65:B139,2,0)</f>
        <v xml:space="preserve">  Μήλου</v>
      </c>
      <c r="B97" s="6">
        <f t="shared" si="28"/>
        <v>7246</v>
      </c>
      <c r="C97" s="34">
        <v>118</v>
      </c>
      <c r="D97" s="36">
        <v>42</v>
      </c>
      <c r="E97" s="34">
        <v>56</v>
      </c>
      <c r="F97" s="36">
        <v>20</v>
      </c>
      <c r="G97" s="34">
        <v>5</v>
      </c>
      <c r="H97" s="36" t="s">
        <v>139</v>
      </c>
      <c r="I97" s="34">
        <v>2</v>
      </c>
      <c r="J97" s="36">
        <v>1</v>
      </c>
      <c r="K97" s="34">
        <v>1</v>
      </c>
      <c r="L97" s="36" t="s">
        <v>139</v>
      </c>
      <c r="M97" s="34">
        <v>57</v>
      </c>
      <c r="N97" s="36"/>
      <c r="O97" s="34" t="s">
        <v>139</v>
      </c>
      <c r="P97" s="36">
        <v>15</v>
      </c>
      <c r="Q97" s="34" t="s">
        <v>139</v>
      </c>
      <c r="R97" s="36" t="s">
        <v>139</v>
      </c>
      <c r="S97" s="32">
        <v>7066</v>
      </c>
      <c r="T97" s="38">
        <v>7064</v>
      </c>
      <c r="U97" s="25" t="s">
        <v>91</v>
      </c>
      <c r="V97" s="7"/>
      <c r="W97" s="7"/>
      <c r="X97" s="14"/>
    </row>
    <row r="98" spans="1:24">
      <c r="A98" s="5" t="str">
        <f>VLOOKUP([1]ListOfRegions!A66,[1]ListOfRegions!A66:B140,2,0)</f>
        <v xml:space="preserve">  Μυκόνου.</v>
      </c>
      <c r="B98" s="6">
        <f t="shared" si="28"/>
        <v>113</v>
      </c>
      <c r="C98" s="34">
        <v>26</v>
      </c>
      <c r="D98" s="36">
        <v>11</v>
      </c>
      <c r="E98" s="34">
        <v>15</v>
      </c>
      <c r="F98" s="36"/>
      <c r="G98" s="34">
        <v>8</v>
      </c>
      <c r="H98" s="36" t="s">
        <v>139</v>
      </c>
      <c r="I98" s="34" t="s">
        <v>139</v>
      </c>
      <c r="J98" s="36"/>
      <c r="K98" s="34" t="s">
        <v>139</v>
      </c>
      <c r="L98" s="36" t="s">
        <v>139</v>
      </c>
      <c r="M98" s="34">
        <v>8</v>
      </c>
      <c r="N98" s="36">
        <v>8</v>
      </c>
      <c r="O98" s="34" t="s">
        <v>139</v>
      </c>
      <c r="P98" s="36"/>
      <c r="Q98" s="34" t="s">
        <v>139</v>
      </c>
      <c r="R98" s="36" t="s">
        <v>139</v>
      </c>
      <c r="S98" s="32">
        <v>71</v>
      </c>
      <c r="T98" s="38">
        <v>61</v>
      </c>
      <c r="U98" s="25" t="s">
        <v>92</v>
      </c>
      <c r="V98" s="7"/>
      <c r="W98" s="7"/>
      <c r="X98" s="14"/>
    </row>
    <row r="99" spans="1:24">
      <c r="A99" s="5" t="str">
        <f>VLOOKUP([1]ListOfRegions!A67,[1]ListOfRegions!A67:B141,2,0)</f>
        <v xml:space="preserve">  Νάξου</v>
      </c>
      <c r="B99" s="6">
        <f t="shared" si="28"/>
        <v>11766</v>
      </c>
      <c r="C99" s="34">
        <v>1315</v>
      </c>
      <c r="D99" s="36">
        <v>640</v>
      </c>
      <c r="E99" s="34">
        <v>442</v>
      </c>
      <c r="F99" s="36">
        <v>189</v>
      </c>
      <c r="G99" s="34">
        <v>302</v>
      </c>
      <c r="H99" s="36">
        <v>3</v>
      </c>
      <c r="I99" s="34">
        <v>23</v>
      </c>
      <c r="J99" s="36">
        <v>22</v>
      </c>
      <c r="K99" s="34">
        <v>234</v>
      </c>
      <c r="L99" s="36" t="s">
        <v>139</v>
      </c>
      <c r="M99" s="34">
        <v>63</v>
      </c>
      <c r="N99" s="36">
        <v>15</v>
      </c>
      <c r="O99" s="34" t="s">
        <v>139</v>
      </c>
      <c r="P99" s="36">
        <v>42</v>
      </c>
      <c r="Q99" s="34" t="s">
        <v>139</v>
      </c>
      <c r="R99" s="36" t="s">
        <v>139</v>
      </c>
      <c r="S99" s="32">
        <v>10086</v>
      </c>
      <c r="T99" s="38">
        <v>10085</v>
      </c>
      <c r="U99" s="25" t="s">
        <v>93</v>
      </c>
      <c r="V99" s="7"/>
      <c r="W99" s="7"/>
      <c r="X99" s="14"/>
    </row>
    <row r="100" spans="1:24">
      <c r="A100" s="5" t="str">
        <f>VLOOKUP([1]ListOfRegions!A68,[1]ListOfRegions!A68:B142,2,0)</f>
        <v xml:space="preserve">  Πάρου</v>
      </c>
      <c r="B100" s="6">
        <f t="shared" si="28"/>
        <v>6851</v>
      </c>
      <c r="C100" s="34">
        <v>141</v>
      </c>
      <c r="D100" s="36">
        <v>64</v>
      </c>
      <c r="E100" s="34">
        <v>54</v>
      </c>
      <c r="F100" s="36">
        <v>23</v>
      </c>
      <c r="G100" s="34">
        <v>55</v>
      </c>
      <c r="H100" s="36">
        <v>1</v>
      </c>
      <c r="I100" s="34">
        <v>29</v>
      </c>
      <c r="J100" s="36">
        <v>5</v>
      </c>
      <c r="K100" s="34">
        <v>11</v>
      </c>
      <c r="L100" s="36">
        <v>4</v>
      </c>
      <c r="M100" s="34">
        <v>78</v>
      </c>
      <c r="N100" s="36"/>
      <c r="O100" s="34" t="s">
        <v>139</v>
      </c>
      <c r="P100" s="36">
        <v>41</v>
      </c>
      <c r="Q100" s="34" t="s">
        <v>139</v>
      </c>
      <c r="R100" s="36" t="s">
        <v>139</v>
      </c>
      <c r="S100" s="32">
        <v>6577</v>
      </c>
      <c r="T100" s="38">
        <v>6490</v>
      </c>
      <c r="U100" s="25" t="s">
        <v>94</v>
      </c>
      <c r="V100" s="7"/>
      <c r="W100" s="7"/>
      <c r="X100" s="14"/>
    </row>
    <row r="101" spans="1:24">
      <c r="A101" s="5" t="str">
        <f>VLOOKUP([1]ListOfRegions!A69,[1]ListOfRegions!A69:B143,2,0)</f>
        <v xml:space="preserve">  Ρόδου</v>
      </c>
      <c r="B101" s="6">
        <f t="shared" si="28"/>
        <v>145872</v>
      </c>
      <c r="C101" s="34">
        <v>7617</v>
      </c>
      <c r="D101" s="36">
        <v>5222</v>
      </c>
      <c r="E101" s="34">
        <v>849</v>
      </c>
      <c r="F101" s="36">
        <v>1518</v>
      </c>
      <c r="G101" s="34">
        <v>1181</v>
      </c>
      <c r="H101" s="36">
        <v>14</v>
      </c>
      <c r="I101" s="34">
        <v>63</v>
      </c>
      <c r="J101" s="36">
        <v>491</v>
      </c>
      <c r="K101" s="34">
        <v>202</v>
      </c>
      <c r="L101" s="36">
        <v>1</v>
      </c>
      <c r="M101" s="34">
        <v>287</v>
      </c>
      <c r="N101" s="36">
        <v>87</v>
      </c>
      <c r="O101" s="34">
        <v>10</v>
      </c>
      <c r="P101" s="36">
        <v>135</v>
      </c>
      <c r="Q101" s="34">
        <v>26</v>
      </c>
      <c r="R101" s="36" t="s">
        <v>139</v>
      </c>
      <c r="S101" s="32">
        <v>136787</v>
      </c>
      <c r="T101" s="38">
        <v>136781</v>
      </c>
      <c r="U101" s="25" t="s">
        <v>95</v>
      </c>
      <c r="V101" s="7"/>
      <c r="W101" s="7"/>
      <c r="X101" s="14"/>
    </row>
    <row r="102" spans="1:24">
      <c r="A102" s="5" t="str">
        <f>VLOOKUP([1]ListOfRegions!A70,[1]ListOfRegions!A70:B144,2,0)</f>
        <v xml:space="preserve">  Τήνου</v>
      </c>
      <c r="B102" s="6">
        <f t="shared" si="28"/>
        <v>2368</v>
      </c>
      <c r="C102" s="34">
        <v>253</v>
      </c>
      <c r="D102" s="36">
        <v>18</v>
      </c>
      <c r="E102" s="34">
        <v>226</v>
      </c>
      <c r="F102" s="36">
        <v>9</v>
      </c>
      <c r="G102" s="34">
        <v>46</v>
      </c>
      <c r="H102" s="36">
        <v>6</v>
      </c>
      <c r="I102" s="34">
        <v>25</v>
      </c>
      <c r="J102" s="36">
        <v>2</v>
      </c>
      <c r="K102" s="34">
        <v>5</v>
      </c>
      <c r="L102" s="36" t="s">
        <v>139</v>
      </c>
      <c r="M102" s="34">
        <v>96</v>
      </c>
      <c r="N102" s="36">
        <v>90</v>
      </c>
      <c r="O102" s="34" t="s">
        <v>139</v>
      </c>
      <c r="P102" s="36">
        <v>6</v>
      </c>
      <c r="Q102" s="34" t="s">
        <v>139</v>
      </c>
      <c r="R102" s="36" t="s">
        <v>139</v>
      </c>
      <c r="S102" s="32">
        <v>1973</v>
      </c>
      <c r="T102" s="38">
        <v>1973</v>
      </c>
      <c r="U102" s="25" t="s">
        <v>96</v>
      </c>
      <c r="V102" s="7"/>
      <c r="W102" s="7"/>
      <c r="X102" s="14"/>
    </row>
    <row r="103" spans="1:24">
      <c r="A103" s="56" t="s">
        <v>97</v>
      </c>
      <c r="B103" s="57">
        <f t="shared" si="28"/>
        <v>1914693</v>
      </c>
      <c r="C103" s="49">
        <f>SUM(C105:C108)</f>
        <v>54095</v>
      </c>
      <c r="D103" s="48">
        <f t="shared" ref="D103:L103" si="41">SUM(D105:D108)</f>
        <v>45558</v>
      </c>
      <c r="E103" s="49">
        <f t="shared" si="41"/>
        <v>2596</v>
      </c>
      <c r="F103" s="48">
        <f t="shared" si="41"/>
        <v>4246</v>
      </c>
      <c r="G103" s="49">
        <f t="shared" si="41"/>
        <v>6853</v>
      </c>
      <c r="H103" s="48">
        <f t="shared" si="41"/>
        <v>3617</v>
      </c>
      <c r="I103" s="49">
        <f t="shared" si="41"/>
        <v>1834</v>
      </c>
      <c r="J103" s="48">
        <f t="shared" si="41"/>
        <v>144</v>
      </c>
      <c r="K103" s="49">
        <f t="shared" si="41"/>
        <v>405</v>
      </c>
      <c r="L103" s="48">
        <f t="shared" si="41"/>
        <v>611</v>
      </c>
      <c r="M103" s="49">
        <f>SUM(M105:M108)</f>
        <v>44932</v>
      </c>
      <c r="N103" s="48">
        <f t="shared" ref="N103:T103" si="42">SUM(N105:N108)</f>
        <v>5</v>
      </c>
      <c r="O103" s="49">
        <f t="shared" si="42"/>
        <v>8</v>
      </c>
      <c r="P103" s="48">
        <f t="shared" si="42"/>
        <v>3357</v>
      </c>
      <c r="Q103" s="49">
        <f t="shared" si="42"/>
        <v>333</v>
      </c>
      <c r="R103" s="48">
        <f t="shared" si="42"/>
        <v>0</v>
      </c>
      <c r="S103" s="52">
        <f t="shared" si="42"/>
        <v>1808813</v>
      </c>
      <c r="T103" s="53">
        <f t="shared" si="42"/>
        <v>1803025</v>
      </c>
      <c r="U103" s="61" t="s">
        <v>98</v>
      </c>
      <c r="V103" s="62"/>
      <c r="W103" s="62"/>
      <c r="X103" s="14"/>
    </row>
    <row r="104" spans="1:24">
      <c r="A104" s="56"/>
      <c r="B104" s="57">
        <f t="shared" si="28"/>
        <v>0</v>
      </c>
      <c r="C104" s="49"/>
      <c r="D104" s="48"/>
      <c r="E104" s="49"/>
      <c r="F104" s="48"/>
      <c r="G104" s="49"/>
      <c r="H104" s="48"/>
      <c r="I104" s="49"/>
      <c r="J104" s="48"/>
      <c r="K104" s="49"/>
      <c r="L104" s="48"/>
      <c r="M104" s="49"/>
      <c r="N104" s="48"/>
      <c r="O104" s="49"/>
      <c r="P104" s="48"/>
      <c r="Q104" s="49"/>
      <c r="R104" s="48"/>
      <c r="S104" s="52"/>
      <c r="T104" s="53"/>
      <c r="U104" s="61"/>
      <c r="V104" s="62"/>
      <c r="W104" s="62"/>
      <c r="X104" s="14"/>
    </row>
    <row r="105" spans="1:24">
      <c r="A105" s="5" t="str">
        <f>VLOOKUP([1]ListOfRegions!A71,[1]ListOfRegions!A71:B145,2,0)</f>
        <v xml:space="preserve">  Ηρακλείου</v>
      </c>
      <c r="B105" s="6">
        <f t="shared" si="28"/>
        <v>857778</v>
      </c>
      <c r="C105" s="34">
        <v>6165</v>
      </c>
      <c r="D105" s="36">
        <v>4316</v>
      </c>
      <c r="E105" s="34">
        <v>1007</v>
      </c>
      <c r="F105" s="36">
        <v>719</v>
      </c>
      <c r="G105" s="34">
        <v>4734</v>
      </c>
      <c r="H105" s="36">
        <v>2827</v>
      </c>
      <c r="I105" s="34">
        <v>1443</v>
      </c>
      <c r="J105" s="36">
        <v>37</v>
      </c>
      <c r="K105" s="34">
        <v>206</v>
      </c>
      <c r="L105" s="36">
        <v>28</v>
      </c>
      <c r="M105" s="34">
        <v>3528</v>
      </c>
      <c r="N105" s="36" t="s">
        <v>139</v>
      </c>
      <c r="O105" s="34" t="s">
        <v>139</v>
      </c>
      <c r="P105" s="36">
        <v>162</v>
      </c>
      <c r="Q105" s="34">
        <v>62</v>
      </c>
      <c r="R105" s="36" t="s">
        <v>139</v>
      </c>
      <c r="S105" s="32">
        <v>843351</v>
      </c>
      <c r="T105" s="38">
        <v>841892</v>
      </c>
      <c r="U105" s="25" t="s">
        <v>99</v>
      </c>
      <c r="V105" s="7"/>
      <c r="W105" s="7"/>
      <c r="X105" s="14"/>
    </row>
    <row r="106" spans="1:24">
      <c r="A106" s="5" t="str">
        <f>VLOOKUP([1]ListOfRegions!A72,[1]ListOfRegions!A72:B146,2,0)</f>
        <v xml:space="preserve">  Λασιθίου</v>
      </c>
      <c r="B106" s="6">
        <f t="shared" si="28"/>
        <v>301680</v>
      </c>
      <c r="C106" s="34">
        <v>992</v>
      </c>
      <c r="D106" s="36">
        <v>548</v>
      </c>
      <c r="E106" s="34">
        <v>271</v>
      </c>
      <c r="F106" s="36">
        <v>167</v>
      </c>
      <c r="G106" s="34">
        <v>811</v>
      </c>
      <c r="H106" s="36">
        <v>538</v>
      </c>
      <c r="I106" s="34">
        <v>193</v>
      </c>
      <c r="J106" s="36">
        <v>18</v>
      </c>
      <c r="K106" s="34">
        <v>44</v>
      </c>
      <c r="L106" s="36">
        <v>8</v>
      </c>
      <c r="M106" s="34">
        <v>14521</v>
      </c>
      <c r="N106" s="36" t="s">
        <v>139</v>
      </c>
      <c r="O106" s="34">
        <v>8</v>
      </c>
      <c r="P106" s="36">
        <v>3089</v>
      </c>
      <c r="Q106" s="34">
        <v>64</v>
      </c>
      <c r="R106" s="36" t="s">
        <v>139</v>
      </c>
      <c r="S106" s="32">
        <v>285356</v>
      </c>
      <c r="T106" s="38">
        <v>284744</v>
      </c>
      <c r="U106" s="25" t="s">
        <v>100</v>
      </c>
      <c r="V106" s="7"/>
      <c r="W106" s="7"/>
      <c r="X106" s="14"/>
    </row>
    <row r="107" spans="1:24">
      <c r="A107" s="5" t="str">
        <f>VLOOKUP([1]ListOfRegions!A73,[1]ListOfRegions!A73:B147,2,0)</f>
        <v xml:space="preserve">  Ρεθύμνης</v>
      </c>
      <c r="B107" s="6">
        <f t="shared" si="28"/>
        <v>289500</v>
      </c>
      <c r="C107" s="34">
        <v>3736</v>
      </c>
      <c r="D107" s="36">
        <v>2320</v>
      </c>
      <c r="E107" s="34">
        <v>427</v>
      </c>
      <c r="F107" s="36">
        <v>292</v>
      </c>
      <c r="G107" s="34">
        <v>811</v>
      </c>
      <c r="H107" s="36">
        <v>98</v>
      </c>
      <c r="I107" s="34">
        <v>55</v>
      </c>
      <c r="J107" s="36">
        <v>18</v>
      </c>
      <c r="K107" s="34">
        <v>70</v>
      </c>
      <c r="L107" s="36">
        <v>552</v>
      </c>
      <c r="M107" s="34">
        <v>21201</v>
      </c>
      <c r="N107" s="36">
        <v>5</v>
      </c>
      <c r="O107" s="34" t="s">
        <v>139</v>
      </c>
      <c r="P107" s="36">
        <v>72</v>
      </c>
      <c r="Q107" s="34">
        <v>204</v>
      </c>
      <c r="R107" s="36" t="s">
        <v>139</v>
      </c>
      <c r="S107" s="32">
        <v>263752</v>
      </c>
      <c r="T107" s="38">
        <v>262785</v>
      </c>
      <c r="U107" s="25" t="s">
        <v>101</v>
      </c>
      <c r="V107" s="7"/>
      <c r="W107" s="7"/>
      <c r="X107" s="14"/>
    </row>
    <row r="108" spans="1:24" ht="12" thickBot="1">
      <c r="A108" s="8" t="str">
        <f>VLOOKUP([1]ListOfRegions!A74,[1]ListOfRegions!A74:B148,2,0)</f>
        <v xml:space="preserve">  Χανίων</v>
      </c>
      <c r="B108" s="9">
        <f t="shared" si="28"/>
        <v>465735</v>
      </c>
      <c r="C108" s="35">
        <v>43202</v>
      </c>
      <c r="D108" s="37">
        <v>38374</v>
      </c>
      <c r="E108" s="35">
        <v>891</v>
      </c>
      <c r="F108" s="37">
        <v>3068</v>
      </c>
      <c r="G108" s="35">
        <v>497</v>
      </c>
      <c r="H108" s="37">
        <v>154</v>
      </c>
      <c r="I108" s="35">
        <v>143</v>
      </c>
      <c r="J108" s="37">
        <v>71</v>
      </c>
      <c r="K108" s="35">
        <v>85</v>
      </c>
      <c r="L108" s="37">
        <v>23</v>
      </c>
      <c r="M108" s="35">
        <v>5682</v>
      </c>
      <c r="N108" s="37" t="s">
        <v>139</v>
      </c>
      <c r="O108" s="35" t="s">
        <v>139</v>
      </c>
      <c r="P108" s="37">
        <v>34</v>
      </c>
      <c r="Q108" s="35">
        <v>3</v>
      </c>
      <c r="R108" s="37" t="s">
        <v>139</v>
      </c>
      <c r="S108" s="33">
        <v>416354</v>
      </c>
      <c r="T108" s="39">
        <v>413604</v>
      </c>
      <c r="U108" s="26" t="s">
        <v>102</v>
      </c>
      <c r="V108" s="10"/>
      <c r="W108" s="10"/>
      <c r="X108" s="14"/>
    </row>
    <row r="109" spans="1:24">
      <c r="A109" s="11"/>
      <c r="K109" s="1"/>
      <c r="L109" s="1"/>
      <c r="M109" s="11"/>
      <c r="N109" s="12"/>
      <c r="V109" s="63"/>
      <c r="W109" s="63"/>
    </row>
    <row r="110" spans="1:24">
      <c r="A110" s="12" t="s">
        <v>134</v>
      </c>
      <c r="K110" s="13"/>
      <c r="L110" s="13"/>
      <c r="M110" s="12"/>
      <c r="N110" s="12"/>
      <c r="S110" s="101" t="s">
        <v>137</v>
      </c>
      <c r="T110" s="101"/>
      <c r="U110" s="101"/>
      <c r="V110" s="101"/>
      <c r="W110" s="101"/>
    </row>
    <row r="111" spans="1:24">
      <c r="A111" s="103" t="s">
        <v>143</v>
      </c>
      <c r="B111" s="103"/>
      <c r="C111" s="103"/>
      <c r="D111" s="103"/>
      <c r="E111" s="103"/>
      <c r="S111" s="103" t="s">
        <v>148</v>
      </c>
      <c r="T111" s="103"/>
      <c r="U111" s="103"/>
      <c r="V111" s="103"/>
      <c r="W111" s="103"/>
    </row>
    <row r="112" spans="1:24">
      <c r="A112" s="103" t="s">
        <v>145</v>
      </c>
      <c r="B112" s="103"/>
      <c r="C112" s="103"/>
      <c r="D112" s="103"/>
      <c r="E112" s="103"/>
      <c r="H112" s="30"/>
      <c r="S112" s="103" t="s">
        <v>147</v>
      </c>
      <c r="T112" s="103"/>
      <c r="U112" s="103"/>
      <c r="V112" s="103"/>
      <c r="W112" s="103"/>
    </row>
    <row r="113" spans="1:23">
      <c r="A113" s="102" t="s">
        <v>135</v>
      </c>
      <c r="B113" s="102"/>
      <c r="C113" s="102"/>
      <c r="D113" s="102"/>
      <c r="E113" s="102"/>
      <c r="S113" s="104" t="s">
        <v>144</v>
      </c>
      <c r="T113" s="102"/>
      <c r="U113" s="102"/>
      <c r="V113" s="102"/>
      <c r="W113" s="102"/>
    </row>
    <row r="114" spans="1:23" ht="19.350000000000001" customHeight="1">
      <c r="A114" s="102" t="s">
        <v>136</v>
      </c>
      <c r="B114" s="102"/>
      <c r="C114" s="102"/>
      <c r="D114" s="102"/>
      <c r="E114" s="102"/>
      <c r="S114" s="102" t="s">
        <v>138</v>
      </c>
      <c r="T114" s="102"/>
      <c r="U114" s="102"/>
      <c r="V114" s="102"/>
      <c r="W114" s="102"/>
    </row>
    <row r="115" spans="1:23">
      <c r="A115" s="14"/>
    </row>
    <row r="116" spans="1:23">
      <c r="A116" s="14" t="s">
        <v>140</v>
      </c>
      <c r="S116" s="2" t="s">
        <v>142</v>
      </c>
    </row>
    <row r="117" spans="1:23">
      <c r="A117" s="14"/>
    </row>
    <row r="118" spans="1:23">
      <c r="A118" s="14"/>
    </row>
    <row r="119" spans="1:23">
      <c r="A119" s="14"/>
    </row>
    <row r="120" spans="1:23">
      <c r="A120" s="14"/>
    </row>
    <row r="121" spans="1:23">
      <c r="A121" s="14"/>
    </row>
    <row r="122" spans="1:23">
      <c r="A122" s="14"/>
    </row>
    <row r="123" spans="1:23">
      <c r="A123" s="15"/>
    </row>
    <row r="124" spans="1:23" s="14" customFormat="1">
      <c r="A124" s="70"/>
      <c r="B124" s="70"/>
      <c r="C124" s="70"/>
      <c r="D124" s="70"/>
      <c r="E124" s="70"/>
      <c r="F124" s="70"/>
      <c r="G124" s="71"/>
      <c r="H124" s="71"/>
      <c r="I124" s="71"/>
      <c r="J124" s="71"/>
      <c r="K124" s="71"/>
      <c r="L124" s="71"/>
    </row>
    <row r="125" spans="1:23" s="14" customFormat="1">
      <c r="A125" s="70"/>
      <c r="B125" s="70"/>
      <c r="C125" s="70"/>
      <c r="D125" s="70"/>
      <c r="E125" s="70"/>
      <c r="F125" s="70"/>
      <c r="G125" s="71"/>
      <c r="H125" s="71"/>
      <c r="I125" s="71"/>
      <c r="J125" s="71"/>
      <c r="K125" s="71"/>
      <c r="L125" s="71"/>
    </row>
    <row r="126" spans="1:23" s="14" customFormat="1">
      <c r="A126" s="70"/>
      <c r="B126" s="70"/>
      <c r="C126" s="70"/>
      <c r="D126" s="70"/>
      <c r="E126" s="70"/>
      <c r="F126" s="70"/>
      <c r="G126" s="71"/>
      <c r="H126" s="71"/>
      <c r="I126" s="71"/>
      <c r="J126" s="71"/>
      <c r="K126" s="71"/>
      <c r="L126" s="71"/>
    </row>
    <row r="127" spans="1:23" s="14" customFormat="1">
      <c r="A127" s="16"/>
      <c r="F127" s="72"/>
      <c r="G127" s="72"/>
      <c r="H127" s="72"/>
      <c r="I127" s="72"/>
      <c r="J127" s="72"/>
      <c r="K127" s="72"/>
      <c r="L127" s="72"/>
      <c r="N127" s="17" t="s">
        <v>6</v>
      </c>
    </row>
    <row r="128" spans="1:23" s="14" customFormat="1">
      <c r="A128" s="73"/>
      <c r="B128" s="74"/>
      <c r="C128" s="75"/>
      <c r="D128" s="75"/>
      <c r="E128" s="75"/>
      <c r="F128" s="74"/>
      <c r="G128" s="74"/>
      <c r="H128" s="74"/>
      <c r="I128" s="74"/>
      <c r="J128" s="74"/>
      <c r="K128" s="74"/>
      <c r="L128" s="74"/>
    </row>
    <row r="129" spans="1:12" s="14" customFormat="1">
      <c r="A129" s="73"/>
      <c r="B129" s="75"/>
      <c r="C129" s="75"/>
      <c r="D129" s="75"/>
      <c r="E129" s="75"/>
      <c r="F129" s="74"/>
      <c r="G129" s="74"/>
      <c r="H129" s="74"/>
      <c r="I129" s="74"/>
      <c r="J129" s="74"/>
      <c r="K129" s="74"/>
      <c r="L129" s="74"/>
    </row>
    <row r="130" spans="1:12" s="14" customFormat="1">
      <c r="A130" s="73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</row>
    <row r="131" spans="1:12" s="14" customFormat="1">
      <c r="A131" s="7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74"/>
    </row>
    <row r="132" spans="1:12" s="14" customFormat="1">
      <c r="A132" s="19"/>
      <c r="L132" s="20"/>
    </row>
    <row r="133" spans="1:12" s="14" customFormat="1">
      <c r="A133" s="21"/>
      <c r="L133" s="20"/>
    </row>
    <row r="134" spans="1:12" s="14" customFormat="1">
      <c r="A134" s="76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55"/>
    </row>
    <row r="135" spans="1:12" s="14" customFormat="1">
      <c r="A135" s="76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55"/>
    </row>
    <row r="136" spans="1:12" s="14" customFormat="1">
      <c r="A136" s="76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55"/>
    </row>
    <row r="137" spans="1:12" s="14" customFormat="1">
      <c r="A137" s="21"/>
      <c r="F137" s="22"/>
      <c r="G137" s="22"/>
      <c r="L137" s="23"/>
    </row>
    <row r="138" spans="1:12" s="14" customFormat="1">
      <c r="A138" s="21"/>
      <c r="F138" s="22"/>
      <c r="G138" s="22"/>
      <c r="L138" s="23"/>
    </row>
    <row r="139" spans="1:12" s="14" customFormat="1">
      <c r="A139" s="21"/>
      <c r="F139" s="22"/>
      <c r="G139" s="22"/>
      <c r="L139" s="23"/>
    </row>
    <row r="140" spans="1:12" s="14" customFormat="1">
      <c r="A140" s="21"/>
      <c r="F140" s="22"/>
      <c r="G140" s="22"/>
      <c r="L140" s="23"/>
    </row>
    <row r="141" spans="1:12" s="14" customFormat="1">
      <c r="A141" s="21"/>
      <c r="F141" s="22"/>
      <c r="G141" s="22"/>
      <c r="L141" s="23"/>
    </row>
    <row r="142" spans="1:12" s="14" customFormat="1">
      <c r="A142" s="21"/>
      <c r="F142" s="22"/>
      <c r="G142" s="22"/>
      <c r="L142" s="23"/>
    </row>
    <row r="143" spans="1:12" s="14" customFormat="1">
      <c r="A143" s="76"/>
      <c r="L143" s="60"/>
    </row>
    <row r="144" spans="1:12" s="14" customFormat="1">
      <c r="A144" s="76"/>
      <c r="L144" s="60"/>
    </row>
    <row r="145" spans="1:12" s="14" customFormat="1">
      <c r="A145" s="21"/>
      <c r="F145" s="22"/>
      <c r="G145" s="22"/>
      <c r="L145" s="23"/>
    </row>
    <row r="146" spans="1:12" s="14" customFormat="1">
      <c r="A146" s="21"/>
      <c r="F146" s="22"/>
      <c r="G146" s="22"/>
      <c r="L146" s="23"/>
    </row>
    <row r="147" spans="1:12" s="14" customFormat="1">
      <c r="A147" s="21"/>
      <c r="F147" s="22"/>
      <c r="G147" s="22"/>
      <c r="L147" s="23"/>
    </row>
    <row r="148" spans="1:12" s="14" customFormat="1">
      <c r="A148" s="21"/>
      <c r="F148" s="22"/>
      <c r="G148" s="22"/>
      <c r="L148" s="23"/>
    </row>
    <row r="149" spans="1:12" s="14" customFormat="1">
      <c r="A149" s="21"/>
      <c r="F149" s="22"/>
      <c r="G149" s="22"/>
      <c r="L149" s="23"/>
    </row>
    <row r="150" spans="1:12" s="14" customFormat="1">
      <c r="A150" s="21"/>
      <c r="F150" s="22"/>
      <c r="G150" s="22"/>
      <c r="L150" s="23"/>
    </row>
    <row r="151" spans="1:12" s="14" customFormat="1">
      <c r="A151" s="21"/>
      <c r="F151" s="22"/>
      <c r="G151" s="22"/>
      <c r="L151" s="23"/>
    </row>
    <row r="152" spans="1:12" s="14" customFormat="1">
      <c r="A152" s="21"/>
      <c r="F152" s="22"/>
      <c r="G152" s="22"/>
      <c r="L152" s="23"/>
    </row>
    <row r="153" spans="1:12" s="14" customFormat="1">
      <c r="A153" s="21"/>
      <c r="F153" s="22"/>
      <c r="G153" s="22"/>
      <c r="L153" s="23"/>
    </row>
    <row r="154" spans="1:12" s="14" customFormat="1">
      <c r="A154" s="21"/>
      <c r="F154" s="22"/>
      <c r="G154" s="22"/>
      <c r="L154" s="23"/>
    </row>
    <row r="155" spans="1:12" s="14" customFormat="1">
      <c r="A155" s="21"/>
      <c r="F155" s="22"/>
      <c r="G155" s="22"/>
      <c r="L155" s="23"/>
    </row>
    <row r="156" spans="1:12" s="14" customFormat="1">
      <c r="A156" s="64"/>
      <c r="L156" s="62"/>
    </row>
    <row r="157" spans="1:12" s="14" customFormat="1">
      <c r="A157" s="64"/>
      <c r="L157" s="62"/>
    </row>
    <row r="158" spans="1:12" s="14" customFormat="1">
      <c r="A158" s="21"/>
      <c r="F158" s="22"/>
      <c r="G158" s="22"/>
      <c r="L158" s="23"/>
    </row>
    <row r="159" spans="1:12" s="14" customFormat="1">
      <c r="A159" s="21"/>
      <c r="F159" s="22"/>
      <c r="G159" s="22"/>
      <c r="L159" s="23"/>
    </row>
    <row r="160" spans="1:12" s="14" customFormat="1">
      <c r="A160" s="21"/>
      <c r="F160" s="22"/>
      <c r="G160" s="22"/>
      <c r="L160" s="23"/>
    </row>
    <row r="161" spans="1:12" s="14" customFormat="1">
      <c r="A161" s="21"/>
      <c r="F161" s="22"/>
      <c r="G161" s="22"/>
      <c r="L161" s="23"/>
    </row>
    <row r="162" spans="1:12" s="14" customFormat="1">
      <c r="A162" s="64"/>
      <c r="L162" s="62"/>
    </row>
    <row r="163" spans="1:12" s="14" customFormat="1">
      <c r="A163" s="64"/>
      <c r="L163" s="62"/>
    </row>
    <row r="164" spans="1:12" s="14" customFormat="1">
      <c r="A164" s="21"/>
      <c r="F164" s="22"/>
      <c r="G164" s="22"/>
      <c r="L164" s="23"/>
    </row>
    <row r="165" spans="1:12" s="14" customFormat="1">
      <c r="A165" s="21"/>
      <c r="F165" s="22"/>
      <c r="G165" s="22"/>
      <c r="L165" s="23"/>
    </row>
    <row r="166" spans="1:12" s="14" customFormat="1">
      <c r="A166" s="21"/>
      <c r="F166" s="22"/>
      <c r="G166" s="22"/>
      <c r="L166" s="23"/>
    </row>
    <row r="167" spans="1:12" s="14" customFormat="1">
      <c r="A167" s="21"/>
      <c r="F167" s="22"/>
      <c r="G167" s="22"/>
      <c r="L167" s="23"/>
    </row>
    <row r="168" spans="1:12" s="14" customFormat="1">
      <c r="A168" s="21"/>
      <c r="F168" s="22"/>
      <c r="G168" s="22"/>
      <c r="L168" s="23"/>
    </row>
    <row r="169" spans="1:12" s="14" customFormat="1">
      <c r="A169" s="64"/>
      <c r="L169" s="62"/>
    </row>
    <row r="170" spans="1:12" s="14" customFormat="1">
      <c r="A170" s="64"/>
      <c r="L170" s="62"/>
    </row>
    <row r="171" spans="1:12" s="14" customFormat="1">
      <c r="A171" s="21"/>
      <c r="F171" s="22"/>
      <c r="G171" s="22"/>
      <c r="L171" s="23"/>
    </row>
    <row r="172" spans="1:12" s="14" customFormat="1">
      <c r="A172" s="21"/>
      <c r="F172" s="22"/>
      <c r="G172" s="22"/>
      <c r="L172" s="23"/>
    </row>
    <row r="173" spans="1:12" s="14" customFormat="1">
      <c r="A173" s="21"/>
      <c r="F173" s="22"/>
      <c r="G173" s="22"/>
      <c r="L173" s="23"/>
    </row>
    <row r="174" spans="1:12" s="14" customFormat="1">
      <c r="A174" s="21"/>
      <c r="F174" s="22"/>
      <c r="G174" s="22"/>
      <c r="L174" s="23"/>
    </row>
    <row r="175" spans="1:12" s="14" customFormat="1">
      <c r="A175" s="21"/>
      <c r="F175" s="22"/>
      <c r="G175" s="22"/>
      <c r="L175" s="23"/>
    </row>
    <row r="176" spans="1:12" s="14" customFormat="1">
      <c r="A176" s="64"/>
      <c r="L176" s="62"/>
    </row>
    <row r="177" spans="1:12" s="14" customFormat="1">
      <c r="A177" s="64"/>
      <c r="L177" s="62"/>
    </row>
    <row r="178" spans="1:12" s="14" customFormat="1">
      <c r="A178" s="21"/>
      <c r="F178" s="22"/>
      <c r="G178" s="22"/>
      <c r="L178" s="23"/>
    </row>
    <row r="179" spans="1:12" s="14" customFormat="1">
      <c r="A179" s="21"/>
      <c r="F179" s="22"/>
      <c r="G179" s="22"/>
      <c r="L179" s="23"/>
    </row>
    <row r="180" spans="1:12" s="14" customFormat="1">
      <c r="A180" s="21"/>
      <c r="F180" s="22"/>
      <c r="G180" s="22"/>
      <c r="L180" s="23"/>
    </row>
    <row r="181" spans="1:12" s="14" customFormat="1">
      <c r="A181" s="21"/>
      <c r="F181" s="22"/>
      <c r="G181" s="22"/>
      <c r="L181" s="23"/>
    </row>
    <row r="182" spans="1:12" s="14" customFormat="1">
      <c r="A182" s="21"/>
      <c r="F182" s="22"/>
      <c r="G182" s="22"/>
      <c r="L182" s="23"/>
    </row>
    <row r="183" spans="1:12" s="14" customFormat="1">
      <c r="A183" s="64"/>
      <c r="L183" s="62"/>
    </row>
    <row r="184" spans="1:12" s="14" customFormat="1">
      <c r="A184" s="64"/>
      <c r="L184" s="62"/>
    </row>
    <row r="185" spans="1:12" s="14" customFormat="1">
      <c r="A185" s="21"/>
      <c r="F185" s="22"/>
      <c r="G185" s="22"/>
      <c r="L185" s="23"/>
    </row>
    <row r="186" spans="1:12" s="14" customFormat="1">
      <c r="A186" s="21"/>
      <c r="F186" s="22"/>
      <c r="G186" s="22"/>
      <c r="L186" s="23"/>
    </row>
    <row r="187" spans="1:12" s="14" customFormat="1">
      <c r="A187" s="21"/>
      <c r="F187" s="22"/>
      <c r="G187" s="22"/>
      <c r="L187" s="23"/>
    </row>
    <row r="188" spans="1:12" s="14" customFormat="1">
      <c r="A188" s="64"/>
      <c r="L188" s="62"/>
    </row>
    <row r="189" spans="1:12" s="14" customFormat="1">
      <c r="A189" s="64"/>
      <c r="L189" s="62"/>
    </row>
    <row r="190" spans="1:12" s="14" customFormat="1">
      <c r="A190" s="21"/>
      <c r="F190" s="22"/>
      <c r="G190" s="22"/>
      <c r="L190" s="23"/>
    </row>
    <row r="191" spans="1:12" s="14" customFormat="1">
      <c r="A191" s="21"/>
      <c r="F191" s="22"/>
      <c r="G191" s="22"/>
      <c r="L191" s="23"/>
    </row>
    <row r="192" spans="1:12" s="14" customFormat="1">
      <c r="A192" s="21"/>
      <c r="F192" s="22"/>
      <c r="G192" s="22"/>
      <c r="L192" s="23"/>
    </row>
    <row r="193" spans="1:12" s="14" customFormat="1">
      <c r="A193" s="21"/>
      <c r="F193" s="22"/>
      <c r="G193" s="22"/>
      <c r="L193" s="23"/>
    </row>
    <row r="194" spans="1:12" s="14" customFormat="1">
      <c r="A194" s="21"/>
      <c r="F194" s="22"/>
      <c r="G194" s="22"/>
      <c r="L194" s="23"/>
    </row>
    <row r="195" spans="1:12" s="14" customFormat="1">
      <c r="A195" s="64"/>
      <c r="L195" s="62"/>
    </row>
    <row r="196" spans="1:12" s="14" customFormat="1">
      <c r="A196" s="64"/>
      <c r="L196" s="62"/>
    </row>
    <row r="197" spans="1:12" s="14" customFormat="1">
      <c r="A197" s="21"/>
      <c r="F197" s="22"/>
      <c r="G197" s="22"/>
      <c r="L197" s="23"/>
    </row>
    <row r="198" spans="1:12" s="14" customFormat="1">
      <c r="A198" s="21"/>
      <c r="F198" s="22"/>
      <c r="G198" s="22"/>
      <c r="L198" s="23"/>
    </row>
    <row r="199" spans="1:12" s="14" customFormat="1">
      <c r="A199" s="21"/>
      <c r="F199" s="22"/>
      <c r="G199" s="22"/>
      <c r="L199" s="23"/>
    </row>
    <row r="200" spans="1:12" s="14" customFormat="1">
      <c r="A200" s="21"/>
      <c r="F200" s="22"/>
      <c r="G200" s="22"/>
      <c r="L200" s="23"/>
    </row>
    <row r="201" spans="1:12" s="14" customFormat="1">
      <c r="A201" s="21"/>
      <c r="F201" s="22"/>
      <c r="G201" s="22"/>
      <c r="L201" s="23"/>
    </row>
    <row r="202" spans="1:12" s="14" customFormat="1">
      <c r="A202" s="21"/>
      <c r="F202" s="22"/>
      <c r="G202" s="22"/>
      <c r="L202" s="23"/>
    </row>
    <row r="203" spans="1:12" s="14" customFormat="1">
      <c r="A203" s="21"/>
      <c r="F203" s="22"/>
      <c r="G203" s="22"/>
      <c r="L203" s="23"/>
    </row>
    <row r="204" spans="1:12" s="14" customFormat="1">
      <c r="A204" s="21"/>
      <c r="F204" s="22"/>
      <c r="G204" s="22"/>
      <c r="L204" s="23"/>
    </row>
    <row r="205" spans="1:12" s="14" customFormat="1">
      <c r="A205" s="64"/>
      <c r="L205" s="62"/>
    </row>
    <row r="206" spans="1:12" s="14" customFormat="1">
      <c r="A206" s="64"/>
      <c r="L206" s="62"/>
    </row>
    <row r="207" spans="1:12" s="14" customFormat="1">
      <c r="A207" s="21"/>
      <c r="F207" s="22"/>
      <c r="G207" s="22"/>
      <c r="L207" s="23"/>
    </row>
    <row r="208" spans="1:12" s="14" customFormat="1">
      <c r="A208" s="21"/>
      <c r="F208" s="22"/>
      <c r="G208" s="22"/>
      <c r="L208" s="23"/>
    </row>
    <row r="209" spans="1:12" s="14" customFormat="1">
      <c r="A209" s="21"/>
      <c r="F209" s="22"/>
      <c r="G209" s="22"/>
      <c r="L209" s="23"/>
    </row>
    <row r="210" spans="1:12" s="14" customFormat="1">
      <c r="A210" s="21"/>
      <c r="F210" s="22"/>
      <c r="G210" s="22"/>
      <c r="L210" s="23"/>
    </row>
    <row r="211" spans="1:12" s="14" customFormat="1">
      <c r="A211" s="21"/>
      <c r="F211" s="22"/>
      <c r="G211" s="22"/>
      <c r="L211" s="23"/>
    </row>
    <row r="212" spans="1:12" s="14" customFormat="1">
      <c r="A212" s="64"/>
      <c r="L212" s="62"/>
    </row>
    <row r="213" spans="1:12" s="14" customFormat="1">
      <c r="A213" s="64"/>
      <c r="L213" s="62"/>
    </row>
    <row r="214" spans="1:12" s="14" customFormat="1">
      <c r="A214" s="21"/>
      <c r="F214" s="22"/>
      <c r="G214" s="22"/>
      <c r="L214" s="23"/>
    </row>
    <row r="215" spans="1:12" s="14" customFormat="1">
      <c r="A215" s="21"/>
      <c r="F215" s="22"/>
      <c r="G215" s="22"/>
      <c r="L215" s="23"/>
    </row>
    <row r="216" spans="1:12" s="14" customFormat="1">
      <c r="A216" s="21"/>
      <c r="F216" s="22"/>
      <c r="G216" s="22"/>
      <c r="L216" s="23"/>
    </row>
    <row r="217" spans="1:12" s="14" customFormat="1">
      <c r="A217" s="21"/>
      <c r="F217" s="22"/>
      <c r="G217" s="22"/>
      <c r="L217" s="23"/>
    </row>
    <row r="218" spans="1:12" s="14" customFormat="1">
      <c r="A218" s="21"/>
      <c r="F218" s="22"/>
      <c r="G218" s="22"/>
      <c r="L218" s="23"/>
    </row>
    <row r="219" spans="1:12" s="14" customFormat="1">
      <c r="A219" s="21"/>
      <c r="F219" s="22"/>
      <c r="G219" s="22"/>
      <c r="L219" s="23"/>
    </row>
    <row r="220" spans="1:12" s="14" customFormat="1">
      <c r="A220" s="21"/>
      <c r="F220" s="22"/>
      <c r="G220" s="22"/>
      <c r="L220" s="23"/>
    </row>
    <row r="221" spans="1:12" s="14" customFormat="1">
      <c r="A221" s="21"/>
      <c r="F221" s="22"/>
      <c r="G221" s="22"/>
      <c r="L221" s="23"/>
    </row>
    <row r="222" spans="1:12" s="14" customFormat="1">
      <c r="A222" s="21"/>
      <c r="F222" s="22"/>
      <c r="G222" s="22"/>
      <c r="L222" s="23"/>
    </row>
    <row r="223" spans="1:12" s="14" customFormat="1">
      <c r="A223" s="21"/>
      <c r="F223" s="22"/>
      <c r="G223" s="22"/>
      <c r="L223" s="23"/>
    </row>
    <row r="224" spans="1:12" s="14" customFormat="1">
      <c r="A224" s="21"/>
      <c r="F224" s="22"/>
      <c r="G224" s="22"/>
      <c r="L224" s="23"/>
    </row>
    <row r="225" spans="1:12" s="14" customFormat="1">
      <c r="A225" s="21"/>
      <c r="F225" s="22"/>
      <c r="G225" s="22"/>
      <c r="L225" s="23"/>
    </row>
    <row r="226" spans="1:12" s="14" customFormat="1">
      <c r="A226" s="21"/>
      <c r="F226" s="22"/>
      <c r="G226" s="22"/>
      <c r="L226" s="23"/>
    </row>
    <row r="227" spans="1:12" s="14" customFormat="1">
      <c r="A227" s="64"/>
      <c r="L227" s="62"/>
    </row>
    <row r="228" spans="1:12" s="14" customFormat="1">
      <c r="A228" s="64"/>
      <c r="L228" s="62"/>
    </row>
    <row r="229" spans="1:12" s="14" customFormat="1">
      <c r="A229" s="21"/>
      <c r="F229" s="22"/>
      <c r="G229" s="22"/>
      <c r="L229" s="23"/>
    </row>
    <row r="230" spans="1:12" s="14" customFormat="1">
      <c r="A230" s="21"/>
      <c r="F230" s="22"/>
      <c r="G230" s="22"/>
      <c r="L230" s="23"/>
    </row>
    <row r="231" spans="1:12" s="14" customFormat="1">
      <c r="A231" s="21"/>
      <c r="F231" s="22"/>
      <c r="G231" s="22"/>
      <c r="L231" s="23"/>
    </row>
    <row r="232" spans="1:12" s="14" customFormat="1">
      <c r="A232" s="21"/>
      <c r="F232" s="22"/>
      <c r="G232" s="22"/>
      <c r="L232" s="23"/>
    </row>
    <row r="233" spans="1:12" s="14" customFormat="1">
      <c r="A233" s="21"/>
    </row>
    <row r="234" spans="1:12">
      <c r="A234" s="24"/>
    </row>
  </sheetData>
  <mergeCells count="360">
    <mergeCell ref="E52:E53"/>
    <mergeCell ref="F52:F53"/>
    <mergeCell ref="C64:C65"/>
    <mergeCell ref="D64:D65"/>
    <mergeCell ref="E64:E65"/>
    <mergeCell ref="F64:F65"/>
    <mergeCell ref="C88:C89"/>
    <mergeCell ref="C52:C53"/>
    <mergeCell ref="D52:D53"/>
    <mergeCell ref="S110:W110"/>
    <mergeCell ref="A114:E114"/>
    <mergeCell ref="A112:E112"/>
    <mergeCell ref="A111:E111"/>
    <mergeCell ref="A113:E113"/>
    <mergeCell ref="S111:W111"/>
    <mergeCell ref="S112:W112"/>
    <mergeCell ref="S113:W113"/>
    <mergeCell ref="S114:W114"/>
    <mergeCell ref="A1:L1"/>
    <mergeCell ref="A2:L2"/>
    <mergeCell ref="M1:W1"/>
    <mergeCell ref="M2:W2"/>
    <mergeCell ref="J6:J7"/>
    <mergeCell ref="I6:I7"/>
    <mergeCell ref="H6:H7"/>
    <mergeCell ref="K6:K7"/>
    <mergeCell ref="M3:P3"/>
    <mergeCell ref="V3:W3"/>
    <mergeCell ref="O6:O7"/>
    <mergeCell ref="N6:N7"/>
    <mergeCell ref="M6:M7"/>
    <mergeCell ref="U4:W7"/>
    <mergeCell ref="G4:L5"/>
    <mergeCell ref="A4:A7"/>
    <mergeCell ref="B4:B7"/>
    <mergeCell ref="C4:F5"/>
    <mergeCell ref="S4:T5"/>
    <mergeCell ref="S6:S7"/>
    <mergeCell ref="T6:T7"/>
    <mergeCell ref="G3:L3"/>
    <mergeCell ref="L134:L136"/>
    <mergeCell ref="A143:A144"/>
    <mergeCell ref="M4:R5"/>
    <mergeCell ref="Q6:Q7"/>
    <mergeCell ref="G6:G7"/>
    <mergeCell ref="R6:R7"/>
    <mergeCell ref="P6:P7"/>
    <mergeCell ref="K134:K136"/>
    <mergeCell ref="J128:K130"/>
    <mergeCell ref="L128:L131"/>
    <mergeCell ref="B130:C130"/>
    <mergeCell ref="D130:E130"/>
    <mergeCell ref="A134:A136"/>
    <mergeCell ref="B134:B136"/>
    <mergeCell ref="C134:C136"/>
    <mergeCell ref="D134:D136"/>
    <mergeCell ref="E134:E136"/>
    <mergeCell ref="H134:H136"/>
    <mergeCell ref="I134:I136"/>
    <mergeCell ref="A103:A104"/>
    <mergeCell ref="B103:B104"/>
    <mergeCell ref="C32:C33"/>
    <mergeCell ref="D32:D33"/>
    <mergeCell ref="F45:F46"/>
    <mergeCell ref="A188:A189"/>
    <mergeCell ref="L188:L189"/>
    <mergeCell ref="A195:A196"/>
    <mergeCell ref="L195:L196"/>
    <mergeCell ref="A205:A206"/>
    <mergeCell ref="L205:L206"/>
    <mergeCell ref="A169:A170"/>
    <mergeCell ref="L169:L170"/>
    <mergeCell ref="A176:A177"/>
    <mergeCell ref="L176:L177"/>
    <mergeCell ref="A183:A184"/>
    <mergeCell ref="L183:L184"/>
    <mergeCell ref="A212:A213"/>
    <mergeCell ref="L212:L213"/>
    <mergeCell ref="A162:A163"/>
    <mergeCell ref="L162:L163"/>
    <mergeCell ref="F134:F136"/>
    <mergeCell ref="G134:G136"/>
    <mergeCell ref="A227:A228"/>
    <mergeCell ref="L227:L228"/>
    <mergeCell ref="F6:F7"/>
    <mergeCell ref="E6:E7"/>
    <mergeCell ref="D6:D7"/>
    <mergeCell ref="C6:C7"/>
    <mergeCell ref="L6:L7"/>
    <mergeCell ref="L143:L144"/>
    <mergeCell ref="A156:A157"/>
    <mergeCell ref="L156:L157"/>
    <mergeCell ref="J134:J136"/>
    <mergeCell ref="A124:F126"/>
    <mergeCell ref="G124:L126"/>
    <mergeCell ref="F127:L127"/>
    <mergeCell ref="A128:A131"/>
    <mergeCell ref="B128:E129"/>
    <mergeCell ref="F128:G130"/>
    <mergeCell ref="H128:I130"/>
    <mergeCell ref="S103:S104"/>
    <mergeCell ref="T103:T104"/>
    <mergeCell ref="U103:W104"/>
    <mergeCell ref="V109:W109"/>
    <mergeCell ref="M103:M104"/>
    <mergeCell ref="N103:N104"/>
    <mergeCell ref="O103:O104"/>
    <mergeCell ref="P103:P104"/>
    <mergeCell ref="Q103:Q104"/>
    <mergeCell ref="R103:R104"/>
    <mergeCell ref="C103:C104"/>
    <mergeCell ref="D103:D104"/>
    <mergeCell ref="E103:E104"/>
    <mergeCell ref="F103:F104"/>
    <mergeCell ref="P88:P89"/>
    <mergeCell ref="Q88:Q89"/>
    <mergeCell ref="G103:G104"/>
    <mergeCell ref="H103:H104"/>
    <mergeCell ref="I103:I104"/>
    <mergeCell ref="J103:J104"/>
    <mergeCell ref="K103:K104"/>
    <mergeCell ref="L103:L104"/>
    <mergeCell ref="H88:H89"/>
    <mergeCell ref="I88:I89"/>
    <mergeCell ref="J88:J89"/>
    <mergeCell ref="K88:K89"/>
    <mergeCell ref="L88:L89"/>
    <mergeCell ref="M88:M89"/>
    <mergeCell ref="D88:D89"/>
    <mergeCell ref="E88:E89"/>
    <mergeCell ref="F88:F89"/>
    <mergeCell ref="T81:T82"/>
    <mergeCell ref="U81:W82"/>
    <mergeCell ref="Q81:Q82"/>
    <mergeCell ref="R81:R82"/>
    <mergeCell ref="R88:R89"/>
    <mergeCell ref="S88:S89"/>
    <mergeCell ref="T88:T89"/>
    <mergeCell ref="U88:W89"/>
    <mergeCell ref="N81:N82"/>
    <mergeCell ref="S81:S82"/>
    <mergeCell ref="N88:N89"/>
    <mergeCell ref="O88:O89"/>
    <mergeCell ref="O81:O82"/>
    <mergeCell ref="P81:P82"/>
    <mergeCell ref="A88:A89"/>
    <mergeCell ref="B88:B89"/>
    <mergeCell ref="M81:M82"/>
    <mergeCell ref="A81:A82"/>
    <mergeCell ref="B81:B82"/>
    <mergeCell ref="C81:C82"/>
    <mergeCell ref="D81:D82"/>
    <mergeCell ref="E81:E82"/>
    <mergeCell ref="F81:F82"/>
    <mergeCell ref="G88:G89"/>
    <mergeCell ref="L71:L72"/>
    <mergeCell ref="M71:M72"/>
    <mergeCell ref="N71:N72"/>
    <mergeCell ref="O71:O72"/>
    <mergeCell ref="P71:P72"/>
    <mergeCell ref="Q71:Q72"/>
    <mergeCell ref="J71:J72"/>
    <mergeCell ref="K71:K72"/>
    <mergeCell ref="G81:G82"/>
    <mergeCell ref="H81:H82"/>
    <mergeCell ref="I81:I82"/>
    <mergeCell ref="J81:J82"/>
    <mergeCell ref="K81:K82"/>
    <mergeCell ref="L81:L82"/>
    <mergeCell ref="Q64:Q65"/>
    <mergeCell ref="R64:R65"/>
    <mergeCell ref="R71:R72"/>
    <mergeCell ref="S71:S72"/>
    <mergeCell ref="T71:T72"/>
    <mergeCell ref="N64:N65"/>
    <mergeCell ref="O64:O65"/>
    <mergeCell ref="P64:P65"/>
    <mergeCell ref="U71:W72"/>
    <mergeCell ref="A71:A72"/>
    <mergeCell ref="B71:B72"/>
    <mergeCell ref="C71:C72"/>
    <mergeCell ref="D71:D72"/>
    <mergeCell ref="E71:E72"/>
    <mergeCell ref="G71:G72"/>
    <mergeCell ref="F71:F72"/>
    <mergeCell ref="H71:H72"/>
    <mergeCell ref="I71:I72"/>
    <mergeCell ref="R59:R60"/>
    <mergeCell ref="S59:S60"/>
    <mergeCell ref="T59:T60"/>
    <mergeCell ref="M64:M65"/>
    <mergeCell ref="A64:A65"/>
    <mergeCell ref="B64:B65"/>
    <mergeCell ref="U59:W60"/>
    <mergeCell ref="L59:L60"/>
    <mergeCell ref="M59:M60"/>
    <mergeCell ref="N59:N60"/>
    <mergeCell ref="O59:O60"/>
    <mergeCell ref="P59:P60"/>
    <mergeCell ref="Q59:Q60"/>
    <mergeCell ref="J59:J60"/>
    <mergeCell ref="K59:K60"/>
    <mergeCell ref="G64:G65"/>
    <mergeCell ref="H64:H65"/>
    <mergeCell ref="I64:I65"/>
    <mergeCell ref="J64:J65"/>
    <mergeCell ref="K64:K65"/>
    <mergeCell ref="L64:L65"/>
    <mergeCell ref="S64:S65"/>
    <mergeCell ref="T64:T65"/>
    <mergeCell ref="U64:W65"/>
    <mergeCell ref="A59:A60"/>
    <mergeCell ref="B59:B60"/>
    <mergeCell ref="C59:C60"/>
    <mergeCell ref="D59:D60"/>
    <mergeCell ref="E59:E60"/>
    <mergeCell ref="G59:G60"/>
    <mergeCell ref="F59:F60"/>
    <mergeCell ref="H59:H60"/>
    <mergeCell ref="I59:I60"/>
    <mergeCell ref="M52:M53"/>
    <mergeCell ref="A52:A53"/>
    <mergeCell ref="B52:B53"/>
    <mergeCell ref="U45:W46"/>
    <mergeCell ref="L45:L46"/>
    <mergeCell ref="M45:M46"/>
    <mergeCell ref="N45:N46"/>
    <mergeCell ref="O45:O46"/>
    <mergeCell ref="P45:P46"/>
    <mergeCell ref="Q45:Q46"/>
    <mergeCell ref="G52:G53"/>
    <mergeCell ref="H52:H53"/>
    <mergeCell ref="I52:I53"/>
    <mergeCell ref="J52:J53"/>
    <mergeCell ref="K52:K53"/>
    <mergeCell ref="L52:L53"/>
    <mergeCell ref="S52:S53"/>
    <mergeCell ref="T52:T53"/>
    <mergeCell ref="N52:N53"/>
    <mergeCell ref="O52:O53"/>
    <mergeCell ref="P52:P53"/>
    <mergeCell ref="U52:W53"/>
    <mergeCell ref="Q52:Q53"/>
    <mergeCell ref="R52:R53"/>
    <mergeCell ref="S38:S39"/>
    <mergeCell ref="T38:T39"/>
    <mergeCell ref="U38:W39"/>
    <mergeCell ref="Q38:Q39"/>
    <mergeCell ref="R38:R39"/>
    <mergeCell ref="R45:R46"/>
    <mergeCell ref="S45:S46"/>
    <mergeCell ref="T45:T46"/>
    <mergeCell ref="G45:G46"/>
    <mergeCell ref="H45:H46"/>
    <mergeCell ref="I45:I46"/>
    <mergeCell ref="N38:N39"/>
    <mergeCell ref="O38:O39"/>
    <mergeCell ref="J45:J46"/>
    <mergeCell ref="K45:K46"/>
    <mergeCell ref="P38:P39"/>
    <mergeCell ref="G38:G39"/>
    <mergeCell ref="H38:H39"/>
    <mergeCell ref="I38:I39"/>
    <mergeCell ref="J38:J39"/>
    <mergeCell ref="K38:K39"/>
    <mergeCell ref="L38:L39"/>
    <mergeCell ref="P32:P33"/>
    <mergeCell ref="Q32:Q33"/>
    <mergeCell ref="A45:A46"/>
    <mergeCell ref="B45:B46"/>
    <mergeCell ref="C45:C46"/>
    <mergeCell ref="D45:D46"/>
    <mergeCell ref="E45:E46"/>
    <mergeCell ref="M38:M39"/>
    <mergeCell ref="A38:A39"/>
    <mergeCell ref="B38:B39"/>
    <mergeCell ref="A32:A33"/>
    <mergeCell ref="B32:B33"/>
    <mergeCell ref="E32:E33"/>
    <mergeCell ref="F32:F33"/>
    <mergeCell ref="C38:C39"/>
    <mergeCell ref="D38:D39"/>
    <mergeCell ref="E38:E39"/>
    <mergeCell ref="F38:F39"/>
    <mergeCell ref="T18:T19"/>
    <mergeCell ref="U18:W19"/>
    <mergeCell ref="Q18:Q19"/>
    <mergeCell ref="R18:R19"/>
    <mergeCell ref="R32:R33"/>
    <mergeCell ref="S32:S33"/>
    <mergeCell ref="T32:T33"/>
    <mergeCell ref="U32:W33"/>
    <mergeCell ref="H32:H33"/>
    <mergeCell ref="I32:I33"/>
    <mergeCell ref="N18:N19"/>
    <mergeCell ref="J32:J33"/>
    <mergeCell ref="K32:K33"/>
    <mergeCell ref="S18:S19"/>
    <mergeCell ref="L32:L33"/>
    <mergeCell ref="M32:M33"/>
    <mergeCell ref="N32:N33"/>
    <mergeCell ref="O32:O33"/>
    <mergeCell ref="O18:O19"/>
    <mergeCell ref="P18:P19"/>
    <mergeCell ref="H18:H19"/>
    <mergeCell ref="I18:I19"/>
    <mergeCell ref="J18:J19"/>
    <mergeCell ref="K18:K19"/>
    <mergeCell ref="M18:M19"/>
    <mergeCell ref="A18:A19"/>
    <mergeCell ref="B18:B19"/>
    <mergeCell ref="C18:C19"/>
    <mergeCell ref="D18:D19"/>
    <mergeCell ref="E18:E19"/>
    <mergeCell ref="F18:F19"/>
    <mergeCell ref="G32:G33"/>
    <mergeCell ref="L10:L11"/>
    <mergeCell ref="M10:M11"/>
    <mergeCell ref="F10:F11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  <mergeCell ref="G18:G19"/>
    <mergeCell ref="L18:L19"/>
    <mergeCell ref="N10:N11"/>
    <mergeCell ref="O10:O11"/>
    <mergeCell ref="P10:P11"/>
    <mergeCell ref="Q10:Q11"/>
    <mergeCell ref="S8:S9"/>
    <mergeCell ref="T8:T9"/>
    <mergeCell ref="U8:W9"/>
    <mergeCell ref="Q8:Q9"/>
    <mergeCell ref="R8:R9"/>
    <mergeCell ref="R10:R11"/>
    <mergeCell ref="S10:S11"/>
    <mergeCell ref="T10:T11"/>
    <mergeCell ref="U10:W11"/>
    <mergeCell ref="M8:M9"/>
    <mergeCell ref="N8:N9"/>
    <mergeCell ref="O8:O9"/>
    <mergeCell ref="P8:P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treklast</cp:lastModifiedBy>
  <cp:lastPrinted>2015-09-01T09:33:09Z</cp:lastPrinted>
  <dcterms:created xsi:type="dcterms:W3CDTF">2015-05-11T06:29:34Z</dcterms:created>
  <dcterms:modified xsi:type="dcterms:W3CDTF">2019-05-30T12:47:00Z</dcterms:modified>
</cp:coreProperties>
</file>