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mily/Documents/soph/soph2/CPLEX_Studio128/hfc/"/>
    </mc:Choice>
  </mc:AlternateContent>
  <bookViews>
    <workbookView xWindow="0" yWindow="460" windowWidth="33600" windowHeight="19180" tabRatio="500" firstSheet="2" activeTab="9"/>
  </bookViews>
  <sheets>
    <sheet name="day vs hind" sheetId="9" r:id="rId1"/>
    <sheet name="spec vs. div" sheetId="10" r:id="rId2"/>
    <sheet name="uniform" sheetId="1" r:id="rId3"/>
    <sheet name="uniform day" sheetId="5" r:id="rId4"/>
    <sheet name="uniform rol" sheetId="8" r:id="rId5"/>
    <sheet name="normal" sheetId="2" r:id="rId6"/>
    <sheet name="chunk" sheetId="4" r:id="rId7"/>
    <sheet name="team skills" sheetId="3" r:id="rId8"/>
    <sheet name="wrong data, sad" sheetId="11" r:id="rId9"/>
    <sheet name="Sheet2" sheetId="12" r:id="rId10"/>
  </sheets>
  <definedNames>
    <definedName name="know1">'team skills'!$D:$D</definedName>
    <definedName name="know2">'team skills'!$E:$E</definedName>
    <definedName name="know3">'team skills'!$F:$F</definedName>
    <definedName name="know4">'team skills'!$G:$G</definedName>
    <definedName name="know5">'team skills'!$H:$H</definedName>
    <definedName name="know6">'team skills'!$I:$I</definedName>
    <definedName name="OLE_LINK1" localSheetId="2">uniform!#REF!</definedName>
    <definedName name="skill">'uniform day'!$C:$C</definedName>
    <definedName name="team">'team skills'!$A:$A</definedName>
    <definedName name="team_index">'uniform rol'!$Q:$Q</definedName>
    <definedName name="team_skill">'uniform rol'!$J$4:$O$25</definedName>
    <definedName name="team_type">'uniform day'!$A:$A</definedName>
    <definedName name="uni_hind">'uniform rol'!$B$4:$G$25</definedName>
    <definedName name="uni_skill">'uniform rol'!$S:$S</definedName>
    <definedName name="uni_team">'uniform rol'!$R:$R</definedName>
    <definedName name="uni_team_index">'uniform rol'!$Q:$Q</definedName>
    <definedName name="uni_team_skill">'uniform rol'!$J$4:$O$25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2" l="1"/>
  <c r="A4" i="12"/>
  <c r="A5" i="12"/>
  <c r="A8" i="12"/>
  <c r="A6" i="12"/>
  <c r="A7" i="12"/>
  <c r="A14" i="12"/>
  <c r="A10" i="12"/>
  <c r="A9" i="12"/>
  <c r="A11" i="12"/>
  <c r="A17" i="12"/>
  <c r="A15" i="12"/>
  <c r="A12" i="12"/>
  <c r="A13" i="12"/>
  <c r="A16" i="12"/>
  <c r="A2" i="12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39" i="4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39" i="2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39" i="1"/>
  <c r="Q3" i="8"/>
  <c r="R3" i="8"/>
  <c r="S3" i="8"/>
  <c r="U3" i="8"/>
  <c r="Q4" i="8"/>
  <c r="R4" i="8"/>
  <c r="S4" i="8"/>
  <c r="U4" i="8"/>
  <c r="Q5" i="8"/>
  <c r="R5" i="8"/>
  <c r="S5" i="8"/>
  <c r="U5" i="8"/>
  <c r="Q6" i="8"/>
  <c r="R6" i="8"/>
  <c r="S6" i="8"/>
  <c r="U6" i="8"/>
  <c r="Q7" i="8"/>
  <c r="R7" i="8"/>
  <c r="S7" i="8"/>
  <c r="U7" i="8"/>
  <c r="Q8" i="8"/>
  <c r="R8" i="8"/>
  <c r="S8" i="8"/>
  <c r="U8" i="8"/>
  <c r="Q9" i="8"/>
  <c r="R9" i="8"/>
  <c r="S9" i="8"/>
  <c r="U9" i="8"/>
  <c r="Q10" i="8"/>
  <c r="R10" i="8"/>
  <c r="S10" i="8"/>
  <c r="U10" i="8"/>
  <c r="Q11" i="8"/>
  <c r="R11" i="8"/>
  <c r="S11" i="8"/>
  <c r="U11" i="8"/>
  <c r="Q12" i="8"/>
  <c r="R12" i="8"/>
  <c r="S12" i="8"/>
  <c r="U12" i="8"/>
  <c r="Q13" i="8"/>
  <c r="R13" i="8"/>
  <c r="S13" i="8"/>
  <c r="U13" i="8"/>
  <c r="Q14" i="8"/>
  <c r="R14" i="8"/>
  <c r="S14" i="8"/>
  <c r="U14" i="8"/>
  <c r="Q15" i="8"/>
  <c r="R15" i="8"/>
  <c r="S15" i="8"/>
  <c r="U15" i="8"/>
  <c r="Q16" i="8"/>
  <c r="R16" i="8"/>
  <c r="S16" i="8"/>
  <c r="U16" i="8"/>
  <c r="Q17" i="8"/>
  <c r="R17" i="8"/>
  <c r="S17" i="8"/>
  <c r="U17" i="8"/>
  <c r="Q18" i="8"/>
  <c r="R18" i="8"/>
  <c r="S18" i="8"/>
  <c r="U18" i="8"/>
  <c r="Q19" i="8"/>
  <c r="R19" i="8"/>
  <c r="S19" i="8"/>
  <c r="U19" i="8"/>
  <c r="Q20" i="8"/>
  <c r="R20" i="8"/>
  <c r="S20" i="8"/>
  <c r="U20" i="8"/>
  <c r="Q21" i="8"/>
  <c r="R21" i="8"/>
  <c r="S21" i="8"/>
  <c r="U21" i="8"/>
  <c r="Q22" i="8"/>
  <c r="R22" i="8"/>
  <c r="S22" i="8"/>
  <c r="U22" i="8"/>
  <c r="Q23" i="8"/>
  <c r="R23" i="8"/>
  <c r="S23" i="8"/>
  <c r="U23" i="8"/>
  <c r="Q24" i="8"/>
  <c r="R24" i="8"/>
  <c r="S24" i="8"/>
  <c r="U24" i="8"/>
  <c r="Q25" i="8"/>
  <c r="R25" i="8"/>
  <c r="S25" i="8"/>
  <c r="U25" i="8"/>
  <c r="Q26" i="8"/>
  <c r="R26" i="8"/>
  <c r="S26" i="8"/>
  <c r="U26" i="8"/>
  <c r="Q27" i="8"/>
  <c r="R27" i="8"/>
  <c r="S27" i="8"/>
  <c r="U27" i="8"/>
  <c r="Q28" i="8"/>
  <c r="R28" i="8"/>
  <c r="S28" i="8"/>
  <c r="U28" i="8"/>
  <c r="Q29" i="8"/>
  <c r="R29" i="8"/>
  <c r="S29" i="8"/>
  <c r="U29" i="8"/>
  <c r="Q30" i="8"/>
  <c r="R30" i="8"/>
  <c r="S30" i="8"/>
  <c r="U30" i="8"/>
  <c r="Q31" i="8"/>
  <c r="R31" i="8"/>
  <c r="S31" i="8"/>
  <c r="U31" i="8"/>
  <c r="Q32" i="8"/>
  <c r="R32" i="8"/>
  <c r="S32" i="8"/>
  <c r="U32" i="8"/>
  <c r="Q33" i="8"/>
  <c r="R33" i="8"/>
  <c r="S33" i="8"/>
  <c r="U33" i="8"/>
  <c r="Q34" i="8"/>
  <c r="R34" i="8"/>
  <c r="S34" i="8"/>
  <c r="U34" i="8"/>
  <c r="Q35" i="8"/>
  <c r="R35" i="8"/>
  <c r="S35" i="8"/>
  <c r="U35" i="8"/>
  <c r="Q36" i="8"/>
  <c r="R36" i="8"/>
  <c r="S36" i="8"/>
  <c r="U36" i="8"/>
  <c r="Q37" i="8"/>
  <c r="R37" i="8"/>
  <c r="S37" i="8"/>
  <c r="U37" i="8"/>
  <c r="Q38" i="8"/>
  <c r="R38" i="8"/>
  <c r="S38" i="8"/>
  <c r="U38" i="8"/>
  <c r="Q39" i="8"/>
  <c r="R39" i="8"/>
  <c r="S39" i="8"/>
  <c r="U39" i="8"/>
  <c r="Q40" i="8"/>
  <c r="R40" i="8"/>
  <c r="S40" i="8"/>
  <c r="U40" i="8"/>
  <c r="Q41" i="8"/>
  <c r="R41" i="8"/>
  <c r="S41" i="8"/>
  <c r="U41" i="8"/>
  <c r="Q42" i="8"/>
  <c r="R42" i="8"/>
  <c r="S42" i="8"/>
  <c r="U42" i="8"/>
  <c r="Q43" i="8"/>
  <c r="R43" i="8"/>
  <c r="S43" i="8"/>
  <c r="U43" i="8"/>
  <c r="Q44" i="8"/>
  <c r="R44" i="8"/>
  <c r="S44" i="8"/>
  <c r="U44" i="8"/>
  <c r="Q45" i="8"/>
  <c r="R45" i="8"/>
  <c r="S45" i="8"/>
  <c r="U45" i="8"/>
  <c r="Q46" i="8"/>
  <c r="R46" i="8"/>
  <c r="S46" i="8"/>
  <c r="U46" i="8"/>
  <c r="Q47" i="8"/>
  <c r="R47" i="8"/>
  <c r="S47" i="8"/>
  <c r="U47" i="8"/>
  <c r="Q48" i="8"/>
  <c r="R48" i="8"/>
  <c r="S48" i="8"/>
  <c r="U48" i="8"/>
  <c r="Q49" i="8"/>
  <c r="R49" i="8"/>
  <c r="S49" i="8"/>
  <c r="U49" i="8"/>
  <c r="Q50" i="8"/>
  <c r="R50" i="8"/>
  <c r="S50" i="8"/>
  <c r="U50" i="8"/>
  <c r="Q51" i="8"/>
  <c r="R51" i="8"/>
  <c r="S51" i="8"/>
  <c r="U51" i="8"/>
  <c r="Q52" i="8"/>
  <c r="R52" i="8"/>
  <c r="S52" i="8"/>
  <c r="U52" i="8"/>
  <c r="Q53" i="8"/>
  <c r="R53" i="8"/>
  <c r="S53" i="8"/>
  <c r="U53" i="8"/>
  <c r="Q54" i="8"/>
  <c r="R54" i="8"/>
  <c r="S54" i="8"/>
  <c r="U54" i="8"/>
  <c r="Q55" i="8"/>
  <c r="R55" i="8"/>
  <c r="S55" i="8"/>
  <c r="U55" i="8"/>
  <c r="Q56" i="8"/>
  <c r="R56" i="8"/>
  <c r="S56" i="8"/>
  <c r="U56" i="8"/>
  <c r="Q57" i="8"/>
  <c r="R57" i="8"/>
  <c r="S57" i="8"/>
  <c r="U57" i="8"/>
  <c r="Q58" i="8"/>
  <c r="R58" i="8"/>
  <c r="S58" i="8"/>
  <c r="U58" i="8"/>
  <c r="Q59" i="8"/>
  <c r="R59" i="8"/>
  <c r="S59" i="8"/>
  <c r="U59" i="8"/>
  <c r="Q60" i="8"/>
  <c r="R60" i="8"/>
  <c r="S60" i="8"/>
  <c r="U60" i="8"/>
  <c r="Q61" i="8"/>
  <c r="R61" i="8"/>
  <c r="S61" i="8"/>
  <c r="U61" i="8"/>
  <c r="Q62" i="8"/>
  <c r="R62" i="8"/>
  <c r="S62" i="8"/>
  <c r="U62" i="8"/>
  <c r="Q63" i="8"/>
  <c r="R63" i="8"/>
  <c r="S63" i="8"/>
  <c r="U63" i="8"/>
  <c r="Q64" i="8"/>
  <c r="R64" i="8"/>
  <c r="S64" i="8"/>
  <c r="U64" i="8"/>
  <c r="Q65" i="8"/>
  <c r="R65" i="8"/>
  <c r="S65" i="8"/>
  <c r="U65" i="8"/>
  <c r="Q66" i="8"/>
  <c r="R66" i="8"/>
  <c r="S66" i="8"/>
  <c r="U66" i="8"/>
  <c r="Q67" i="8"/>
  <c r="R67" i="8"/>
  <c r="S67" i="8"/>
  <c r="U67" i="8"/>
  <c r="Q68" i="8"/>
  <c r="R68" i="8"/>
  <c r="S68" i="8"/>
  <c r="U68" i="8"/>
  <c r="Q69" i="8"/>
  <c r="R69" i="8"/>
  <c r="S69" i="8"/>
  <c r="U69" i="8"/>
  <c r="Q70" i="8"/>
  <c r="R70" i="8"/>
  <c r="S70" i="8"/>
  <c r="U70" i="8"/>
  <c r="Q71" i="8"/>
  <c r="R71" i="8"/>
  <c r="S71" i="8"/>
  <c r="U71" i="8"/>
  <c r="Q72" i="8"/>
  <c r="R72" i="8"/>
  <c r="S72" i="8"/>
  <c r="U72" i="8"/>
  <c r="Q73" i="8"/>
  <c r="R73" i="8"/>
  <c r="S73" i="8"/>
  <c r="U73" i="8"/>
  <c r="Q74" i="8"/>
  <c r="R74" i="8"/>
  <c r="S74" i="8"/>
  <c r="U74" i="8"/>
  <c r="Q75" i="8"/>
  <c r="R75" i="8"/>
  <c r="S75" i="8"/>
  <c r="U75" i="8"/>
  <c r="Q76" i="8"/>
  <c r="R76" i="8"/>
  <c r="S76" i="8"/>
  <c r="U76" i="8"/>
  <c r="Q77" i="8"/>
  <c r="R77" i="8"/>
  <c r="S77" i="8"/>
  <c r="U77" i="8"/>
  <c r="Q78" i="8"/>
  <c r="R78" i="8"/>
  <c r="S78" i="8"/>
  <c r="U78" i="8"/>
  <c r="Q79" i="8"/>
  <c r="R79" i="8"/>
  <c r="S79" i="8"/>
  <c r="U79" i="8"/>
  <c r="Q80" i="8"/>
  <c r="R80" i="8"/>
  <c r="S80" i="8"/>
  <c r="U80" i="8"/>
  <c r="Q81" i="8"/>
  <c r="R81" i="8"/>
  <c r="S81" i="8"/>
  <c r="U81" i="8"/>
  <c r="Q82" i="8"/>
  <c r="R82" i="8"/>
  <c r="S82" i="8"/>
  <c r="U82" i="8"/>
  <c r="Q83" i="8"/>
  <c r="R83" i="8"/>
  <c r="S83" i="8"/>
  <c r="U83" i="8"/>
  <c r="Q84" i="8"/>
  <c r="R84" i="8"/>
  <c r="S84" i="8"/>
  <c r="U84" i="8"/>
  <c r="Q85" i="8"/>
  <c r="R85" i="8"/>
  <c r="S85" i="8"/>
  <c r="U85" i="8"/>
  <c r="Q86" i="8"/>
  <c r="R86" i="8"/>
  <c r="S86" i="8"/>
  <c r="U86" i="8"/>
  <c r="Q87" i="8"/>
  <c r="R87" i="8"/>
  <c r="S87" i="8"/>
  <c r="U87" i="8"/>
  <c r="Q88" i="8"/>
  <c r="R88" i="8"/>
  <c r="S88" i="8"/>
  <c r="U88" i="8"/>
  <c r="Q89" i="8"/>
  <c r="R89" i="8"/>
  <c r="S89" i="8"/>
  <c r="U89" i="8"/>
  <c r="Q90" i="8"/>
  <c r="R90" i="8"/>
  <c r="S90" i="8"/>
  <c r="U90" i="8"/>
  <c r="Q91" i="8"/>
  <c r="R91" i="8"/>
  <c r="S91" i="8"/>
  <c r="U91" i="8"/>
  <c r="Q92" i="8"/>
  <c r="R92" i="8"/>
  <c r="S92" i="8"/>
  <c r="U92" i="8"/>
  <c r="Q93" i="8"/>
  <c r="R93" i="8"/>
  <c r="S93" i="8"/>
  <c r="U93" i="8"/>
  <c r="Q94" i="8"/>
  <c r="R94" i="8"/>
  <c r="S94" i="8"/>
  <c r="U94" i="8"/>
  <c r="Q95" i="8"/>
  <c r="R95" i="8"/>
  <c r="S95" i="8"/>
  <c r="U95" i="8"/>
  <c r="Q96" i="8"/>
  <c r="R96" i="8"/>
  <c r="S96" i="8"/>
  <c r="U96" i="8"/>
  <c r="Q97" i="8"/>
  <c r="R97" i="8"/>
  <c r="S97" i="8"/>
  <c r="U97" i="8"/>
  <c r="Q98" i="8"/>
  <c r="R98" i="8"/>
  <c r="S98" i="8"/>
  <c r="U98" i="8"/>
  <c r="Q99" i="8"/>
  <c r="R99" i="8"/>
  <c r="S99" i="8"/>
  <c r="U99" i="8"/>
  <c r="Q100" i="8"/>
  <c r="R100" i="8"/>
  <c r="S100" i="8"/>
  <c r="U100" i="8"/>
  <c r="Q101" i="8"/>
  <c r="R101" i="8"/>
  <c r="S101" i="8"/>
  <c r="U101" i="8"/>
  <c r="Q102" i="8"/>
  <c r="R102" i="8"/>
  <c r="S102" i="8"/>
  <c r="U102" i="8"/>
  <c r="Q103" i="8"/>
  <c r="R103" i="8"/>
  <c r="S103" i="8"/>
  <c r="U103" i="8"/>
  <c r="Q104" i="8"/>
  <c r="R104" i="8"/>
  <c r="S104" i="8"/>
  <c r="U104" i="8"/>
  <c r="Q105" i="8"/>
  <c r="R105" i="8"/>
  <c r="S105" i="8"/>
  <c r="U105" i="8"/>
  <c r="Q106" i="8"/>
  <c r="R106" i="8"/>
  <c r="S106" i="8"/>
  <c r="U106" i="8"/>
  <c r="Q107" i="8"/>
  <c r="R107" i="8"/>
  <c r="S107" i="8"/>
  <c r="U107" i="8"/>
  <c r="Q108" i="8"/>
  <c r="R108" i="8"/>
  <c r="S108" i="8"/>
  <c r="U108" i="8"/>
  <c r="Q109" i="8"/>
  <c r="R109" i="8"/>
  <c r="S109" i="8"/>
  <c r="U109" i="8"/>
  <c r="Q110" i="8"/>
  <c r="R110" i="8"/>
  <c r="S110" i="8"/>
  <c r="U110" i="8"/>
  <c r="Q111" i="8"/>
  <c r="R111" i="8"/>
  <c r="S111" i="8"/>
  <c r="U111" i="8"/>
  <c r="Q112" i="8"/>
  <c r="R112" i="8"/>
  <c r="S112" i="8"/>
  <c r="U112" i="8"/>
  <c r="Q113" i="8"/>
  <c r="R113" i="8"/>
  <c r="S113" i="8"/>
  <c r="U113" i="8"/>
  <c r="Q114" i="8"/>
  <c r="R114" i="8"/>
  <c r="S114" i="8"/>
  <c r="U114" i="8"/>
  <c r="Q115" i="8"/>
  <c r="R115" i="8"/>
  <c r="S115" i="8"/>
  <c r="U115" i="8"/>
  <c r="Q116" i="8"/>
  <c r="R116" i="8"/>
  <c r="S116" i="8"/>
  <c r="U116" i="8"/>
  <c r="Q117" i="8"/>
  <c r="R117" i="8"/>
  <c r="S117" i="8"/>
  <c r="U117" i="8"/>
  <c r="Q118" i="8"/>
  <c r="R118" i="8"/>
  <c r="S118" i="8"/>
  <c r="U118" i="8"/>
  <c r="Q119" i="8"/>
  <c r="R119" i="8"/>
  <c r="S119" i="8"/>
  <c r="U119" i="8"/>
  <c r="Q120" i="8"/>
  <c r="R120" i="8"/>
  <c r="S120" i="8"/>
  <c r="U120" i="8"/>
  <c r="Q121" i="8"/>
  <c r="R121" i="8"/>
  <c r="S121" i="8"/>
  <c r="U121" i="8"/>
  <c r="Q122" i="8"/>
  <c r="R122" i="8"/>
  <c r="S122" i="8"/>
  <c r="U122" i="8"/>
  <c r="Q123" i="8"/>
  <c r="R123" i="8"/>
  <c r="S123" i="8"/>
  <c r="U123" i="8"/>
  <c r="Q124" i="8"/>
  <c r="R124" i="8"/>
  <c r="S124" i="8"/>
  <c r="U124" i="8"/>
  <c r="Q125" i="8"/>
  <c r="R125" i="8"/>
  <c r="S125" i="8"/>
  <c r="U125" i="8"/>
  <c r="Q126" i="8"/>
  <c r="R126" i="8"/>
  <c r="S126" i="8"/>
  <c r="U126" i="8"/>
  <c r="Q127" i="8"/>
  <c r="R127" i="8"/>
  <c r="S127" i="8"/>
  <c r="U127" i="8"/>
  <c r="Q128" i="8"/>
  <c r="R128" i="8"/>
  <c r="S128" i="8"/>
  <c r="U128" i="8"/>
  <c r="Q129" i="8"/>
  <c r="R129" i="8"/>
  <c r="S129" i="8"/>
  <c r="U129" i="8"/>
  <c r="Q130" i="8"/>
  <c r="R130" i="8"/>
  <c r="S130" i="8"/>
  <c r="U130" i="8"/>
  <c r="Q131" i="8"/>
  <c r="R131" i="8"/>
  <c r="S131" i="8"/>
  <c r="U131" i="8"/>
  <c r="Q132" i="8"/>
  <c r="R132" i="8"/>
  <c r="S132" i="8"/>
  <c r="U132" i="8"/>
  <c r="Q133" i="8"/>
  <c r="R133" i="8"/>
  <c r="S133" i="8"/>
  <c r="U133" i="8"/>
  <c r="R2" i="8"/>
  <c r="S2" i="8"/>
  <c r="U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2" i="8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2" i="5"/>
  <c r="J6" i="1"/>
  <c r="W8" i="4"/>
  <c r="V8" i="4"/>
  <c r="U8" i="4"/>
  <c r="T8" i="4"/>
  <c r="S8" i="4"/>
  <c r="R8" i="4"/>
  <c r="W8" i="2"/>
  <c r="V8" i="2"/>
  <c r="U8" i="2"/>
  <c r="T8" i="2"/>
  <c r="S8" i="2"/>
  <c r="R8" i="2"/>
  <c r="S8" i="1"/>
  <c r="T8" i="1"/>
  <c r="U8" i="1"/>
  <c r="V8" i="1"/>
  <c r="W8" i="1"/>
  <c r="R8" i="1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K38" i="4"/>
  <c r="L38" i="4"/>
  <c r="M38" i="4"/>
  <c r="N38" i="4"/>
  <c r="O38" i="4"/>
  <c r="C38" i="4"/>
  <c r="D38" i="4"/>
  <c r="E38" i="4"/>
  <c r="F38" i="4"/>
  <c r="G38" i="4"/>
  <c r="O27" i="4"/>
  <c r="N27" i="4"/>
  <c r="M27" i="4"/>
  <c r="L27" i="4"/>
  <c r="K27" i="4"/>
  <c r="J27" i="4"/>
  <c r="I27" i="4"/>
  <c r="G27" i="4"/>
  <c r="F27" i="4"/>
  <c r="E27" i="4"/>
  <c r="D27" i="4"/>
  <c r="C27" i="4"/>
  <c r="B27" i="4"/>
  <c r="A27" i="4"/>
  <c r="O26" i="4"/>
  <c r="N26" i="4"/>
  <c r="M26" i="4"/>
  <c r="L26" i="4"/>
  <c r="K26" i="4"/>
  <c r="J26" i="4"/>
  <c r="I26" i="4"/>
  <c r="G26" i="4"/>
  <c r="F26" i="4"/>
  <c r="E26" i="4"/>
  <c r="D26" i="4"/>
  <c r="C26" i="4"/>
  <c r="B26" i="4"/>
  <c r="A26" i="4"/>
  <c r="O25" i="4"/>
  <c r="N25" i="4"/>
  <c r="M25" i="4"/>
  <c r="L25" i="4"/>
  <c r="K25" i="4"/>
  <c r="J25" i="4"/>
  <c r="I25" i="4"/>
  <c r="G25" i="4"/>
  <c r="F25" i="4"/>
  <c r="E25" i="4"/>
  <c r="D25" i="4"/>
  <c r="C25" i="4"/>
  <c r="B25" i="4"/>
  <c r="A25" i="4"/>
  <c r="O24" i="4"/>
  <c r="N24" i="4"/>
  <c r="M24" i="4"/>
  <c r="L24" i="4"/>
  <c r="K24" i="4"/>
  <c r="J24" i="4"/>
  <c r="I24" i="4"/>
  <c r="G24" i="4"/>
  <c r="F24" i="4"/>
  <c r="E24" i="4"/>
  <c r="D24" i="4"/>
  <c r="C24" i="4"/>
  <c r="B24" i="4"/>
  <c r="A24" i="4"/>
  <c r="O23" i="4"/>
  <c r="N23" i="4"/>
  <c r="M23" i="4"/>
  <c r="L23" i="4"/>
  <c r="K23" i="4"/>
  <c r="J23" i="4"/>
  <c r="I23" i="4"/>
  <c r="G23" i="4"/>
  <c r="F23" i="4"/>
  <c r="E23" i="4"/>
  <c r="D23" i="4"/>
  <c r="C23" i="4"/>
  <c r="B23" i="4"/>
  <c r="A23" i="4"/>
  <c r="O22" i="4"/>
  <c r="N22" i="4"/>
  <c r="M22" i="4"/>
  <c r="L22" i="4"/>
  <c r="K22" i="4"/>
  <c r="J22" i="4"/>
  <c r="I22" i="4"/>
  <c r="G22" i="4"/>
  <c r="F22" i="4"/>
  <c r="E22" i="4"/>
  <c r="D22" i="4"/>
  <c r="C22" i="4"/>
  <c r="B22" i="4"/>
  <c r="A22" i="4"/>
  <c r="O21" i="4"/>
  <c r="N21" i="4"/>
  <c r="M21" i="4"/>
  <c r="L21" i="4"/>
  <c r="K21" i="4"/>
  <c r="J21" i="4"/>
  <c r="I21" i="4"/>
  <c r="G21" i="4"/>
  <c r="F21" i="4"/>
  <c r="E21" i="4"/>
  <c r="D21" i="4"/>
  <c r="C21" i="4"/>
  <c r="B21" i="4"/>
  <c r="A21" i="4"/>
  <c r="O20" i="4"/>
  <c r="N20" i="4"/>
  <c r="M20" i="4"/>
  <c r="L20" i="4"/>
  <c r="K20" i="4"/>
  <c r="J20" i="4"/>
  <c r="I20" i="4"/>
  <c r="G20" i="4"/>
  <c r="F20" i="4"/>
  <c r="E20" i="4"/>
  <c r="D20" i="4"/>
  <c r="C20" i="4"/>
  <c r="B20" i="4"/>
  <c r="A20" i="4"/>
  <c r="O19" i="4"/>
  <c r="N19" i="4"/>
  <c r="M19" i="4"/>
  <c r="L19" i="4"/>
  <c r="K19" i="4"/>
  <c r="J19" i="4"/>
  <c r="I19" i="4"/>
  <c r="G19" i="4"/>
  <c r="F19" i="4"/>
  <c r="E19" i="4"/>
  <c r="D19" i="4"/>
  <c r="C19" i="4"/>
  <c r="B19" i="4"/>
  <c r="A19" i="4"/>
  <c r="O18" i="4"/>
  <c r="N18" i="4"/>
  <c r="M18" i="4"/>
  <c r="L18" i="4"/>
  <c r="K18" i="4"/>
  <c r="J18" i="4"/>
  <c r="I18" i="4"/>
  <c r="G18" i="4"/>
  <c r="F18" i="4"/>
  <c r="E18" i="4"/>
  <c r="D18" i="4"/>
  <c r="C18" i="4"/>
  <c r="B18" i="4"/>
  <c r="A18" i="4"/>
  <c r="O17" i="4"/>
  <c r="N17" i="4"/>
  <c r="M17" i="4"/>
  <c r="L17" i="4"/>
  <c r="K17" i="4"/>
  <c r="J17" i="4"/>
  <c r="I17" i="4"/>
  <c r="G17" i="4"/>
  <c r="F17" i="4"/>
  <c r="E17" i="4"/>
  <c r="D17" i="4"/>
  <c r="C17" i="4"/>
  <c r="B17" i="4"/>
  <c r="A17" i="4"/>
  <c r="O16" i="4"/>
  <c r="N16" i="4"/>
  <c r="M16" i="4"/>
  <c r="L16" i="4"/>
  <c r="K16" i="4"/>
  <c r="J16" i="4"/>
  <c r="I16" i="4"/>
  <c r="G16" i="4"/>
  <c r="F16" i="4"/>
  <c r="E16" i="4"/>
  <c r="D16" i="4"/>
  <c r="C16" i="4"/>
  <c r="B16" i="4"/>
  <c r="A16" i="4"/>
  <c r="O15" i="4"/>
  <c r="N15" i="4"/>
  <c r="M15" i="4"/>
  <c r="L15" i="4"/>
  <c r="K15" i="4"/>
  <c r="J15" i="4"/>
  <c r="I15" i="4"/>
  <c r="G15" i="4"/>
  <c r="F15" i="4"/>
  <c r="E15" i="4"/>
  <c r="D15" i="4"/>
  <c r="C15" i="4"/>
  <c r="B15" i="4"/>
  <c r="A15" i="4"/>
  <c r="O14" i="4"/>
  <c r="N14" i="4"/>
  <c r="M14" i="4"/>
  <c r="L14" i="4"/>
  <c r="K14" i="4"/>
  <c r="J14" i="4"/>
  <c r="I14" i="4"/>
  <c r="G14" i="4"/>
  <c r="F14" i="4"/>
  <c r="E14" i="4"/>
  <c r="D14" i="4"/>
  <c r="C14" i="4"/>
  <c r="B14" i="4"/>
  <c r="A14" i="4"/>
  <c r="O13" i="4"/>
  <c r="N13" i="4"/>
  <c r="M13" i="4"/>
  <c r="L13" i="4"/>
  <c r="K13" i="4"/>
  <c r="J13" i="4"/>
  <c r="I13" i="4"/>
  <c r="G13" i="4"/>
  <c r="F13" i="4"/>
  <c r="E13" i="4"/>
  <c r="D13" i="4"/>
  <c r="C13" i="4"/>
  <c r="B13" i="4"/>
  <c r="A13" i="4"/>
  <c r="O12" i="4"/>
  <c r="N12" i="4"/>
  <c r="M12" i="4"/>
  <c r="L12" i="4"/>
  <c r="K12" i="4"/>
  <c r="J12" i="4"/>
  <c r="I12" i="4"/>
  <c r="G12" i="4"/>
  <c r="F12" i="4"/>
  <c r="E12" i="4"/>
  <c r="D12" i="4"/>
  <c r="C12" i="4"/>
  <c r="B12" i="4"/>
  <c r="A12" i="4"/>
  <c r="O11" i="4"/>
  <c r="N11" i="4"/>
  <c r="M11" i="4"/>
  <c r="L11" i="4"/>
  <c r="K11" i="4"/>
  <c r="J11" i="4"/>
  <c r="I11" i="4"/>
  <c r="G11" i="4"/>
  <c r="F11" i="4"/>
  <c r="E11" i="4"/>
  <c r="D11" i="4"/>
  <c r="C11" i="4"/>
  <c r="B11" i="4"/>
  <c r="A11" i="4"/>
  <c r="O10" i="4"/>
  <c r="N10" i="4"/>
  <c r="M10" i="4"/>
  <c r="L10" i="4"/>
  <c r="K10" i="4"/>
  <c r="J10" i="4"/>
  <c r="I10" i="4"/>
  <c r="G10" i="4"/>
  <c r="F10" i="4"/>
  <c r="E10" i="4"/>
  <c r="D10" i="4"/>
  <c r="C10" i="4"/>
  <c r="B10" i="4"/>
  <c r="A10" i="4"/>
  <c r="O9" i="4"/>
  <c r="N9" i="4"/>
  <c r="M9" i="4"/>
  <c r="L9" i="4"/>
  <c r="K9" i="4"/>
  <c r="J9" i="4"/>
  <c r="I9" i="4"/>
  <c r="G9" i="4"/>
  <c r="F9" i="4"/>
  <c r="E9" i="4"/>
  <c r="D9" i="4"/>
  <c r="C9" i="4"/>
  <c r="B9" i="4"/>
  <c r="A9" i="4"/>
  <c r="O8" i="4"/>
  <c r="N8" i="4"/>
  <c r="M8" i="4"/>
  <c r="L8" i="4"/>
  <c r="K8" i="4"/>
  <c r="J8" i="4"/>
  <c r="I8" i="4"/>
  <c r="G8" i="4"/>
  <c r="F8" i="4"/>
  <c r="E8" i="4"/>
  <c r="D8" i="4"/>
  <c r="C8" i="4"/>
  <c r="B8" i="4"/>
  <c r="A8" i="4"/>
  <c r="O7" i="4"/>
  <c r="N7" i="4"/>
  <c r="M7" i="4"/>
  <c r="L7" i="4"/>
  <c r="K7" i="4"/>
  <c r="J7" i="4"/>
  <c r="I7" i="4"/>
  <c r="G7" i="4"/>
  <c r="F7" i="4"/>
  <c r="E7" i="4"/>
  <c r="D7" i="4"/>
  <c r="C7" i="4"/>
  <c r="B7" i="4"/>
  <c r="A7" i="4"/>
  <c r="O6" i="4"/>
  <c r="N6" i="4"/>
  <c r="M6" i="4"/>
  <c r="L6" i="4"/>
  <c r="K6" i="4"/>
  <c r="J6" i="4"/>
  <c r="I6" i="4"/>
  <c r="G6" i="4"/>
  <c r="F6" i="4"/>
  <c r="E6" i="4"/>
  <c r="D6" i="4"/>
  <c r="C6" i="4"/>
  <c r="B6" i="4"/>
  <c r="A6" i="4"/>
  <c r="O5" i="4"/>
  <c r="N5" i="4"/>
  <c r="M5" i="4"/>
  <c r="L5" i="4"/>
  <c r="K5" i="4"/>
  <c r="J5" i="4"/>
  <c r="G5" i="4"/>
  <c r="F5" i="4"/>
  <c r="E5" i="4"/>
  <c r="D5" i="4"/>
  <c r="C5" i="4"/>
  <c r="B5" i="4"/>
  <c r="L10" i="2"/>
  <c r="J6" i="2"/>
  <c r="B6" i="2"/>
  <c r="O27" i="2"/>
  <c r="N27" i="2"/>
  <c r="M27" i="2"/>
  <c r="L27" i="2"/>
  <c r="K27" i="2"/>
  <c r="J27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27" i="2"/>
  <c r="G27" i="2"/>
  <c r="F27" i="2"/>
  <c r="E27" i="2"/>
  <c r="D27" i="2"/>
  <c r="C27" i="2"/>
  <c r="B27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27" i="2"/>
  <c r="O26" i="2"/>
  <c r="N26" i="2"/>
  <c r="M26" i="2"/>
  <c r="L26" i="2"/>
  <c r="K26" i="2"/>
  <c r="J26" i="2"/>
  <c r="I26" i="2"/>
  <c r="G26" i="2"/>
  <c r="F26" i="2"/>
  <c r="E26" i="2"/>
  <c r="D26" i="2"/>
  <c r="C26" i="2"/>
  <c r="B26" i="2"/>
  <c r="A26" i="2"/>
  <c r="O25" i="2"/>
  <c r="N25" i="2"/>
  <c r="M25" i="2"/>
  <c r="L25" i="2"/>
  <c r="K25" i="2"/>
  <c r="J25" i="2"/>
  <c r="I25" i="2"/>
  <c r="G25" i="2"/>
  <c r="F25" i="2"/>
  <c r="E25" i="2"/>
  <c r="D25" i="2"/>
  <c r="C25" i="2"/>
  <c r="B25" i="2"/>
  <c r="A25" i="2"/>
  <c r="O24" i="2"/>
  <c r="N24" i="2"/>
  <c r="M24" i="2"/>
  <c r="L24" i="2"/>
  <c r="K24" i="2"/>
  <c r="J24" i="2"/>
  <c r="I24" i="2"/>
  <c r="G24" i="2"/>
  <c r="F24" i="2"/>
  <c r="E24" i="2"/>
  <c r="D24" i="2"/>
  <c r="C24" i="2"/>
  <c r="B24" i="2"/>
  <c r="A24" i="2"/>
  <c r="O23" i="2"/>
  <c r="N23" i="2"/>
  <c r="M23" i="2"/>
  <c r="L23" i="2"/>
  <c r="K23" i="2"/>
  <c r="J23" i="2"/>
  <c r="I23" i="2"/>
  <c r="G23" i="2"/>
  <c r="F23" i="2"/>
  <c r="E23" i="2"/>
  <c r="D23" i="2"/>
  <c r="C23" i="2"/>
  <c r="B23" i="2"/>
  <c r="A23" i="2"/>
  <c r="O22" i="2"/>
  <c r="N22" i="2"/>
  <c r="M22" i="2"/>
  <c r="L22" i="2"/>
  <c r="K22" i="2"/>
  <c r="J22" i="2"/>
  <c r="I22" i="2"/>
  <c r="G22" i="2"/>
  <c r="F22" i="2"/>
  <c r="E22" i="2"/>
  <c r="D22" i="2"/>
  <c r="C22" i="2"/>
  <c r="B22" i="2"/>
  <c r="A22" i="2"/>
  <c r="O21" i="2"/>
  <c r="N21" i="2"/>
  <c r="M21" i="2"/>
  <c r="L21" i="2"/>
  <c r="K21" i="2"/>
  <c r="J21" i="2"/>
  <c r="I21" i="2"/>
  <c r="G21" i="2"/>
  <c r="F21" i="2"/>
  <c r="E21" i="2"/>
  <c r="D21" i="2"/>
  <c r="C21" i="2"/>
  <c r="B21" i="2"/>
  <c r="A21" i="2"/>
  <c r="O20" i="2"/>
  <c r="N20" i="2"/>
  <c r="M20" i="2"/>
  <c r="L20" i="2"/>
  <c r="K20" i="2"/>
  <c r="J20" i="2"/>
  <c r="I20" i="2"/>
  <c r="G20" i="2"/>
  <c r="F20" i="2"/>
  <c r="E20" i="2"/>
  <c r="D20" i="2"/>
  <c r="C20" i="2"/>
  <c r="B20" i="2"/>
  <c r="A20" i="2"/>
  <c r="O19" i="2"/>
  <c r="N19" i="2"/>
  <c r="M19" i="2"/>
  <c r="L19" i="2"/>
  <c r="K19" i="2"/>
  <c r="J19" i="2"/>
  <c r="I19" i="2"/>
  <c r="G19" i="2"/>
  <c r="F19" i="2"/>
  <c r="E19" i="2"/>
  <c r="D19" i="2"/>
  <c r="C19" i="2"/>
  <c r="B19" i="2"/>
  <c r="A19" i="2"/>
  <c r="O18" i="2"/>
  <c r="N18" i="2"/>
  <c r="M18" i="2"/>
  <c r="L18" i="2"/>
  <c r="K18" i="2"/>
  <c r="J18" i="2"/>
  <c r="I18" i="2"/>
  <c r="G18" i="2"/>
  <c r="F18" i="2"/>
  <c r="E18" i="2"/>
  <c r="D18" i="2"/>
  <c r="C18" i="2"/>
  <c r="B18" i="2"/>
  <c r="A18" i="2"/>
  <c r="O17" i="2"/>
  <c r="N17" i="2"/>
  <c r="M17" i="2"/>
  <c r="L17" i="2"/>
  <c r="K17" i="2"/>
  <c r="J17" i="2"/>
  <c r="I17" i="2"/>
  <c r="G17" i="2"/>
  <c r="F17" i="2"/>
  <c r="E17" i="2"/>
  <c r="D17" i="2"/>
  <c r="C17" i="2"/>
  <c r="B17" i="2"/>
  <c r="A17" i="2"/>
  <c r="O16" i="2"/>
  <c r="N16" i="2"/>
  <c r="M16" i="2"/>
  <c r="L16" i="2"/>
  <c r="K16" i="2"/>
  <c r="J16" i="2"/>
  <c r="I16" i="2"/>
  <c r="G16" i="2"/>
  <c r="F16" i="2"/>
  <c r="E16" i="2"/>
  <c r="D16" i="2"/>
  <c r="C16" i="2"/>
  <c r="B16" i="2"/>
  <c r="A16" i="2"/>
  <c r="O15" i="2"/>
  <c r="N15" i="2"/>
  <c r="M15" i="2"/>
  <c r="L15" i="2"/>
  <c r="K15" i="2"/>
  <c r="J15" i="2"/>
  <c r="I15" i="2"/>
  <c r="G15" i="2"/>
  <c r="F15" i="2"/>
  <c r="E15" i="2"/>
  <c r="D15" i="2"/>
  <c r="C15" i="2"/>
  <c r="B15" i="2"/>
  <c r="A15" i="2"/>
  <c r="O14" i="2"/>
  <c r="N14" i="2"/>
  <c r="M14" i="2"/>
  <c r="L14" i="2"/>
  <c r="K14" i="2"/>
  <c r="J14" i="2"/>
  <c r="I14" i="2"/>
  <c r="G14" i="2"/>
  <c r="F14" i="2"/>
  <c r="E14" i="2"/>
  <c r="D14" i="2"/>
  <c r="C14" i="2"/>
  <c r="B14" i="2"/>
  <c r="A14" i="2"/>
  <c r="O13" i="2"/>
  <c r="N13" i="2"/>
  <c r="M13" i="2"/>
  <c r="L13" i="2"/>
  <c r="K13" i="2"/>
  <c r="J13" i="2"/>
  <c r="I13" i="2"/>
  <c r="G13" i="2"/>
  <c r="F13" i="2"/>
  <c r="E13" i="2"/>
  <c r="D13" i="2"/>
  <c r="C13" i="2"/>
  <c r="B13" i="2"/>
  <c r="A13" i="2"/>
  <c r="O12" i="2"/>
  <c r="N12" i="2"/>
  <c r="M12" i="2"/>
  <c r="L12" i="2"/>
  <c r="K12" i="2"/>
  <c r="J12" i="2"/>
  <c r="I12" i="2"/>
  <c r="G12" i="2"/>
  <c r="F12" i="2"/>
  <c r="E12" i="2"/>
  <c r="D12" i="2"/>
  <c r="C12" i="2"/>
  <c r="B12" i="2"/>
  <c r="A12" i="2"/>
  <c r="O11" i="2"/>
  <c r="N11" i="2"/>
  <c r="M11" i="2"/>
  <c r="L11" i="2"/>
  <c r="K11" i="2"/>
  <c r="J11" i="2"/>
  <c r="I11" i="2"/>
  <c r="G11" i="2"/>
  <c r="F11" i="2"/>
  <c r="E11" i="2"/>
  <c r="D11" i="2"/>
  <c r="C11" i="2"/>
  <c r="B11" i="2"/>
  <c r="A11" i="2"/>
  <c r="O10" i="2"/>
  <c r="N10" i="2"/>
  <c r="M10" i="2"/>
  <c r="K10" i="2"/>
  <c r="J10" i="2"/>
  <c r="I10" i="2"/>
  <c r="G10" i="2"/>
  <c r="F10" i="2"/>
  <c r="E10" i="2"/>
  <c r="D10" i="2"/>
  <c r="C10" i="2"/>
  <c r="B10" i="2"/>
  <c r="A10" i="2"/>
  <c r="O9" i="2"/>
  <c r="N9" i="2"/>
  <c r="M9" i="2"/>
  <c r="L9" i="2"/>
  <c r="K9" i="2"/>
  <c r="J9" i="2"/>
  <c r="I9" i="2"/>
  <c r="G9" i="2"/>
  <c r="F9" i="2"/>
  <c r="E9" i="2"/>
  <c r="D9" i="2"/>
  <c r="C9" i="2"/>
  <c r="B9" i="2"/>
  <c r="A9" i="2"/>
  <c r="O8" i="2"/>
  <c r="N8" i="2"/>
  <c r="M8" i="2"/>
  <c r="L8" i="2"/>
  <c r="K8" i="2"/>
  <c r="J8" i="2"/>
  <c r="I8" i="2"/>
  <c r="G8" i="2"/>
  <c r="F8" i="2"/>
  <c r="E8" i="2"/>
  <c r="D8" i="2"/>
  <c r="C8" i="2"/>
  <c r="B8" i="2"/>
  <c r="A8" i="2"/>
  <c r="O7" i="2"/>
  <c r="N7" i="2"/>
  <c r="M7" i="2"/>
  <c r="L7" i="2"/>
  <c r="K7" i="2"/>
  <c r="J7" i="2"/>
  <c r="I7" i="2"/>
  <c r="G7" i="2"/>
  <c r="F7" i="2"/>
  <c r="E7" i="2"/>
  <c r="D7" i="2"/>
  <c r="C7" i="2"/>
  <c r="B7" i="2"/>
  <c r="A7" i="2"/>
  <c r="O6" i="2"/>
  <c r="N6" i="2"/>
  <c r="M6" i="2"/>
  <c r="L6" i="2"/>
  <c r="K6" i="2"/>
  <c r="I6" i="2"/>
  <c r="G6" i="2"/>
  <c r="F6" i="2"/>
  <c r="E6" i="2"/>
  <c r="D6" i="2"/>
  <c r="C6" i="2"/>
  <c r="A6" i="2"/>
  <c r="K38" i="2"/>
  <c r="L38" i="2"/>
  <c r="M38" i="2"/>
  <c r="N38" i="2"/>
  <c r="O38" i="2"/>
  <c r="O5" i="2"/>
  <c r="N5" i="2"/>
  <c r="M5" i="2"/>
  <c r="L5" i="2"/>
  <c r="K5" i="2"/>
  <c r="J5" i="2"/>
  <c r="C38" i="2"/>
  <c r="D38" i="2"/>
  <c r="E38" i="2"/>
  <c r="F38" i="2"/>
  <c r="G38" i="2"/>
  <c r="G5" i="2"/>
  <c r="F5" i="2"/>
  <c r="E5" i="2"/>
  <c r="D5" i="2"/>
  <c r="C5" i="2"/>
  <c r="B5" i="2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K38" i="1"/>
  <c r="L38" i="1"/>
  <c r="M38" i="1"/>
  <c r="N38" i="1"/>
  <c r="O38" i="1"/>
  <c r="O5" i="1"/>
  <c r="N5" i="1"/>
  <c r="M5" i="1"/>
  <c r="L5" i="1"/>
  <c r="K5" i="1"/>
  <c r="J5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I60" i="1"/>
  <c r="I27" i="1"/>
  <c r="I59" i="1"/>
  <c r="I26" i="1"/>
  <c r="I58" i="1"/>
  <c r="I25" i="1"/>
  <c r="I57" i="1"/>
  <c r="I24" i="1"/>
  <c r="I56" i="1"/>
  <c r="I23" i="1"/>
  <c r="I55" i="1"/>
  <c r="I22" i="1"/>
  <c r="I54" i="1"/>
  <c r="I21" i="1"/>
  <c r="I53" i="1"/>
  <c r="I20" i="1"/>
  <c r="I52" i="1"/>
  <c r="I19" i="1"/>
  <c r="I51" i="1"/>
  <c r="I18" i="1"/>
  <c r="I50" i="1"/>
  <c r="I17" i="1"/>
  <c r="I49" i="1"/>
  <c r="I16" i="1"/>
  <c r="I48" i="1"/>
  <c r="I15" i="1"/>
  <c r="I47" i="1"/>
  <c r="I14" i="1"/>
  <c r="I46" i="1"/>
  <c r="I13" i="1"/>
  <c r="I45" i="1"/>
  <c r="I12" i="1"/>
  <c r="I44" i="1"/>
  <c r="I11" i="1"/>
  <c r="I43" i="1"/>
  <c r="I10" i="1"/>
  <c r="I42" i="1"/>
  <c r="I9" i="1"/>
  <c r="I41" i="1"/>
  <c r="I8" i="1"/>
  <c r="I40" i="1"/>
  <c r="I7" i="1"/>
  <c r="I39" i="1"/>
  <c r="I6" i="1"/>
  <c r="C38" i="1"/>
  <c r="C5" i="1"/>
  <c r="D38" i="1"/>
  <c r="D5" i="1"/>
  <c r="E38" i="1"/>
  <c r="E5" i="1"/>
  <c r="F38" i="1"/>
  <c r="F5" i="1"/>
  <c r="G38" i="1"/>
  <c r="G5" i="1"/>
  <c r="B5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G6" i="1"/>
  <c r="C6" i="1"/>
  <c r="D6" i="1"/>
  <c r="E6" i="1"/>
  <c r="F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6" i="1"/>
  <c r="B6" i="1"/>
</calcChain>
</file>

<file path=xl/sharedStrings.xml><?xml version="1.0" encoding="utf-8"?>
<sst xmlns="http://schemas.openxmlformats.org/spreadsheetml/2006/main" count="265" uniqueCount="87">
  <si>
    <t>team/skill</t>
  </si>
  <si>
    <t>x_ij = percentage of task j assigned to team i</t>
  </si>
  <si>
    <t>green = high skill, red = low skill</t>
  </si>
  <si>
    <t>uniformly distributed tasks, hindsight assignment</t>
  </si>
  <si>
    <t>uniformly distributed tasks, rolling assignment</t>
  </si>
  <si>
    <t>absolute counts</t>
  </si>
  <si>
    <t>average assignment: 1/22 = 0.045</t>
  </si>
  <si>
    <t>a</t>
  </si>
  <si>
    <t>normally distributed tasks, hindsight assignment</t>
  </si>
  <si>
    <t>normally distributed tasks, rolling assignment</t>
  </si>
  <si>
    <t>high/low distributed tasks, hindsight assignment</t>
  </si>
  <si>
    <t>high/low distributed tasks, rolling assignment</t>
  </si>
  <si>
    <t>skill</t>
  </si>
  <si>
    <t>task</t>
  </si>
  <si>
    <t>tasks per skill</t>
  </si>
  <si>
    <t>hindsight</t>
  </si>
  <si>
    <t>day</t>
  </si>
  <si>
    <t>diverse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</si>
  <si>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</si>
  <si>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</si>
  <si>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</si>
  <si>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</si>
  <si>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</si>
  <si>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</si>
  <si>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</si>
  <si>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</si>
  <si>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</si>
  <si>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</si>
  <si>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</si>
  <si>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</si>
  <si>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</si>
  <si>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</si>
  <si>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</si>
  <si>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</si>
  <si>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</si>
  <si>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</si>
  <si>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</si>
  <si>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</si>
  <si>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</si>
  <si>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</si>
  <si>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</si>
  <si>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</si>
  <si>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% of tasks of skill x</t>
  </si>
  <si>
    <t>strength of skill x</t>
  </si>
  <si>
    <t>spec</t>
  </si>
  <si>
    <t>div</t>
  </si>
  <si>
    <t>specialized*skill</t>
  </si>
  <si>
    <t>diverse*skill</t>
  </si>
  <si>
    <t>team</t>
  </si>
  <si>
    <t>team index</t>
  </si>
  <si>
    <t>team_skill</t>
  </si>
  <si>
    <t>Correlations</t>
  </si>
  <si>
    <t>total</t>
  </si>
  <si>
    <t>z-1,y</t>
  </si>
  <si>
    <t>z-1, y+1</t>
  </si>
  <si>
    <t>z-1, y+2</t>
  </si>
  <si>
    <t>z-2, y+1</t>
  </si>
  <si>
    <t>z-2, y+2</t>
  </si>
  <si>
    <t>z-1, y+3</t>
  </si>
  <si>
    <t>z-1, y+4</t>
  </si>
  <si>
    <t>z-2, y+3</t>
  </si>
  <si>
    <t>z-3, y+2</t>
  </si>
  <si>
    <t>z-4, y+1</t>
  </si>
  <si>
    <t>z-1, y+5</t>
  </si>
  <si>
    <t>z-2, y+4</t>
  </si>
  <si>
    <t xml:space="preserve">z-3, y+3 </t>
  </si>
  <si>
    <t>z-4, y+2</t>
  </si>
  <si>
    <t>z-5, y+1</t>
  </si>
  <si>
    <t>z-1, y+6</t>
  </si>
  <si>
    <t>z-2, y+5</t>
  </si>
  <si>
    <t>z-3, y+4</t>
  </si>
  <si>
    <t>z-4, y+3</t>
  </si>
  <si>
    <t>z-5, y+2</t>
  </si>
  <si>
    <t>z-6, y+1</t>
  </si>
  <si>
    <t>gap</t>
  </si>
  <si>
    <t>days batched</t>
  </si>
  <si>
    <t>average skill</t>
  </si>
  <si>
    <t>days</t>
  </si>
  <si>
    <t>range(40, 60)</t>
  </si>
  <si>
    <t>range(80, 100)</t>
  </si>
  <si>
    <t>change batch number</t>
  </si>
  <si>
    <t>actually day 32</t>
  </si>
  <si>
    <t>delete days 0-2</t>
  </si>
  <si>
    <t xml:space="preserve">delete 20 </t>
  </si>
  <si>
    <t>extra slack in gap</t>
  </si>
  <si>
    <t>b</t>
  </si>
  <si>
    <t>a+b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</si>
</sst>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CD5AC"/>
        <bgColor indexed="64"/>
      </patternFill>
    </fill>
    <fill>
      <patternFill patternType="solid">
        <fgColor rgb="FFECF6F1"/>
        <bgColor indexed="64"/>
      </patternFill>
    </fill>
    <fill>
      <patternFill patternType="solid">
        <fgColor rgb="FFD9EEE1"/>
        <bgColor indexed="64"/>
      </patternFill>
    </fill>
    <fill>
      <patternFill patternType="solid">
        <fgColor rgb="FFFAD1D4"/>
        <bgColor indexed="64"/>
      </patternFill>
    </fill>
    <fill>
      <patternFill patternType="solid">
        <fgColor rgb="FFCCE9D5"/>
        <bgColor indexed="64"/>
      </patternFill>
    </fill>
    <fill>
      <patternFill patternType="solid">
        <fgColor rgb="FFDCEFE3"/>
        <bgColor indexed="64"/>
      </patternFill>
    </fill>
    <fill>
      <patternFill patternType="solid">
        <fgColor rgb="FFFAC8CA"/>
        <bgColor indexed="64"/>
      </patternFill>
    </fill>
    <fill>
      <patternFill patternType="solid">
        <fgColor rgb="FFF9A7A9"/>
        <bgColor indexed="64"/>
      </patternFill>
    </fill>
    <fill>
      <patternFill patternType="solid">
        <fgColor rgb="FFFBF9FC"/>
        <bgColor indexed="64"/>
      </patternFill>
    </fill>
    <fill>
      <patternFill patternType="solid">
        <fgColor rgb="FFF99597"/>
        <bgColor indexed="64"/>
      </patternFill>
    </fill>
    <fill>
      <patternFill patternType="solid">
        <fgColor rgb="FFFBE0E3"/>
        <bgColor indexed="64"/>
      </patternFill>
    </fill>
    <fill>
      <patternFill patternType="solid">
        <fgColor rgb="FFFBD9DB"/>
        <bgColor indexed="64"/>
      </patternFill>
    </fill>
    <fill>
      <patternFill patternType="solid">
        <fgColor rgb="FFDEF0E5"/>
        <bgColor indexed="64"/>
      </patternFill>
    </fill>
    <fill>
      <patternFill patternType="solid">
        <fgColor rgb="FFF99294"/>
        <bgColor indexed="64"/>
      </patternFill>
    </fill>
    <fill>
      <patternFill patternType="solid">
        <fgColor rgb="FFFBDDE0"/>
        <bgColor indexed="64"/>
      </patternFill>
    </fill>
    <fill>
      <patternFill patternType="solid">
        <fgColor rgb="FFFBE1E3"/>
        <bgColor indexed="64"/>
      </patternFill>
    </fill>
    <fill>
      <patternFill patternType="solid">
        <fgColor rgb="FFFBE1E4"/>
        <bgColor indexed="64"/>
      </patternFill>
    </fill>
    <fill>
      <patternFill patternType="solid">
        <fgColor rgb="FFF8FBFB"/>
        <bgColor indexed="64"/>
      </patternFill>
    </fill>
    <fill>
      <patternFill patternType="solid">
        <fgColor rgb="FFDDF0E4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FBF3F6"/>
        <bgColor indexed="64"/>
      </patternFill>
    </fill>
    <fill>
      <patternFill patternType="solid">
        <fgColor rgb="FFFAC1C3"/>
        <bgColor indexed="64"/>
      </patternFill>
    </fill>
    <fill>
      <patternFill patternType="solid">
        <fgColor rgb="FFEEF7F3"/>
        <bgColor indexed="64"/>
      </patternFill>
    </fill>
    <fill>
      <patternFill patternType="solid">
        <fgColor rgb="FFD8EEE0"/>
        <bgColor indexed="64"/>
      </patternFill>
    </fill>
    <fill>
      <patternFill patternType="solid">
        <fgColor rgb="FFFBE0E2"/>
        <bgColor indexed="64"/>
      </patternFill>
    </fill>
    <fill>
      <patternFill patternType="solid">
        <fgColor rgb="FFFBF0F3"/>
        <bgColor indexed="64"/>
      </patternFill>
    </fill>
    <fill>
      <patternFill patternType="solid">
        <fgColor rgb="FFE9F4EE"/>
        <bgColor indexed="64"/>
      </patternFill>
    </fill>
    <fill>
      <patternFill patternType="solid">
        <fgColor rgb="FFF4F9F8"/>
        <bgColor indexed="64"/>
      </patternFill>
    </fill>
    <fill>
      <patternFill patternType="solid">
        <fgColor rgb="FFF0F8F5"/>
        <bgColor indexed="64"/>
      </patternFill>
    </fill>
    <fill>
      <patternFill patternType="solid">
        <fgColor rgb="FFFAB7B9"/>
        <bgColor indexed="64"/>
      </patternFill>
    </fill>
    <fill>
      <patternFill patternType="solid">
        <fgColor rgb="FFE3F2EA"/>
        <bgColor indexed="64"/>
      </patternFill>
    </fill>
    <fill>
      <patternFill patternType="solid">
        <fgColor rgb="FFE1F1E8"/>
        <bgColor indexed="64"/>
      </patternFill>
    </fill>
    <fill>
      <patternFill patternType="solid">
        <fgColor rgb="FFEAF5F0"/>
        <bgColor indexed="64"/>
      </patternFill>
    </fill>
    <fill>
      <patternFill patternType="solid">
        <fgColor rgb="FFE3F2E9"/>
        <bgColor indexed="64"/>
      </patternFill>
    </fill>
    <fill>
      <patternFill patternType="solid">
        <fgColor rgb="FFF88688"/>
        <bgColor indexed="64"/>
      </patternFill>
    </fill>
    <fill>
      <patternFill patternType="solid">
        <fgColor rgb="FFF5FAF9"/>
        <bgColor indexed="64"/>
      </patternFill>
    </fill>
    <fill>
      <patternFill patternType="solid">
        <fgColor rgb="FFEBF6F1"/>
        <bgColor indexed="64"/>
      </patternFill>
    </fill>
    <fill>
      <patternFill patternType="solid">
        <fgColor rgb="FFE9F5EF"/>
        <bgColor indexed="64"/>
      </patternFill>
    </fill>
    <fill>
      <patternFill patternType="solid">
        <fgColor rgb="FFC4E5CE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FAFBFD"/>
        <bgColor indexed="64"/>
      </patternFill>
    </fill>
    <fill>
      <patternFill patternType="solid">
        <fgColor rgb="FFFBEBED"/>
        <bgColor indexed="64"/>
      </patternFill>
    </fill>
    <fill>
      <patternFill patternType="solid">
        <fgColor rgb="FFF5F9F9"/>
        <bgColor indexed="64"/>
      </patternFill>
    </fill>
    <fill>
      <patternFill patternType="solid">
        <fgColor rgb="FFFBECEF"/>
        <bgColor indexed="64"/>
      </patternFill>
    </fill>
    <fill>
      <patternFill patternType="solid">
        <fgColor rgb="FFD3ECDC"/>
        <bgColor indexed="64"/>
      </patternFill>
    </fill>
    <fill>
      <patternFill patternType="solid">
        <fgColor rgb="FFFBF1F4"/>
        <bgColor indexed="64"/>
      </patternFill>
    </fill>
    <fill>
      <patternFill patternType="solid">
        <fgColor rgb="FFF7FAFB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2F8F7"/>
        <bgColor indexed="64"/>
      </patternFill>
    </fill>
    <fill>
      <patternFill patternType="solid">
        <fgColor rgb="FFE5F3EB"/>
        <bgColor indexed="64"/>
      </patternFill>
    </fill>
    <fill>
      <patternFill patternType="solid">
        <fgColor rgb="FFF9989A"/>
        <bgColor indexed="64"/>
      </patternFill>
    </fill>
    <fill>
      <patternFill patternType="solid">
        <fgColor rgb="FFF9AAAC"/>
        <bgColor indexed="64"/>
      </patternFill>
    </fill>
    <fill>
      <patternFill patternType="solid">
        <fgColor rgb="FFFAC4C7"/>
        <bgColor indexed="64"/>
      </patternFill>
    </fill>
    <fill>
      <patternFill patternType="solid">
        <fgColor rgb="FFE7F4ED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88C8E"/>
        <bgColor indexed="64"/>
      </patternFill>
    </fill>
    <fill>
      <patternFill patternType="solid">
        <fgColor rgb="FFF3F9F7"/>
        <bgColor indexed="64"/>
      </patternFill>
    </fill>
    <fill>
      <patternFill patternType="solid">
        <fgColor rgb="FFF9ADB0"/>
        <bgColor indexed="64"/>
      </patternFill>
    </fill>
    <fill>
      <patternFill patternType="solid">
        <fgColor rgb="FFFAB8BB"/>
        <bgColor indexed="64"/>
      </patternFill>
    </fill>
    <fill>
      <patternFill patternType="solid">
        <fgColor rgb="FFFAC2C4"/>
        <bgColor indexed="64"/>
      </patternFill>
    </fill>
    <fill>
      <patternFill patternType="solid">
        <fgColor rgb="FF67C07E"/>
        <bgColor indexed="64"/>
      </patternFill>
    </fill>
    <fill>
      <patternFill patternType="solid">
        <fgColor rgb="FFE0F1E7"/>
        <bgColor indexed="64"/>
      </patternFill>
    </fill>
    <fill>
      <patternFill patternType="solid">
        <fgColor rgb="FFFBF8FB"/>
        <bgColor indexed="64"/>
      </patternFill>
    </fill>
    <fill>
      <patternFill patternType="solid">
        <fgColor rgb="FF92D2A4"/>
        <bgColor indexed="64"/>
      </patternFill>
    </fill>
    <fill>
      <patternFill patternType="solid">
        <fgColor rgb="FFE2F2E9"/>
        <bgColor indexed="64"/>
      </patternFill>
    </fill>
    <fill>
      <patternFill patternType="solid">
        <fgColor rgb="FFE6F4EC"/>
        <bgColor indexed="64"/>
      </patternFill>
    </fill>
    <fill>
      <patternFill patternType="solid">
        <fgColor rgb="FFFABDBF"/>
        <bgColor indexed="64"/>
      </patternFill>
    </fill>
    <fill>
      <patternFill patternType="solid">
        <fgColor rgb="FFF87A7C"/>
        <bgColor indexed="64"/>
      </patternFill>
    </fill>
    <fill>
      <patternFill patternType="solid">
        <fgColor rgb="FFF98E90"/>
        <bgColor indexed="64"/>
      </patternFill>
    </fill>
    <fill>
      <patternFill patternType="solid">
        <fgColor rgb="FFC4E5CF"/>
        <bgColor indexed="64"/>
      </patternFill>
    </fill>
    <fill>
      <patternFill patternType="solid">
        <fgColor rgb="FFF88587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99EA0"/>
        <bgColor indexed="64"/>
      </patternFill>
    </fill>
    <fill>
      <patternFill patternType="solid">
        <fgColor rgb="FFFAC9CB"/>
        <bgColor indexed="64"/>
      </patternFill>
    </fill>
    <fill>
      <patternFill patternType="solid">
        <fgColor rgb="FFF88B8E"/>
        <bgColor indexed="64"/>
      </patternFill>
    </fill>
    <fill>
      <patternFill patternType="solid">
        <fgColor rgb="FF94D2A5"/>
        <bgColor indexed="64"/>
      </patternFill>
    </fill>
    <fill>
      <patternFill patternType="solid">
        <fgColor rgb="FFF9A2A5"/>
        <bgColor indexed="64"/>
      </patternFill>
    </fill>
    <fill>
      <patternFill patternType="solid">
        <fgColor rgb="FFF88789"/>
        <bgColor indexed="64"/>
      </patternFill>
    </fill>
    <fill>
      <patternFill patternType="solid">
        <fgColor rgb="FFF87577"/>
        <bgColor indexed="64"/>
      </patternFill>
    </fill>
    <fill>
      <patternFill patternType="solid">
        <fgColor rgb="FFADDCBB"/>
        <bgColor indexed="64"/>
      </patternFill>
    </fill>
    <fill>
      <patternFill patternType="solid">
        <fgColor rgb="FF88CD9B"/>
        <bgColor indexed="64"/>
      </patternFill>
    </fill>
    <fill>
      <patternFill patternType="solid">
        <fgColor rgb="FFECF6F2"/>
        <bgColor indexed="64"/>
      </patternFill>
    </fill>
    <fill>
      <patternFill patternType="solid">
        <fgColor rgb="FF91D1A3"/>
        <bgColor indexed="64"/>
      </patternFill>
    </fill>
    <fill>
      <patternFill patternType="solid">
        <fgColor rgb="FFFBE6E9"/>
        <bgColor indexed="64"/>
      </patternFill>
    </fill>
    <fill>
      <patternFill patternType="solid">
        <fgColor rgb="FFFAB8BA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rgb="FFFBF7FA"/>
        <bgColor indexed="64"/>
      </patternFill>
    </fill>
    <fill>
      <patternFill patternType="solid">
        <fgColor rgb="FFC8E7D3"/>
        <bgColor indexed="64"/>
      </patternFill>
    </fill>
    <fill>
      <patternFill patternType="solid">
        <fgColor rgb="FFFBF7F9"/>
        <bgColor indexed="64"/>
      </patternFill>
    </fill>
    <fill>
      <patternFill patternType="solid">
        <fgColor rgb="FFBDE3C9"/>
        <bgColor indexed="64"/>
      </patternFill>
    </fill>
    <fill>
      <patternFill patternType="solid">
        <fgColor rgb="FFD1EBDA"/>
        <bgColor indexed="64"/>
      </patternFill>
    </fill>
    <fill>
      <patternFill patternType="solid">
        <fgColor rgb="FFBDE3C8"/>
        <bgColor indexed="64"/>
      </patternFill>
    </fill>
    <fill>
      <patternFill patternType="solid">
        <fgColor rgb="FFF0F7F5"/>
        <bgColor indexed="64"/>
      </patternFill>
    </fill>
    <fill>
      <patternFill patternType="solid">
        <fgColor rgb="FFFAD6D9"/>
        <bgColor indexed="64"/>
      </patternFill>
    </fill>
    <fill>
      <patternFill patternType="solid">
        <fgColor rgb="FFF99FA2"/>
        <bgColor indexed="64"/>
      </patternFill>
    </fill>
    <fill>
      <patternFill patternType="solid">
        <fgColor rgb="FF7BC890"/>
        <bgColor indexed="64"/>
      </patternFill>
    </fill>
    <fill>
      <patternFill patternType="solid">
        <fgColor rgb="FF9ED6AE"/>
        <bgColor indexed="64"/>
      </patternFill>
    </fill>
    <fill>
      <patternFill patternType="solid">
        <fgColor rgb="FFF88082"/>
        <bgColor indexed="64"/>
      </patternFill>
    </fill>
    <fill>
      <patternFill patternType="solid">
        <fgColor rgb="FFF99A9C"/>
        <bgColor indexed="64"/>
      </patternFill>
    </fill>
    <fill>
      <patternFill patternType="solid">
        <fgColor rgb="FFFACACC"/>
        <bgColor indexed="64"/>
      </patternFill>
    </fill>
    <fill>
      <patternFill patternType="solid">
        <fgColor rgb="FFFAD0D3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7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3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5" borderId="0" xfId="0" applyFont="1" applyFill="1" applyAlignment="1">
      <alignment horizontal="right" vertical="center"/>
    </xf>
    <xf numFmtId="0" fontId="3" fillId="6" borderId="0" xfId="0" applyFont="1" applyFill="1" applyAlignment="1">
      <alignment horizontal="right" vertical="center"/>
    </xf>
    <xf numFmtId="0" fontId="3" fillId="7" borderId="0" xfId="0" applyFont="1" applyFill="1" applyAlignment="1">
      <alignment horizontal="right" vertical="center"/>
    </xf>
    <xf numFmtId="0" fontId="3" fillId="8" borderId="0" xfId="0" applyFont="1" applyFill="1" applyAlignment="1">
      <alignment horizontal="right" vertical="center"/>
    </xf>
    <xf numFmtId="0" fontId="3" fillId="9" borderId="0" xfId="0" applyFont="1" applyFill="1" applyAlignment="1">
      <alignment horizontal="right" vertical="center"/>
    </xf>
    <xf numFmtId="0" fontId="3" fillId="10" borderId="0" xfId="0" applyFont="1" applyFill="1" applyAlignment="1">
      <alignment horizontal="right" vertical="center"/>
    </xf>
    <xf numFmtId="0" fontId="3" fillId="11" borderId="0" xfId="0" applyFont="1" applyFill="1" applyAlignment="1">
      <alignment horizontal="right" vertical="center"/>
    </xf>
    <xf numFmtId="0" fontId="3" fillId="12" borderId="0" xfId="0" applyFont="1" applyFill="1" applyAlignment="1">
      <alignment horizontal="right" vertical="center"/>
    </xf>
    <xf numFmtId="0" fontId="3" fillId="13" borderId="0" xfId="0" applyFont="1" applyFill="1" applyAlignment="1">
      <alignment horizontal="right" vertical="center"/>
    </xf>
    <xf numFmtId="0" fontId="3" fillId="14" borderId="0" xfId="0" applyFont="1" applyFill="1" applyAlignment="1">
      <alignment horizontal="right" vertical="center"/>
    </xf>
    <xf numFmtId="0" fontId="3" fillId="15" borderId="0" xfId="0" applyFont="1" applyFill="1" applyAlignment="1">
      <alignment horizontal="right" vertical="center"/>
    </xf>
    <xf numFmtId="0" fontId="3" fillId="16" borderId="0" xfId="0" applyFont="1" applyFill="1" applyAlignment="1">
      <alignment horizontal="right" vertical="center"/>
    </xf>
    <xf numFmtId="0" fontId="3" fillId="17" borderId="0" xfId="0" applyFont="1" applyFill="1" applyAlignment="1">
      <alignment horizontal="right" vertical="center"/>
    </xf>
    <xf numFmtId="0" fontId="3" fillId="18" borderId="0" xfId="0" applyFont="1" applyFill="1" applyAlignment="1">
      <alignment horizontal="right" vertical="center"/>
    </xf>
    <xf numFmtId="0" fontId="3" fillId="19" borderId="0" xfId="0" applyFont="1" applyFill="1" applyAlignment="1">
      <alignment horizontal="right" vertical="center"/>
    </xf>
    <xf numFmtId="0" fontId="3" fillId="20" borderId="0" xfId="0" applyFont="1" applyFill="1" applyAlignment="1">
      <alignment horizontal="right" vertical="center"/>
    </xf>
    <xf numFmtId="0" fontId="3" fillId="21" borderId="0" xfId="0" applyFont="1" applyFill="1" applyAlignment="1">
      <alignment horizontal="right" vertical="center"/>
    </xf>
    <xf numFmtId="0" fontId="3" fillId="22" borderId="0" xfId="0" applyFont="1" applyFill="1" applyAlignment="1">
      <alignment horizontal="right" vertical="center"/>
    </xf>
    <xf numFmtId="0" fontId="3" fillId="23" borderId="0" xfId="0" applyFont="1" applyFill="1" applyAlignment="1">
      <alignment horizontal="right" vertical="center"/>
    </xf>
    <xf numFmtId="0" fontId="3" fillId="24" borderId="0" xfId="0" applyFont="1" applyFill="1" applyAlignment="1">
      <alignment horizontal="right" vertical="center"/>
    </xf>
    <xf numFmtId="0" fontId="3" fillId="25" borderId="0" xfId="0" applyFont="1" applyFill="1" applyAlignment="1">
      <alignment horizontal="right" vertical="center"/>
    </xf>
    <xf numFmtId="0" fontId="3" fillId="26" borderId="0" xfId="0" applyFont="1" applyFill="1" applyAlignment="1">
      <alignment horizontal="right" vertical="center"/>
    </xf>
    <xf numFmtId="0" fontId="3" fillId="27" borderId="0" xfId="0" applyFont="1" applyFill="1" applyAlignment="1">
      <alignment horizontal="right" vertical="center"/>
    </xf>
    <xf numFmtId="0" fontId="3" fillId="28" borderId="0" xfId="0" applyFont="1" applyFill="1" applyAlignment="1">
      <alignment horizontal="right" vertical="center"/>
    </xf>
    <xf numFmtId="0" fontId="3" fillId="29" borderId="0" xfId="0" applyFont="1" applyFill="1" applyAlignment="1">
      <alignment horizontal="right" vertical="center"/>
    </xf>
    <xf numFmtId="0" fontId="3" fillId="30" borderId="0" xfId="0" applyFont="1" applyFill="1" applyAlignment="1">
      <alignment horizontal="right" vertical="center"/>
    </xf>
    <xf numFmtId="0" fontId="3" fillId="31" borderId="0" xfId="0" applyFont="1" applyFill="1" applyAlignment="1">
      <alignment horizontal="right" vertical="center"/>
    </xf>
    <xf numFmtId="0" fontId="3" fillId="32" borderId="0" xfId="0" applyFont="1" applyFill="1" applyAlignment="1">
      <alignment horizontal="right" vertical="center"/>
    </xf>
    <xf numFmtId="0" fontId="3" fillId="33" borderId="0" xfId="0" applyFont="1" applyFill="1" applyAlignment="1">
      <alignment horizontal="right" vertical="center"/>
    </xf>
    <xf numFmtId="0" fontId="3" fillId="34" borderId="0" xfId="0" applyFont="1" applyFill="1" applyAlignment="1">
      <alignment horizontal="right" vertical="center"/>
    </xf>
    <xf numFmtId="0" fontId="3" fillId="35" borderId="0" xfId="0" applyFont="1" applyFill="1" applyAlignment="1">
      <alignment horizontal="right" vertical="center"/>
    </xf>
    <xf numFmtId="0" fontId="3" fillId="36" borderId="0" xfId="0" applyFont="1" applyFill="1" applyAlignment="1">
      <alignment horizontal="right" vertical="center"/>
    </xf>
    <xf numFmtId="0" fontId="3" fillId="37" borderId="0" xfId="0" applyFont="1" applyFill="1" applyAlignment="1">
      <alignment horizontal="right" vertical="center"/>
    </xf>
    <xf numFmtId="0" fontId="3" fillId="38" borderId="0" xfId="0" applyFont="1" applyFill="1" applyAlignment="1">
      <alignment horizontal="right" vertical="center"/>
    </xf>
    <xf numFmtId="0" fontId="3" fillId="39" borderId="0" xfId="0" applyFont="1" applyFill="1" applyAlignment="1">
      <alignment horizontal="right" vertical="center"/>
    </xf>
    <xf numFmtId="0" fontId="3" fillId="40" borderId="0" xfId="0" applyFont="1" applyFill="1" applyAlignment="1">
      <alignment horizontal="right" vertical="center"/>
    </xf>
    <xf numFmtId="0" fontId="3" fillId="41" borderId="0" xfId="0" applyFont="1" applyFill="1" applyAlignment="1">
      <alignment horizontal="right" vertical="center"/>
    </xf>
    <xf numFmtId="0" fontId="3" fillId="42" borderId="0" xfId="0" applyFont="1" applyFill="1" applyAlignment="1">
      <alignment horizontal="right" vertical="center"/>
    </xf>
    <xf numFmtId="0" fontId="3" fillId="43" borderId="0" xfId="0" applyFont="1" applyFill="1" applyAlignment="1">
      <alignment horizontal="right" vertical="center"/>
    </xf>
    <xf numFmtId="0" fontId="3" fillId="44" borderId="0" xfId="0" applyFont="1" applyFill="1" applyAlignment="1">
      <alignment horizontal="right" vertical="center"/>
    </xf>
    <xf numFmtId="0" fontId="3" fillId="45" borderId="0" xfId="0" applyFont="1" applyFill="1" applyAlignment="1">
      <alignment horizontal="right" vertical="center"/>
    </xf>
    <xf numFmtId="0" fontId="3" fillId="46" borderId="0" xfId="0" applyFont="1" applyFill="1" applyAlignment="1">
      <alignment horizontal="right" vertical="center"/>
    </xf>
    <xf numFmtId="0" fontId="3" fillId="47" borderId="0" xfId="0" applyFont="1" applyFill="1" applyAlignment="1">
      <alignment horizontal="right" vertical="center"/>
    </xf>
    <xf numFmtId="0" fontId="3" fillId="48" borderId="0" xfId="0" applyFont="1" applyFill="1" applyAlignment="1">
      <alignment horizontal="right" vertical="center"/>
    </xf>
    <xf numFmtId="0" fontId="3" fillId="49" borderId="0" xfId="0" applyFont="1" applyFill="1" applyAlignment="1">
      <alignment horizontal="right" vertical="center"/>
    </xf>
    <xf numFmtId="0" fontId="3" fillId="50" borderId="0" xfId="0" applyFont="1" applyFill="1" applyAlignment="1">
      <alignment horizontal="right" vertical="center"/>
    </xf>
    <xf numFmtId="0" fontId="3" fillId="51" borderId="0" xfId="0" applyFont="1" applyFill="1" applyAlignment="1">
      <alignment horizontal="right" vertical="center"/>
    </xf>
    <xf numFmtId="0" fontId="3" fillId="52" borderId="0" xfId="0" applyFont="1" applyFill="1" applyAlignment="1">
      <alignment horizontal="right" vertical="center"/>
    </xf>
    <xf numFmtId="0" fontId="3" fillId="53" borderId="0" xfId="0" applyFont="1" applyFill="1" applyAlignment="1">
      <alignment horizontal="right" vertical="center"/>
    </xf>
    <xf numFmtId="0" fontId="3" fillId="54" borderId="0" xfId="0" applyFont="1" applyFill="1" applyAlignment="1">
      <alignment horizontal="right" vertical="center"/>
    </xf>
    <xf numFmtId="0" fontId="3" fillId="55" borderId="0" xfId="0" applyFont="1" applyFill="1" applyAlignment="1">
      <alignment horizontal="right" vertical="center"/>
    </xf>
    <xf numFmtId="0" fontId="3" fillId="56" borderId="0" xfId="0" applyFont="1" applyFill="1" applyAlignment="1">
      <alignment horizontal="right" vertical="center"/>
    </xf>
    <xf numFmtId="0" fontId="3" fillId="57" borderId="0" xfId="0" applyFont="1" applyFill="1" applyAlignment="1">
      <alignment horizontal="right" vertical="center"/>
    </xf>
    <xf numFmtId="0" fontId="3" fillId="58" borderId="0" xfId="0" applyFont="1" applyFill="1" applyAlignment="1">
      <alignment horizontal="right" vertical="center"/>
    </xf>
    <xf numFmtId="0" fontId="3" fillId="59" borderId="0" xfId="0" applyFont="1" applyFill="1" applyAlignment="1">
      <alignment horizontal="right" vertical="center"/>
    </xf>
    <xf numFmtId="0" fontId="3" fillId="60" borderId="0" xfId="0" applyFont="1" applyFill="1" applyAlignment="1">
      <alignment horizontal="right" vertical="center"/>
    </xf>
    <xf numFmtId="0" fontId="3" fillId="61" borderId="0" xfId="0" applyFont="1" applyFill="1" applyAlignment="1">
      <alignment horizontal="right" vertical="center"/>
    </xf>
    <xf numFmtId="0" fontId="3" fillId="62" borderId="0" xfId="0" applyFont="1" applyFill="1" applyAlignment="1">
      <alignment horizontal="right" vertical="center"/>
    </xf>
    <xf numFmtId="0" fontId="3" fillId="63" borderId="0" xfId="0" applyFont="1" applyFill="1" applyAlignment="1">
      <alignment horizontal="right" vertical="center"/>
    </xf>
    <xf numFmtId="0" fontId="3" fillId="64" borderId="0" xfId="0" applyFont="1" applyFill="1" applyAlignment="1">
      <alignment horizontal="right" vertical="center"/>
    </xf>
    <xf numFmtId="0" fontId="3" fillId="65" borderId="0" xfId="0" applyFont="1" applyFill="1" applyAlignment="1">
      <alignment horizontal="right" vertical="center"/>
    </xf>
    <xf numFmtId="0" fontId="3" fillId="66" borderId="0" xfId="0" applyFont="1" applyFill="1" applyAlignment="1">
      <alignment horizontal="right" vertical="center"/>
    </xf>
    <xf numFmtId="0" fontId="3" fillId="67" borderId="0" xfId="0" applyFont="1" applyFill="1" applyAlignment="1">
      <alignment horizontal="right" vertical="center"/>
    </xf>
    <xf numFmtId="0" fontId="3" fillId="68" borderId="0" xfId="0" applyFont="1" applyFill="1" applyAlignment="1">
      <alignment horizontal="right" vertical="center"/>
    </xf>
    <xf numFmtId="0" fontId="3" fillId="69" borderId="0" xfId="0" applyFont="1" applyFill="1" applyAlignment="1">
      <alignment horizontal="right" vertical="center"/>
    </xf>
    <xf numFmtId="0" fontId="3" fillId="70" borderId="0" xfId="0" applyFont="1" applyFill="1" applyAlignment="1">
      <alignment horizontal="right" vertical="center"/>
    </xf>
    <xf numFmtId="0" fontId="3" fillId="71" borderId="0" xfId="0" applyFont="1" applyFill="1" applyAlignment="1">
      <alignment horizontal="right" vertical="center"/>
    </xf>
    <xf numFmtId="0" fontId="3" fillId="72" borderId="0" xfId="0" applyFont="1" applyFill="1" applyAlignment="1">
      <alignment horizontal="right" vertical="center"/>
    </xf>
    <xf numFmtId="0" fontId="3" fillId="73" borderId="0" xfId="0" applyFont="1" applyFill="1" applyAlignment="1">
      <alignment horizontal="right" vertical="center"/>
    </xf>
    <xf numFmtId="0" fontId="3" fillId="74" borderId="0" xfId="0" applyFont="1" applyFill="1" applyAlignment="1">
      <alignment horizontal="right" vertical="center"/>
    </xf>
    <xf numFmtId="0" fontId="3" fillId="75" borderId="0" xfId="0" applyFont="1" applyFill="1" applyAlignment="1">
      <alignment horizontal="right" vertical="center"/>
    </xf>
    <xf numFmtId="0" fontId="3" fillId="76" borderId="0" xfId="0" applyFont="1" applyFill="1" applyAlignment="1">
      <alignment horizontal="right" vertical="center"/>
    </xf>
    <xf numFmtId="0" fontId="3" fillId="77" borderId="0" xfId="0" applyFont="1" applyFill="1" applyAlignment="1">
      <alignment horizontal="right" vertical="center"/>
    </xf>
    <xf numFmtId="0" fontId="3" fillId="78" borderId="0" xfId="0" applyFont="1" applyFill="1" applyAlignment="1">
      <alignment horizontal="right" vertical="center"/>
    </xf>
    <xf numFmtId="0" fontId="3" fillId="79" borderId="0" xfId="0" applyFont="1" applyFill="1" applyAlignment="1">
      <alignment horizontal="right" vertical="center"/>
    </xf>
    <xf numFmtId="0" fontId="3" fillId="80" borderId="0" xfId="0" applyFont="1" applyFill="1" applyAlignment="1">
      <alignment horizontal="right" vertical="center"/>
    </xf>
    <xf numFmtId="0" fontId="3" fillId="81" borderId="0" xfId="0" applyFont="1" applyFill="1" applyAlignment="1">
      <alignment horizontal="right" vertical="center"/>
    </xf>
    <xf numFmtId="0" fontId="3" fillId="82" borderId="0" xfId="0" applyFont="1" applyFill="1" applyAlignment="1">
      <alignment horizontal="right" vertical="center"/>
    </xf>
    <xf numFmtId="0" fontId="3" fillId="83" borderId="0" xfId="0" applyFont="1" applyFill="1" applyAlignment="1">
      <alignment horizontal="right" vertical="center"/>
    </xf>
    <xf numFmtId="0" fontId="3" fillId="84" borderId="0" xfId="0" applyFont="1" applyFill="1" applyAlignment="1">
      <alignment horizontal="right" vertical="center"/>
    </xf>
    <xf numFmtId="0" fontId="3" fillId="85" borderId="0" xfId="0" applyFont="1" applyFill="1" applyAlignment="1">
      <alignment horizontal="right" vertical="center"/>
    </xf>
    <xf numFmtId="0" fontId="3" fillId="86" borderId="0" xfId="0" applyFont="1" applyFill="1" applyAlignment="1">
      <alignment horizontal="right" vertical="center"/>
    </xf>
    <xf numFmtId="0" fontId="3" fillId="87" borderId="0" xfId="0" applyFont="1" applyFill="1" applyAlignment="1">
      <alignment horizontal="right" vertical="center"/>
    </xf>
    <xf numFmtId="0" fontId="3" fillId="88" borderId="0" xfId="0" applyFont="1" applyFill="1" applyAlignment="1">
      <alignment horizontal="right" vertical="center"/>
    </xf>
    <xf numFmtId="0" fontId="3" fillId="89" borderId="0" xfId="0" applyFont="1" applyFill="1" applyAlignment="1">
      <alignment horizontal="right" vertical="center"/>
    </xf>
    <xf numFmtId="0" fontId="3" fillId="90" borderId="0" xfId="0" applyFont="1" applyFill="1" applyAlignment="1">
      <alignment horizontal="right" vertical="center"/>
    </xf>
    <xf numFmtId="0" fontId="3" fillId="91" borderId="0" xfId="0" applyFont="1" applyFill="1" applyAlignment="1">
      <alignment horizontal="right" vertical="center"/>
    </xf>
    <xf numFmtId="0" fontId="3" fillId="92" borderId="0" xfId="0" applyFont="1" applyFill="1" applyAlignment="1">
      <alignment horizontal="right" vertical="center"/>
    </xf>
    <xf numFmtId="0" fontId="3" fillId="93" borderId="0" xfId="0" applyFont="1" applyFill="1" applyAlignment="1">
      <alignment horizontal="right" vertical="center"/>
    </xf>
    <xf numFmtId="0" fontId="3" fillId="94" borderId="0" xfId="0" applyFont="1" applyFill="1" applyAlignment="1">
      <alignment horizontal="right" vertical="center"/>
    </xf>
    <xf numFmtId="0" fontId="3" fillId="95" borderId="0" xfId="0" applyFont="1" applyFill="1" applyAlignment="1">
      <alignment horizontal="right" vertical="center"/>
    </xf>
    <xf numFmtId="0" fontId="3" fillId="96" borderId="0" xfId="0" applyFont="1" applyFill="1" applyAlignment="1">
      <alignment horizontal="right" vertical="center"/>
    </xf>
    <xf numFmtId="0" fontId="3" fillId="97" borderId="0" xfId="0" applyFont="1" applyFill="1" applyAlignment="1">
      <alignment horizontal="right" vertical="center"/>
    </xf>
    <xf numFmtId="0" fontId="3" fillId="98" borderId="0" xfId="0" applyFont="1" applyFill="1" applyAlignment="1">
      <alignment horizontal="right" vertical="center"/>
    </xf>
    <xf numFmtId="0" fontId="3" fillId="99" borderId="0" xfId="0" applyFont="1" applyFill="1" applyAlignment="1">
      <alignment horizontal="right" vertical="center"/>
    </xf>
    <xf numFmtId="0" fontId="3" fillId="100" borderId="0" xfId="0" applyFont="1" applyFill="1" applyAlignment="1">
      <alignment horizontal="right" vertical="center"/>
    </xf>
    <xf numFmtId="0" fontId="3" fillId="101" borderId="0" xfId="0" applyFont="1" applyFill="1" applyAlignment="1">
      <alignment horizontal="right" vertical="center"/>
    </xf>
    <xf numFmtId="0" fontId="3" fillId="102" borderId="0" xfId="0" applyFont="1" applyFill="1" applyAlignment="1">
      <alignment horizontal="right" vertical="center"/>
    </xf>
    <xf numFmtId="0" fontId="3" fillId="103" borderId="0" xfId="0" applyFont="1" applyFill="1" applyAlignment="1">
      <alignment horizontal="right" vertical="center"/>
    </xf>
    <xf numFmtId="0" fontId="0" fillId="0" borderId="0" xfId="0" applyAlignment="1">
      <alignment vertical="center"/>
    </xf>
    <xf numFmtId="165" fontId="3" fillId="3" borderId="0" xfId="0" applyNumberFormat="1" applyFont="1" applyFill="1" applyAlignment="1">
      <alignment horizontal="right" vertical="center"/>
    </xf>
    <xf numFmtId="165" fontId="3" fillId="4" borderId="0" xfId="0" applyNumberFormat="1" applyFont="1" applyFill="1" applyAlignment="1">
      <alignment horizontal="right" vertical="center"/>
    </xf>
    <xf numFmtId="165" fontId="3" fillId="5" borderId="0" xfId="0" applyNumberFormat="1" applyFont="1" applyFill="1" applyAlignment="1">
      <alignment horizontal="right" vertical="center"/>
    </xf>
    <xf numFmtId="165" fontId="3" fillId="6" borderId="0" xfId="0" applyNumberFormat="1" applyFont="1" applyFill="1" applyAlignment="1">
      <alignment horizontal="right" vertical="center"/>
    </xf>
    <xf numFmtId="165" fontId="3" fillId="7" borderId="0" xfId="0" applyNumberFormat="1" applyFont="1" applyFill="1" applyAlignment="1">
      <alignment horizontal="right" vertical="center"/>
    </xf>
    <xf numFmtId="165" fontId="3" fillId="8" borderId="0" xfId="0" applyNumberFormat="1" applyFont="1" applyFill="1" applyAlignment="1">
      <alignment horizontal="right" vertical="center"/>
    </xf>
    <xf numFmtId="165" fontId="3" fillId="9" borderId="0" xfId="0" applyNumberFormat="1" applyFont="1" applyFill="1" applyAlignment="1">
      <alignment horizontal="right" vertical="center"/>
    </xf>
    <xf numFmtId="165" fontId="3" fillId="10" borderId="0" xfId="0" applyNumberFormat="1" applyFont="1" applyFill="1" applyAlignment="1">
      <alignment horizontal="right" vertical="center"/>
    </xf>
    <xf numFmtId="165" fontId="3" fillId="11" borderId="0" xfId="0" applyNumberFormat="1" applyFont="1" applyFill="1" applyAlignment="1">
      <alignment horizontal="right" vertical="center"/>
    </xf>
    <xf numFmtId="165" fontId="3" fillId="12" borderId="0" xfId="0" applyNumberFormat="1" applyFont="1" applyFill="1" applyAlignment="1">
      <alignment horizontal="right" vertical="center"/>
    </xf>
    <xf numFmtId="165" fontId="3" fillId="13" borderId="0" xfId="0" applyNumberFormat="1" applyFont="1" applyFill="1" applyAlignment="1">
      <alignment horizontal="right" vertical="center"/>
    </xf>
    <xf numFmtId="165" fontId="3" fillId="14" borderId="0" xfId="0" applyNumberFormat="1" applyFont="1" applyFill="1" applyAlignment="1">
      <alignment horizontal="right" vertical="center"/>
    </xf>
    <xf numFmtId="165" fontId="3" fillId="15" borderId="0" xfId="0" applyNumberFormat="1" applyFont="1" applyFill="1" applyAlignment="1">
      <alignment horizontal="right" vertical="center"/>
    </xf>
    <xf numFmtId="165" fontId="3" fillId="16" borderId="0" xfId="0" applyNumberFormat="1" applyFont="1" applyFill="1" applyAlignment="1">
      <alignment horizontal="right" vertical="center"/>
    </xf>
    <xf numFmtId="165" fontId="3" fillId="17" borderId="0" xfId="0" applyNumberFormat="1" applyFont="1" applyFill="1" applyAlignment="1">
      <alignment horizontal="right" vertical="center"/>
    </xf>
    <xf numFmtId="165" fontId="3" fillId="18" borderId="0" xfId="0" applyNumberFormat="1" applyFont="1" applyFill="1" applyAlignment="1">
      <alignment horizontal="right" vertical="center"/>
    </xf>
    <xf numFmtId="165" fontId="3" fillId="19" borderId="0" xfId="0" applyNumberFormat="1" applyFont="1" applyFill="1" applyAlignment="1">
      <alignment horizontal="right" vertical="center"/>
    </xf>
    <xf numFmtId="165" fontId="3" fillId="20" borderId="0" xfId="0" applyNumberFormat="1" applyFont="1" applyFill="1" applyAlignment="1">
      <alignment horizontal="right" vertical="center"/>
    </xf>
    <xf numFmtId="165" fontId="3" fillId="21" borderId="0" xfId="0" applyNumberFormat="1" applyFont="1" applyFill="1" applyAlignment="1">
      <alignment horizontal="right" vertical="center"/>
    </xf>
    <xf numFmtId="165" fontId="3" fillId="22" borderId="0" xfId="0" applyNumberFormat="1" applyFont="1" applyFill="1" applyAlignment="1">
      <alignment horizontal="right" vertical="center"/>
    </xf>
    <xf numFmtId="165" fontId="3" fillId="23" borderId="0" xfId="0" applyNumberFormat="1" applyFont="1" applyFill="1" applyAlignment="1">
      <alignment horizontal="right" vertical="center"/>
    </xf>
    <xf numFmtId="165" fontId="3" fillId="24" borderId="0" xfId="0" applyNumberFormat="1" applyFont="1" applyFill="1" applyAlignment="1">
      <alignment horizontal="right" vertical="center"/>
    </xf>
    <xf numFmtId="165" fontId="3" fillId="25" borderId="0" xfId="0" applyNumberFormat="1" applyFont="1" applyFill="1" applyAlignment="1">
      <alignment horizontal="right" vertical="center"/>
    </xf>
    <xf numFmtId="165" fontId="3" fillId="26" borderId="0" xfId="0" applyNumberFormat="1" applyFont="1" applyFill="1" applyAlignment="1">
      <alignment horizontal="right" vertical="center"/>
    </xf>
    <xf numFmtId="165" fontId="3" fillId="27" borderId="0" xfId="0" applyNumberFormat="1" applyFont="1" applyFill="1" applyAlignment="1">
      <alignment horizontal="right" vertical="center"/>
    </xf>
    <xf numFmtId="165" fontId="3" fillId="28" borderId="0" xfId="0" applyNumberFormat="1" applyFont="1" applyFill="1" applyAlignment="1">
      <alignment horizontal="right" vertical="center"/>
    </xf>
    <xf numFmtId="165" fontId="3" fillId="29" borderId="0" xfId="0" applyNumberFormat="1" applyFont="1" applyFill="1" applyAlignment="1">
      <alignment horizontal="right" vertical="center"/>
    </xf>
    <xf numFmtId="165" fontId="3" fillId="30" borderId="0" xfId="0" applyNumberFormat="1" applyFont="1" applyFill="1" applyAlignment="1">
      <alignment horizontal="right" vertical="center"/>
    </xf>
    <xf numFmtId="165" fontId="3" fillId="31" borderId="0" xfId="0" applyNumberFormat="1" applyFont="1" applyFill="1" applyAlignment="1">
      <alignment horizontal="right" vertical="center"/>
    </xf>
    <xf numFmtId="165" fontId="3" fillId="32" borderId="0" xfId="0" applyNumberFormat="1" applyFont="1" applyFill="1" applyAlignment="1">
      <alignment horizontal="right" vertical="center"/>
    </xf>
    <xf numFmtId="165" fontId="3" fillId="33" borderId="0" xfId="0" applyNumberFormat="1" applyFont="1" applyFill="1" applyAlignment="1">
      <alignment horizontal="right" vertical="center"/>
    </xf>
    <xf numFmtId="165" fontId="3" fillId="34" borderId="0" xfId="0" applyNumberFormat="1" applyFont="1" applyFill="1" applyAlignment="1">
      <alignment horizontal="right" vertical="center"/>
    </xf>
    <xf numFmtId="165" fontId="3" fillId="35" borderId="0" xfId="0" applyNumberFormat="1" applyFont="1" applyFill="1" applyAlignment="1">
      <alignment horizontal="right" vertical="center"/>
    </xf>
    <xf numFmtId="165" fontId="3" fillId="36" borderId="0" xfId="0" applyNumberFormat="1" applyFont="1" applyFill="1" applyAlignment="1">
      <alignment horizontal="right" vertical="center"/>
    </xf>
    <xf numFmtId="165" fontId="3" fillId="37" borderId="0" xfId="0" applyNumberFormat="1" applyFont="1" applyFill="1" applyAlignment="1">
      <alignment horizontal="right" vertical="center"/>
    </xf>
    <xf numFmtId="165" fontId="3" fillId="38" borderId="0" xfId="0" applyNumberFormat="1" applyFont="1" applyFill="1" applyAlignment="1">
      <alignment horizontal="right" vertical="center"/>
    </xf>
    <xf numFmtId="165" fontId="3" fillId="39" borderId="0" xfId="0" applyNumberFormat="1" applyFont="1" applyFill="1" applyAlignment="1">
      <alignment horizontal="right" vertical="center"/>
    </xf>
    <xf numFmtId="165" fontId="3" fillId="40" borderId="0" xfId="0" applyNumberFormat="1" applyFont="1" applyFill="1" applyAlignment="1">
      <alignment horizontal="right" vertical="center"/>
    </xf>
    <xf numFmtId="165" fontId="3" fillId="41" borderId="0" xfId="0" applyNumberFormat="1" applyFont="1" applyFill="1" applyAlignment="1">
      <alignment horizontal="right" vertical="center"/>
    </xf>
    <xf numFmtId="165" fontId="3" fillId="42" borderId="0" xfId="0" applyNumberFormat="1" applyFont="1" applyFill="1" applyAlignment="1">
      <alignment horizontal="right" vertical="center"/>
    </xf>
    <xf numFmtId="165" fontId="3" fillId="43" borderId="0" xfId="0" applyNumberFormat="1" applyFont="1" applyFill="1" applyAlignment="1">
      <alignment horizontal="right" vertical="center"/>
    </xf>
    <xf numFmtId="165" fontId="3" fillId="44" borderId="0" xfId="0" applyNumberFormat="1" applyFont="1" applyFill="1" applyAlignment="1">
      <alignment horizontal="right" vertical="center"/>
    </xf>
    <xf numFmtId="165" fontId="3" fillId="45" borderId="0" xfId="0" applyNumberFormat="1" applyFont="1" applyFill="1" applyAlignment="1">
      <alignment horizontal="right" vertical="center"/>
    </xf>
    <xf numFmtId="165" fontId="3" fillId="46" borderId="0" xfId="0" applyNumberFormat="1" applyFont="1" applyFill="1" applyAlignment="1">
      <alignment horizontal="right" vertical="center"/>
    </xf>
    <xf numFmtId="165" fontId="3" fillId="47" borderId="0" xfId="0" applyNumberFormat="1" applyFont="1" applyFill="1" applyAlignment="1">
      <alignment horizontal="right" vertical="center"/>
    </xf>
    <xf numFmtId="165" fontId="3" fillId="48" borderId="0" xfId="0" applyNumberFormat="1" applyFont="1" applyFill="1" applyAlignment="1">
      <alignment horizontal="right" vertical="center"/>
    </xf>
    <xf numFmtId="165" fontId="3" fillId="49" borderId="0" xfId="0" applyNumberFormat="1" applyFont="1" applyFill="1" applyAlignment="1">
      <alignment horizontal="right" vertical="center"/>
    </xf>
    <xf numFmtId="165" fontId="3" fillId="50" borderId="0" xfId="0" applyNumberFormat="1" applyFont="1" applyFill="1" applyAlignment="1">
      <alignment horizontal="right" vertical="center"/>
    </xf>
    <xf numFmtId="165" fontId="3" fillId="51" borderId="0" xfId="0" applyNumberFormat="1" applyFont="1" applyFill="1" applyAlignment="1">
      <alignment horizontal="right" vertical="center"/>
    </xf>
    <xf numFmtId="165" fontId="3" fillId="52" borderId="0" xfId="0" applyNumberFormat="1" applyFont="1" applyFill="1" applyAlignment="1">
      <alignment horizontal="right" vertical="center"/>
    </xf>
    <xf numFmtId="165" fontId="3" fillId="53" borderId="0" xfId="0" applyNumberFormat="1" applyFont="1" applyFill="1" applyAlignment="1">
      <alignment horizontal="right" vertical="center"/>
    </xf>
    <xf numFmtId="165" fontId="3" fillId="54" borderId="0" xfId="0" applyNumberFormat="1" applyFont="1" applyFill="1" applyAlignment="1">
      <alignment horizontal="right" vertical="center"/>
    </xf>
    <xf numFmtId="165" fontId="3" fillId="55" borderId="0" xfId="0" applyNumberFormat="1" applyFont="1" applyFill="1" applyAlignment="1">
      <alignment horizontal="right" vertical="center"/>
    </xf>
    <xf numFmtId="165" fontId="3" fillId="56" borderId="0" xfId="0" applyNumberFormat="1" applyFont="1" applyFill="1" applyAlignment="1">
      <alignment horizontal="right" vertical="center"/>
    </xf>
    <xf numFmtId="165" fontId="3" fillId="57" borderId="0" xfId="0" applyNumberFormat="1" applyFont="1" applyFill="1" applyAlignment="1">
      <alignment horizontal="right" vertical="center"/>
    </xf>
    <xf numFmtId="165" fontId="3" fillId="58" borderId="0" xfId="0" applyNumberFormat="1" applyFont="1" applyFill="1" applyAlignment="1">
      <alignment horizontal="right" vertical="center"/>
    </xf>
    <xf numFmtId="165" fontId="3" fillId="59" borderId="0" xfId="0" applyNumberFormat="1" applyFont="1" applyFill="1" applyAlignment="1">
      <alignment horizontal="right" vertical="center"/>
    </xf>
    <xf numFmtId="165" fontId="3" fillId="60" borderId="0" xfId="0" applyNumberFormat="1" applyFont="1" applyFill="1" applyAlignment="1">
      <alignment horizontal="right" vertical="center"/>
    </xf>
    <xf numFmtId="165" fontId="3" fillId="61" borderId="0" xfId="0" applyNumberFormat="1" applyFont="1" applyFill="1" applyAlignment="1">
      <alignment horizontal="right" vertical="center"/>
    </xf>
    <xf numFmtId="165" fontId="3" fillId="62" borderId="0" xfId="0" applyNumberFormat="1" applyFont="1" applyFill="1" applyAlignment="1">
      <alignment horizontal="right" vertical="center"/>
    </xf>
    <xf numFmtId="165" fontId="3" fillId="63" borderId="0" xfId="0" applyNumberFormat="1" applyFont="1" applyFill="1" applyAlignment="1">
      <alignment horizontal="right" vertical="center"/>
    </xf>
    <xf numFmtId="165" fontId="3" fillId="64" borderId="0" xfId="0" applyNumberFormat="1" applyFont="1" applyFill="1" applyAlignment="1">
      <alignment horizontal="right" vertical="center"/>
    </xf>
    <xf numFmtId="165" fontId="3" fillId="65" borderId="0" xfId="0" applyNumberFormat="1" applyFont="1" applyFill="1" applyAlignment="1">
      <alignment horizontal="right" vertical="center"/>
    </xf>
    <xf numFmtId="165" fontId="3" fillId="66" borderId="0" xfId="0" applyNumberFormat="1" applyFont="1" applyFill="1" applyAlignment="1">
      <alignment horizontal="right" vertical="center"/>
    </xf>
    <xf numFmtId="165" fontId="3" fillId="67" borderId="0" xfId="0" applyNumberFormat="1" applyFont="1" applyFill="1" applyAlignment="1">
      <alignment horizontal="right" vertical="center"/>
    </xf>
    <xf numFmtId="165" fontId="3" fillId="68" borderId="0" xfId="0" applyNumberFormat="1" applyFont="1" applyFill="1" applyAlignment="1">
      <alignment horizontal="right" vertical="center"/>
    </xf>
    <xf numFmtId="165" fontId="3" fillId="69" borderId="0" xfId="0" applyNumberFormat="1" applyFont="1" applyFill="1" applyAlignment="1">
      <alignment horizontal="right" vertical="center"/>
    </xf>
    <xf numFmtId="165" fontId="3" fillId="70" borderId="0" xfId="0" applyNumberFormat="1" applyFont="1" applyFill="1" applyAlignment="1">
      <alignment horizontal="right" vertical="center"/>
    </xf>
    <xf numFmtId="165" fontId="3" fillId="71" borderId="0" xfId="0" applyNumberFormat="1" applyFont="1" applyFill="1" applyAlignment="1">
      <alignment horizontal="right" vertical="center"/>
    </xf>
    <xf numFmtId="165" fontId="3" fillId="72" borderId="0" xfId="0" applyNumberFormat="1" applyFont="1" applyFill="1" applyAlignment="1">
      <alignment horizontal="right" vertical="center"/>
    </xf>
    <xf numFmtId="165" fontId="3" fillId="73" borderId="0" xfId="0" applyNumberFormat="1" applyFont="1" applyFill="1" applyAlignment="1">
      <alignment horizontal="right" vertical="center"/>
    </xf>
    <xf numFmtId="165" fontId="3" fillId="74" borderId="0" xfId="0" applyNumberFormat="1" applyFont="1" applyFill="1" applyAlignment="1">
      <alignment horizontal="right" vertical="center"/>
    </xf>
    <xf numFmtId="165" fontId="3" fillId="75" borderId="0" xfId="0" applyNumberFormat="1" applyFont="1" applyFill="1" applyAlignment="1">
      <alignment horizontal="right" vertical="center"/>
    </xf>
    <xf numFmtId="165" fontId="3" fillId="76" borderId="0" xfId="0" applyNumberFormat="1" applyFont="1" applyFill="1" applyAlignment="1">
      <alignment horizontal="right" vertical="center"/>
    </xf>
    <xf numFmtId="165" fontId="3" fillId="77" borderId="0" xfId="0" applyNumberFormat="1" applyFont="1" applyFill="1" applyAlignment="1">
      <alignment horizontal="right" vertical="center"/>
    </xf>
    <xf numFmtId="165" fontId="3" fillId="78" borderId="0" xfId="0" applyNumberFormat="1" applyFont="1" applyFill="1" applyAlignment="1">
      <alignment horizontal="right" vertical="center"/>
    </xf>
    <xf numFmtId="165" fontId="3" fillId="79" borderId="0" xfId="0" applyNumberFormat="1" applyFont="1" applyFill="1" applyAlignment="1">
      <alignment horizontal="right" vertical="center"/>
    </xf>
    <xf numFmtId="165" fontId="3" fillId="80" borderId="0" xfId="0" applyNumberFormat="1" applyFont="1" applyFill="1" applyAlignment="1">
      <alignment horizontal="right" vertical="center"/>
    </xf>
    <xf numFmtId="165" fontId="3" fillId="81" borderId="0" xfId="0" applyNumberFormat="1" applyFont="1" applyFill="1" applyAlignment="1">
      <alignment horizontal="right" vertical="center"/>
    </xf>
    <xf numFmtId="165" fontId="3" fillId="82" borderId="0" xfId="0" applyNumberFormat="1" applyFont="1" applyFill="1" applyAlignment="1">
      <alignment horizontal="right" vertical="center"/>
    </xf>
    <xf numFmtId="165" fontId="3" fillId="83" borderId="0" xfId="0" applyNumberFormat="1" applyFont="1" applyFill="1" applyAlignment="1">
      <alignment horizontal="right" vertical="center"/>
    </xf>
    <xf numFmtId="165" fontId="3" fillId="84" borderId="0" xfId="0" applyNumberFormat="1" applyFont="1" applyFill="1" applyAlignment="1">
      <alignment horizontal="right" vertical="center"/>
    </xf>
    <xf numFmtId="165" fontId="3" fillId="85" borderId="0" xfId="0" applyNumberFormat="1" applyFont="1" applyFill="1" applyAlignment="1">
      <alignment horizontal="right" vertical="center"/>
    </xf>
    <xf numFmtId="165" fontId="3" fillId="86" borderId="0" xfId="0" applyNumberFormat="1" applyFont="1" applyFill="1" applyAlignment="1">
      <alignment horizontal="right" vertical="center"/>
    </xf>
    <xf numFmtId="165" fontId="3" fillId="87" borderId="0" xfId="0" applyNumberFormat="1" applyFont="1" applyFill="1" applyAlignment="1">
      <alignment horizontal="right" vertical="center"/>
    </xf>
    <xf numFmtId="165" fontId="3" fillId="88" borderId="0" xfId="0" applyNumberFormat="1" applyFont="1" applyFill="1" applyAlignment="1">
      <alignment horizontal="right" vertical="center"/>
    </xf>
    <xf numFmtId="165" fontId="3" fillId="89" borderId="0" xfId="0" applyNumberFormat="1" applyFont="1" applyFill="1" applyAlignment="1">
      <alignment horizontal="right" vertical="center"/>
    </xf>
    <xf numFmtId="165" fontId="3" fillId="90" borderId="0" xfId="0" applyNumberFormat="1" applyFont="1" applyFill="1" applyAlignment="1">
      <alignment horizontal="right" vertical="center"/>
    </xf>
    <xf numFmtId="165" fontId="3" fillId="91" borderId="0" xfId="0" applyNumberFormat="1" applyFont="1" applyFill="1" applyAlignment="1">
      <alignment horizontal="right" vertical="center"/>
    </xf>
    <xf numFmtId="165" fontId="3" fillId="92" borderId="0" xfId="0" applyNumberFormat="1" applyFont="1" applyFill="1" applyAlignment="1">
      <alignment horizontal="right" vertical="center"/>
    </xf>
    <xf numFmtId="165" fontId="3" fillId="93" borderId="0" xfId="0" applyNumberFormat="1" applyFont="1" applyFill="1" applyAlignment="1">
      <alignment horizontal="right" vertical="center"/>
    </xf>
    <xf numFmtId="165" fontId="3" fillId="94" borderId="0" xfId="0" applyNumberFormat="1" applyFont="1" applyFill="1" applyAlignment="1">
      <alignment horizontal="right" vertical="center"/>
    </xf>
    <xf numFmtId="165" fontId="3" fillId="95" borderId="0" xfId="0" applyNumberFormat="1" applyFont="1" applyFill="1" applyAlignment="1">
      <alignment horizontal="right" vertical="center"/>
    </xf>
    <xf numFmtId="165" fontId="3" fillId="96" borderId="0" xfId="0" applyNumberFormat="1" applyFont="1" applyFill="1" applyAlignment="1">
      <alignment horizontal="right" vertical="center"/>
    </xf>
    <xf numFmtId="165" fontId="3" fillId="97" borderId="0" xfId="0" applyNumberFormat="1" applyFont="1" applyFill="1" applyAlignment="1">
      <alignment horizontal="right" vertical="center"/>
    </xf>
    <xf numFmtId="165" fontId="3" fillId="98" borderId="0" xfId="0" applyNumberFormat="1" applyFont="1" applyFill="1" applyAlignment="1">
      <alignment horizontal="right" vertical="center"/>
    </xf>
    <xf numFmtId="165" fontId="3" fillId="99" borderId="0" xfId="0" applyNumberFormat="1" applyFont="1" applyFill="1" applyAlignment="1">
      <alignment horizontal="right" vertical="center"/>
    </xf>
    <xf numFmtId="165" fontId="3" fillId="100" borderId="0" xfId="0" applyNumberFormat="1" applyFont="1" applyFill="1" applyAlignment="1">
      <alignment horizontal="right" vertical="center"/>
    </xf>
    <xf numFmtId="165" fontId="3" fillId="101" borderId="0" xfId="0" applyNumberFormat="1" applyFont="1" applyFill="1" applyAlignment="1">
      <alignment horizontal="right" vertical="center"/>
    </xf>
    <xf numFmtId="165" fontId="3" fillId="102" borderId="0" xfId="0" applyNumberFormat="1" applyFont="1" applyFill="1" applyAlignment="1">
      <alignment horizontal="right" vertical="center"/>
    </xf>
    <xf numFmtId="165" fontId="3" fillId="103" borderId="0" xfId="0" applyNumberFormat="1" applyFont="1" applyFill="1" applyAlignment="1">
      <alignment horizontal="righ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16" fontId="0" fillId="0" borderId="0" xfId="0" applyNumberFormat="1"/>
    <xf numFmtId="164" fontId="3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Continuous"/>
    </xf>
    <xf numFmtId="0" fontId="0" fillId="104" borderId="0" xfId="0" applyFill="1"/>
    <xf numFmtId="0" fontId="0" fillId="0" borderId="0" xfId="0" applyFill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Specialized,</a:t>
            </a:r>
            <a:r>
              <a:rPr lang="en-US" baseline="0"/>
              <a:t> Day-to-day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092641197628"/>
                  <c:y val="-0.30269622348161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117.94x - 4.7658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0.00225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'uniform day'!$B$2:$B$73</c:f>
              <c:numCache>
                <c:formatCode>0.000</c:formatCode>
                <c:ptCount val="72"/>
                <c:pt idx="0">
                  <c:v>0.0448232323232323</c:v>
                </c:pt>
                <c:pt idx="1">
                  <c:v>0.0482954545454545</c:v>
                </c:pt>
                <c:pt idx="2">
                  <c:v>0.0460858585858586</c:v>
                </c:pt>
                <c:pt idx="3">
                  <c:v>0.0473484848484848</c:v>
                </c:pt>
                <c:pt idx="4">
                  <c:v>0.0432449494949495</c:v>
                </c:pt>
                <c:pt idx="5">
                  <c:v>0.0429292929292929</c:v>
                </c:pt>
                <c:pt idx="6">
                  <c:v>0.0454545454545454</c:v>
                </c:pt>
                <c:pt idx="7">
                  <c:v>0.0505050505050505</c:v>
                </c:pt>
                <c:pt idx="8">
                  <c:v>0.0432449494949495</c:v>
                </c:pt>
                <c:pt idx="9">
                  <c:v>0.0435606060606061</c:v>
                </c:pt>
                <c:pt idx="10">
                  <c:v>0.0464015151515151</c:v>
                </c:pt>
                <c:pt idx="11">
                  <c:v>0.0435606060606061</c:v>
                </c:pt>
                <c:pt idx="12">
                  <c:v>0.0457459207459207</c:v>
                </c:pt>
                <c:pt idx="13">
                  <c:v>0.043997668997669</c:v>
                </c:pt>
                <c:pt idx="14">
                  <c:v>0.0512820512820513</c:v>
                </c:pt>
                <c:pt idx="15">
                  <c:v>0.0469114219114219</c:v>
                </c:pt>
                <c:pt idx="16">
                  <c:v>0.0463286713286713</c:v>
                </c:pt>
                <c:pt idx="17">
                  <c:v>0.0474941724941725</c:v>
                </c:pt>
                <c:pt idx="18">
                  <c:v>0.0483682983682984</c:v>
                </c:pt>
                <c:pt idx="19">
                  <c:v>0.0451631701631702</c:v>
                </c:pt>
                <c:pt idx="20">
                  <c:v>0.0437062937062937</c:v>
                </c:pt>
                <c:pt idx="21">
                  <c:v>0.0413752913752914</c:v>
                </c:pt>
                <c:pt idx="22">
                  <c:v>0.0457459207459207</c:v>
                </c:pt>
                <c:pt idx="23">
                  <c:v>0.0474941724941725</c:v>
                </c:pt>
                <c:pt idx="24">
                  <c:v>0.0450617283950617</c:v>
                </c:pt>
                <c:pt idx="25">
                  <c:v>0.0453703703703704</c:v>
                </c:pt>
                <c:pt idx="26">
                  <c:v>0.0506172839506173</c:v>
                </c:pt>
                <c:pt idx="27">
                  <c:v>0.0416666666666667</c:v>
                </c:pt>
                <c:pt idx="28">
                  <c:v>0.0419753086419753</c:v>
                </c:pt>
                <c:pt idx="29">
                  <c:v>0.0466049382716049</c:v>
                </c:pt>
                <c:pt idx="30">
                  <c:v>0.0503086419753086</c:v>
                </c:pt>
                <c:pt idx="31">
                  <c:v>0.0416666666666667</c:v>
                </c:pt>
                <c:pt idx="32">
                  <c:v>0.0469135802469136</c:v>
                </c:pt>
                <c:pt idx="33">
                  <c:v>0.0459876543209876</c:v>
                </c:pt>
                <c:pt idx="34">
                  <c:v>0.0422839506172839</c:v>
                </c:pt>
                <c:pt idx="35">
                  <c:v>0.0469135802469136</c:v>
                </c:pt>
                <c:pt idx="36">
                  <c:v>0.0428194993412385</c:v>
                </c:pt>
                <c:pt idx="37">
                  <c:v>0.0464426877470356</c:v>
                </c:pt>
                <c:pt idx="38">
                  <c:v>0.0385375494071146</c:v>
                </c:pt>
                <c:pt idx="39">
                  <c:v>0.0428194993412385</c:v>
                </c:pt>
                <c:pt idx="40">
                  <c:v>0.0487483530961792</c:v>
                </c:pt>
                <c:pt idx="41">
                  <c:v>0.0451251646903821</c:v>
                </c:pt>
                <c:pt idx="42">
                  <c:v>0.0457839262187088</c:v>
                </c:pt>
                <c:pt idx="43">
                  <c:v>0.0461133069828722</c:v>
                </c:pt>
                <c:pt idx="44">
                  <c:v>0.0480895915678524</c:v>
                </c:pt>
                <c:pt idx="45">
                  <c:v>0.0471014492753623</c:v>
                </c:pt>
                <c:pt idx="46">
                  <c:v>0.0480895915678524</c:v>
                </c:pt>
                <c:pt idx="47">
                  <c:v>0.0424901185770751</c:v>
                </c:pt>
                <c:pt idx="48">
                  <c:v>0.0480555555555555</c:v>
                </c:pt>
                <c:pt idx="49">
                  <c:v>0.0461111111111111</c:v>
                </c:pt>
                <c:pt idx="50">
                  <c:v>0.0458333333333333</c:v>
                </c:pt>
                <c:pt idx="51">
                  <c:v>0.0452777777777778</c:v>
                </c:pt>
                <c:pt idx="52">
                  <c:v>0.0444444444444444</c:v>
                </c:pt>
                <c:pt idx="53">
                  <c:v>0.0447222222222222</c:v>
                </c:pt>
                <c:pt idx="54">
                  <c:v>0.0427777777777778</c:v>
                </c:pt>
                <c:pt idx="55">
                  <c:v>0.0447222222222222</c:v>
                </c:pt>
                <c:pt idx="56">
                  <c:v>0.0480555555555555</c:v>
                </c:pt>
                <c:pt idx="57">
                  <c:v>0.0463888888888889</c:v>
                </c:pt>
                <c:pt idx="58">
                  <c:v>0.0463888888888889</c:v>
                </c:pt>
                <c:pt idx="59">
                  <c:v>0.0447222222222222</c:v>
                </c:pt>
                <c:pt idx="60">
                  <c:v>0.045863309352518</c:v>
                </c:pt>
                <c:pt idx="61">
                  <c:v>0.0428657074340527</c:v>
                </c:pt>
                <c:pt idx="62">
                  <c:v>0.0398681055155875</c:v>
                </c:pt>
                <c:pt idx="63">
                  <c:v>0.0479616306954436</c:v>
                </c:pt>
                <c:pt idx="64">
                  <c:v>0.0479616306954436</c:v>
                </c:pt>
                <c:pt idx="65">
                  <c:v>0.0452637889688249</c:v>
                </c:pt>
                <c:pt idx="66">
                  <c:v>0.0404676258992806</c:v>
                </c:pt>
                <c:pt idx="67">
                  <c:v>0.0443645083932854</c:v>
                </c:pt>
                <c:pt idx="68">
                  <c:v>0.0428657074340527</c:v>
                </c:pt>
                <c:pt idx="69">
                  <c:v>0.0485611510791367</c:v>
                </c:pt>
                <c:pt idx="70">
                  <c:v>0.0440647482014388</c:v>
                </c:pt>
                <c:pt idx="71">
                  <c:v>0.0473621103117506</c:v>
                </c:pt>
              </c:numCache>
            </c:numRef>
          </c:xVal>
          <c:yVal>
            <c:numRef>
              <c:f>'uniform day'!$C$2:$C$73</c:f>
              <c:numCache>
                <c:formatCode>0.0</c:formatCode>
                <c:ptCount val="72"/>
                <c:pt idx="0">
                  <c:v>9.251030223</c:v>
                </c:pt>
                <c:pt idx="1">
                  <c:v>-0.764210852</c:v>
                </c:pt>
                <c:pt idx="2">
                  <c:v>6.823092993</c:v>
                </c:pt>
                <c:pt idx="3">
                  <c:v>-3.192148084000001</c:v>
                </c:pt>
                <c:pt idx="4">
                  <c:v>-1.978179468</c:v>
                </c:pt>
                <c:pt idx="5">
                  <c:v>-2.180507569</c:v>
                </c:pt>
                <c:pt idx="6">
                  <c:v>5.406796275000001</c:v>
                </c:pt>
                <c:pt idx="7">
                  <c:v>-3.799132392</c:v>
                </c:pt>
                <c:pt idx="8">
                  <c:v>0.955578018000001</c:v>
                </c:pt>
                <c:pt idx="9">
                  <c:v>1.76489043</c:v>
                </c:pt>
                <c:pt idx="10">
                  <c:v>-0.0560624939999999</c:v>
                </c:pt>
                <c:pt idx="11">
                  <c:v>6.216108685</c:v>
                </c:pt>
                <c:pt idx="12">
                  <c:v>-2.052648949</c:v>
                </c:pt>
                <c:pt idx="13">
                  <c:v>11.87913356</c:v>
                </c:pt>
                <c:pt idx="14">
                  <c:v>0.90785483</c:v>
                </c:pt>
                <c:pt idx="15">
                  <c:v>-4.142416325</c:v>
                </c:pt>
                <c:pt idx="16">
                  <c:v>-3.445827201</c:v>
                </c:pt>
                <c:pt idx="17">
                  <c:v>-7.102920109</c:v>
                </c:pt>
                <c:pt idx="18">
                  <c:v>-1.007765261999999</c:v>
                </c:pt>
                <c:pt idx="19">
                  <c:v>12.227428122</c:v>
                </c:pt>
                <c:pt idx="20">
                  <c:v>3.17176949</c:v>
                </c:pt>
                <c:pt idx="21">
                  <c:v>4.216653179</c:v>
                </c:pt>
                <c:pt idx="22">
                  <c:v>-5.013152734</c:v>
                </c:pt>
                <c:pt idx="23">
                  <c:v>-6.232183703</c:v>
                </c:pt>
                <c:pt idx="24">
                  <c:v>-5.881035063</c:v>
                </c:pt>
                <c:pt idx="25">
                  <c:v>2.519530064</c:v>
                </c:pt>
                <c:pt idx="26">
                  <c:v>18.420599771</c:v>
                </c:pt>
                <c:pt idx="27">
                  <c:v>-5.781028336000001</c:v>
                </c:pt>
                <c:pt idx="28">
                  <c:v>-7.381135980999999</c:v>
                </c:pt>
                <c:pt idx="29">
                  <c:v>-6.081048519000001</c:v>
                </c:pt>
                <c:pt idx="30">
                  <c:v>13.720283568</c:v>
                </c:pt>
                <c:pt idx="31">
                  <c:v>-2.880833235</c:v>
                </c:pt>
                <c:pt idx="32">
                  <c:v>1.719476243</c:v>
                </c:pt>
                <c:pt idx="33">
                  <c:v>4.41965789</c:v>
                </c:pt>
                <c:pt idx="34">
                  <c:v>-2.280792867</c:v>
                </c:pt>
                <c:pt idx="35">
                  <c:v>-5.280994697</c:v>
                </c:pt>
                <c:pt idx="36">
                  <c:v>0.812153434</c:v>
                </c:pt>
                <c:pt idx="37">
                  <c:v>-0.12184145</c:v>
                </c:pt>
                <c:pt idx="38">
                  <c:v>2.472588782</c:v>
                </c:pt>
                <c:pt idx="39">
                  <c:v>7.142563199</c:v>
                </c:pt>
                <c:pt idx="40">
                  <c:v>-3.961598192</c:v>
                </c:pt>
                <c:pt idx="41">
                  <c:v>-4.688038655</c:v>
                </c:pt>
                <c:pt idx="42">
                  <c:v>1.746148319</c:v>
                </c:pt>
                <c:pt idx="43">
                  <c:v>-2.61249447</c:v>
                </c:pt>
                <c:pt idx="44">
                  <c:v>-1.367167959</c:v>
                </c:pt>
                <c:pt idx="45">
                  <c:v>19.907159938</c:v>
                </c:pt>
                <c:pt idx="46">
                  <c:v>-5.103147493</c:v>
                </c:pt>
                <c:pt idx="47">
                  <c:v>-0.848281914</c:v>
                </c:pt>
                <c:pt idx="48">
                  <c:v>-4.3644471</c:v>
                </c:pt>
                <c:pt idx="49">
                  <c:v>0.572854897</c:v>
                </c:pt>
                <c:pt idx="50">
                  <c:v>1.050658318</c:v>
                </c:pt>
                <c:pt idx="51">
                  <c:v>-7.071999805</c:v>
                </c:pt>
                <c:pt idx="52">
                  <c:v>8.536245214</c:v>
                </c:pt>
                <c:pt idx="53">
                  <c:v>-8.983213481</c:v>
                </c:pt>
                <c:pt idx="54">
                  <c:v>8.695513021</c:v>
                </c:pt>
                <c:pt idx="55">
                  <c:v>-1.019823165</c:v>
                </c:pt>
                <c:pt idx="56">
                  <c:v>12.040136952</c:v>
                </c:pt>
                <c:pt idx="57">
                  <c:v>5.510156896000001</c:v>
                </c:pt>
                <c:pt idx="58">
                  <c:v>-3.090304645</c:v>
                </c:pt>
                <c:pt idx="59">
                  <c:v>-2.453233421</c:v>
                </c:pt>
                <c:pt idx="60">
                  <c:v>-4.161379665999999</c:v>
                </c:pt>
                <c:pt idx="61">
                  <c:v>-0.625234732</c:v>
                </c:pt>
                <c:pt idx="62">
                  <c:v>-4.000645806</c:v>
                </c:pt>
                <c:pt idx="63">
                  <c:v>-8.179726182</c:v>
                </c:pt>
                <c:pt idx="64">
                  <c:v>-5.286516689999999</c:v>
                </c:pt>
                <c:pt idx="65">
                  <c:v>13.03714342</c:v>
                </c:pt>
                <c:pt idx="66">
                  <c:v>-1.911105618</c:v>
                </c:pt>
                <c:pt idx="67">
                  <c:v>-3.196976501000001</c:v>
                </c:pt>
                <c:pt idx="68">
                  <c:v>-1.107436313</c:v>
                </c:pt>
                <c:pt idx="69">
                  <c:v>0.339168434</c:v>
                </c:pt>
                <c:pt idx="70">
                  <c:v>10.947603233</c:v>
                </c:pt>
                <c:pt idx="71">
                  <c:v>-3.036242641000001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34288"/>
        <c:axId val="539939024"/>
      </c:scatterChart>
      <c:valAx>
        <c:axId val="539934288"/>
        <c:scaling>
          <c:orientation val="minMax"/>
          <c:min val="0.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39024"/>
        <c:crosses val="autoZero"/>
        <c:crossBetween val="midCat"/>
      </c:valAx>
      <c:valAx>
        <c:axId val="5399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3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Diverse, Day-to-day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6319355429409"/>
                  <c:y val="-0.427162023931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'uniform day'!$H$2:$H$61</c:f>
              <c:numCache>
                <c:formatCode>0.000</c:formatCode>
                <c:ptCount val="60"/>
                <c:pt idx="0">
                  <c:v>0.0448232323232323</c:v>
                </c:pt>
                <c:pt idx="1">
                  <c:v>0.0492424242424242</c:v>
                </c:pt>
                <c:pt idx="2">
                  <c:v>0.0400883838383838</c:v>
                </c:pt>
                <c:pt idx="3">
                  <c:v>0.0464015151515151</c:v>
                </c:pt>
                <c:pt idx="4">
                  <c:v>0.0419823232323232</c:v>
                </c:pt>
                <c:pt idx="5">
                  <c:v>0.0445075757575758</c:v>
                </c:pt>
                <c:pt idx="6">
                  <c:v>0.0470328282828283</c:v>
                </c:pt>
                <c:pt idx="7">
                  <c:v>0.047979797979798</c:v>
                </c:pt>
                <c:pt idx="8">
                  <c:v>0.045770202020202</c:v>
                </c:pt>
                <c:pt idx="9">
                  <c:v>0.0467171717171717</c:v>
                </c:pt>
                <c:pt idx="10">
                  <c:v>0.0489510489510489</c:v>
                </c:pt>
                <c:pt idx="11">
                  <c:v>0.041958041958042</c:v>
                </c:pt>
                <c:pt idx="12">
                  <c:v>0.0466200466200466</c:v>
                </c:pt>
                <c:pt idx="13">
                  <c:v>0.0469114219114219</c:v>
                </c:pt>
                <c:pt idx="14">
                  <c:v>0.0466200466200466</c:v>
                </c:pt>
                <c:pt idx="15">
                  <c:v>0.0437062937062937</c:v>
                </c:pt>
                <c:pt idx="16">
                  <c:v>0.0445804195804196</c:v>
                </c:pt>
                <c:pt idx="17">
                  <c:v>0.0442890442890443</c:v>
                </c:pt>
                <c:pt idx="18">
                  <c:v>0.041958041958042</c:v>
                </c:pt>
                <c:pt idx="19">
                  <c:v>0.0407925407925408</c:v>
                </c:pt>
                <c:pt idx="20">
                  <c:v>0.0462962962962963</c:v>
                </c:pt>
                <c:pt idx="21">
                  <c:v>0.0506172839506173</c:v>
                </c:pt>
                <c:pt idx="22">
                  <c:v>0.0453703703703704</c:v>
                </c:pt>
                <c:pt idx="23">
                  <c:v>0.0459876543209876</c:v>
                </c:pt>
                <c:pt idx="24">
                  <c:v>0.0429012345679012</c:v>
                </c:pt>
                <c:pt idx="25">
                  <c:v>0.0450617283950617</c:v>
                </c:pt>
                <c:pt idx="26">
                  <c:v>0.0447530864197531</c:v>
                </c:pt>
                <c:pt idx="27">
                  <c:v>0.0475308641975309</c:v>
                </c:pt>
                <c:pt idx="28">
                  <c:v>0.0429012345679012</c:v>
                </c:pt>
                <c:pt idx="29">
                  <c:v>0.0432098765432099</c:v>
                </c:pt>
                <c:pt idx="30">
                  <c:v>0.0421607378129117</c:v>
                </c:pt>
                <c:pt idx="31">
                  <c:v>0.044137022397892</c:v>
                </c:pt>
                <c:pt idx="32">
                  <c:v>0.0471014492753623</c:v>
                </c:pt>
                <c:pt idx="33">
                  <c:v>0.044137022397892</c:v>
                </c:pt>
                <c:pt idx="34">
                  <c:v>0.0484189723320158</c:v>
                </c:pt>
                <c:pt idx="35">
                  <c:v>0.0480895915678524</c:v>
                </c:pt>
                <c:pt idx="36">
                  <c:v>0.0464426877470356</c:v>
                </c:pt>
                <c:pt idx="37">
                  <c:v>0.0424901185770751</c:v>
                </c:pt>
                <c:pt idx="38">
                  <c:v>0.0474308300395257</c:v>
                </c:pt>
                <c:pt idx="39">
                  <c:v>0.0474308300395257</c:v>
                </c:pt>
                <c:pt idx="40">
                  <c:v>0.0441666666666667</c:v>
                </c:pt>
                <c:pt idx="41">
                  <c:v>0.0436111111111111</c:v>
                </c:pt>
                <c:pt idx="42">
                  <c:v>0.0461111111111111</c:v>
                </c:pt>
                <c:pt idx="43">
                  <c:v>0.045</c:v>
                </c:pt>
                <c:pt idx="44">
                  <c:v>0.0438888888888889</c:v>
                </c:pt>
                <c:pt idx="45">
                  <c:v>0.0475</c:v>
                </c:pt>
                <c:pt idx="46">
                  <c:v>0.0441666666666667</c:v>
                </c:pt>
                <c:pt idx="47">
                  <c:v>0.0455555555555555</c:v>
                </c:pt>
                <c:pt idx="48">
                  <c:v>0.0472222222222222</c:v>
                </c:pt>
                <c:pt idx="49">
                  <c:v>0.0452777777777778</c:v>
                </c:pt>
                <c:pt idx="50">
                  <c:v>0.0461630695443645</c:v>
                </c:pt>
                <c:pt idx="51">
                  <c:v>0.0437649880095923</c:v>
                </c:pt>
                <c:pt idx="52">
                  <c:v>0.0473621103117506</c:v>
                </c:pt>
                <c:pt idx="53">
                  <c:v>0.0443645083932854</c:v>
                </c:pt>
                <c:pt idx="54">
                  <c:v>0.0491606714628297</c:v>
                </c:pt>
                <c:pt idx="55">
                  <c:v>0.0440647482014388</c:v>
                </c:pt>
                <c:pt idx="56">
                  <c:v>0.045863309352518</c:v>
                </c:pt>
                <c:pt idx="57">
                  <c:v>0.0449640287769784</c:v>
                </c:pt>
                <c:pt idx="58">
                  <c:v>0.0476618705035971</c:v>
                </c:pt>
                <c:pt idx="59">
                  <c:v>0.0491606714628297</c:v>
                </c:pt>
              </c:numCache>
            </c:numRef>
          </c:xVal>
          <c:yVal>
            <c:numRef>
              <c:f>'uniform day'!$I$2:$I$61</c:f>
              <c:numCache>
                <c:formatCode>0.0</c:formatCode>
                <c:ptCount val="60"/>
                <c:pt idx="0">
                  <c:v>6.317272733999999</c:v>
                </c:pt>
                <c:pt idx="1">
                  <c:v>-0.56188275</c:v>
                </c:pt>
                <c:pt idx="2">
                  <c:v>2.77653094</c:v>
                </c:pt>
                <c:pt idx="3">
                  <c:v>1.360234225</c:v>
                </c:pt>
                <c:pt idx="4">
                  <c:v>1.866054482</c:v>
                </c:pt>
                <c:pt idx="5">
                  <c:v>1.764890429</c:v>
                </c:pt>
                <c:pt idx="6">
                  <c:v>-2.787491877</c:v>
                </c:pt>
                <c:pt idx="7">
                  <c:v>1.259070172</c:v>
                </c:pt>
                <c:pt idx="8">
                  <c:v>0.753249915</c:v>
                </c:pt>
                <c:pt idx="9">
                  <c:v>-2.180507571</c:v>
                </c:pt>
                <c:pt idx="10">
                  <c:v>0.0371184249999996</c:v>
                </c:pt>
                <c:pt idx="11">
                  <c:v>-4.66485817</c:v>
                </c:pt>
                <c:pt idx="12">
                  <c:v>-5.535594577</c:v>
                </c:pt>
                <c:pt idx="13">
                  <c:v>1.430296677</c:v>
                </c:pt>
                <c:pt idx="14">
                  <c:v>1.77859124</c:v>
                </c:pt>
                <c:pt idx="15">
                  <c:v>-4.142416327000001</c:v>
                </c:pt>
                <c:pt idx="16">
                  <c:v>-0.83361798</c:v>
                </c:pt>
                <c:pt idx="17">
                  <c:v>-2.052648951</c:v>
                </c:pt>
                <c:pt idx="18">
                  <c:v>-1.007765262</c:v>
                </c:pt>
                <c:pt idx="19">
                  <c:v>-1.878501669</c:v>
                </c:pt>
                <c:pt idx="20">
                  <c:v>3.419590613</c:v>
                </c:pt>
                <c:pt idx="21">
                  <c:v>-1.180718864</c:v>
                </c:pt>
                <c:pt idx="22">
                  <c:v>-2.380799594</c:v>
                </c:pt>
                <c:pt idx="23">
                  <c:v>3.419590613</c:v>
                </c:pt>
                <c:pt idx="24">
                  <c:v>-2.280792865</c:v>
                </c:pt>
                <c:pt idx="25">
                  <c:v>2.119503154000001</c:v>
                </c:pt>
                <c:pt idx="26">
                  <c:v>1.119435875</c:v>
                </c:pt>
                <c:pt idx="27">
                  <c:v>3.419590614</c:v>
                </c:pt>
                <c:pt idx="28">
                  <c:v>-0.980705405</c:v>
                </c:pt>
                <c:pt idx="29">
                  <c:v>-4.580947604</c:v>
                </c:pt>
                <c:pt idx="30">
                  <c:v>-1.8</c:v>
                </c:pt>
                <c:pt idx="31">
                  <c:v>-3.7</c:v>
                </c:pt>
                <c:pt idx="32">
                  <c:v>-1.3</c:v>
                </c:pt>
                <c:pt idx="33">
                  <c:v>0.0</c:v>
                </c:pt>
                <c:pt idx="34">
                  <c:v>-0.8</c:v>
                </c:pt>
                <c:pt idx="35">
                  <c:v>3.2</c:v>
                </c:pt>
                <c:pt idx="36">
                  <c:v>2.1</c:v>
                </c:pt>
                <c:pt idx="37">
                  <c:v>0.6</c:v>
                </c:pt>
                <c:pt idx="38">
                  <c:v>0.9</c:v>
                </c:pt>
                <c:pt idx="39">
                  <c:v>-2.2</c:v>
                </c:pt>
                <c:pt idx="40">
                  <c:v>4.4</c:v>
                </c:pt>
                <c:pt idx="41">
                  <c:v>-1.0</c:v>
                </c:pt>
                <c:pt idx="42">
                  <c:v>-0.9</c:v>
                </c:pt>
                <c:pt idx="43">
                  <c:v>0.3</c:v>
                </c:pt>
                <c:pt idx="44">
                  <c:v>2.3</c:v>
                </c:pt>
                <c:pt idx="45">
                  <c:v>2.2</c:v>
                </c:pt>
                <c:pt idx="46">
                  <c:v>5.0</c:v>
                </c:pt>
                <c:pt idx="47">
                  <c:v>-0.2</c:v>
                </c:pt>
                <c:pt idx="48">
                  <c:v>3.1</c:v>
                </c:pt>
                <c:pt idx="49">
                  <c:v>1.5</c:v>
                </c:pt>
                <c:pt idx="50">
                  <c:v>2.1</c:v>
                </c:pt>
                <c:pt idx="51">
                  <c:v>-2.6</c:v>
                </c:pt>
                <c:pt idx="52">
                  <c:v>-2.6</c:v>
                </c:pt>
                <c:pt idx="53">
                  <c:v>-3.8</c:v>
                </c:pt>
                <c:pt idx="54">
                  <c:v>-0.1</c:v>
                </c:pt>
                <c:pt idx="55">
                  <c:v>1.5</c:v>
                </c:pt>
                <c:pt idx="56">
                  <c:v>-0.5</c:v>
                </c:pt>
                <c:pt idx="57">
                  <c:v>2.9</c:v>
                </c:pt>
                <c:pt idx="58">
                  <c:v>1.3</c:v>
                </c:pt>
                <c:pt idx="59">
                  <c:v>1.1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82752"/>
        <c:axId val="540087344"/>
      </c:scatterChart>
      <c:valAx>
        <c:axId val="540082752"/>
        <c:scaling>
          <c:orientation val="minMax"/>
          <c:min val="0.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87344"/>
        <c:crosses val="autoZero"/>
        <c:crossBetween val="midCat"/>
      </c:valAx>
      <c:valAx>
        <c:axId val="5400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gap/Day vs. Average Skill Used</a:t>
            </a:r>
            <a:r>
              <a:rPr lang="en-US" baseline="0"/>
              <a:t>/Day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'wrong data, sad'!$A$27:$A$39</c:f>
              <c:numCache>
                <c:formatCode>General</c:formatCode>
                <c:ptCount val="13"/>
                <c:pt idx="0">
                  <c:v>1.76</c:v>
                </c:pt>
                <c:pt idx="1">
                  <c:v>2.911</c:v>
                </c:pt>
                <c:pt idx="2">
                  <c:v>3.911</c:v>
                </c:pt>
                <c:pt idx="3">
                  <c:v>3.911</c:v>
                </c:pt>
                <c:pt idx="4">
                  <c:v>4.911</c:v>
                </c:pt>
                <c:pt idx="5">
                  <c:v>5.038</c:v>
                </c:pt>
                <c:pt idx="6">
                  <c:v>6.122</c:v>
                </c:pt>
                <c:pt idx="7">
                  <c:v>5.911</c:v>
                </c:pt>
                <c:pt idx="8">
                  <c:v>5.9</c:v>
                </c:pt>
                <c:pt idx="9">
                  <c:v>7.3</c:v>
                </c:pt>
                <c:pt idx="10">
                  <c:v>6.91</c:v>
                </c:pt>
                <c:pt idx="11">
                  <c:v>7.31194444444</c:v>
                </c:pt>
                <c:pt idx="12">
                  <c:v>8.88166666667</c:v>
                </c:pt>
              </c:numCache>
            </c:numRef>
          </c:xVal>
          <c:yVal>
            <c:numRef>
              <c:f>'wrong data, sad'!$B$27:$B$39</c:f>
              <c:numCache>
                <c:formatCode>General</c:formatCode>
                <c:ptCount val="13"/>
                <c:pt idx="0">
                  <c:v>42.27</c:v>
                </c:pt>
                <c:pt idx="1">
                  <c:v>42.71</c:v>
                </c:pt>
                <c:pt idx="2">
                  <c:v>43.6</c:v>
                </c:pt>
                <c:pt idx="3">
                  <c:v>43.52</c:v>
                </c:pt>
                <c:pt idx="4">
                  <c:v>43.14</c:v>
                </c:pt>
                <c:pt idx="5">
                  <c:v>43.7</c:v>
                </c:pt>
                <c:pt idx="6">
                  <c:v>43.64</c:v>
                </c:pt>
                <c:pt idx="7">
                  <c:v>45.35</c:v>
                </c:pt>
                <c:pt idx="8">
                  <c:v>42.5</c:v>
                </c:pt>
                <c:pt idx="9">
                  <c:v>42.8</c:v>
                </c:pt>
                <c:pt idx="10">
                  <c:v>44.1</c:v>
                </c:pt>
                <c:pt idx="11">
                  <c:v>43.8334971174</c:v>
                </c:pt>
                <c:pt idx="12">
                  <c:v>44.5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17648"/>
        <c:axId val="540121936"/>
      </c:scatterChart>
      <c:valAx>
        <c:axId val="54011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21936"/>
        <c:crosses val="autoZero"/>
        <c:crossBetween val="midCat"/>
      </c:valAx>
      <c:valAx>
        <c:axId val="5401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1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Avg total skill use vs. Avg balance</a:t>
            </a:r>
            <a:r>
              <a:rPr lang="en-US" sz="1800" baseline="0"/>
              <a:t> </a:t>
            </a:r>
            <a:r>
              <a:rPr lang="en-US" sz="1800"/>
              <a:t>gap </a:t>
            </a:r>
          </a:p>
        </c:rich>
      </c:tx>
      <c:layout>
        <c:manualLayout>
          <c:xMode val="edge"/>
          <c:yMode val="edge"/>
          <c:x val="0.275403307455791"/>
          <c:y val="0.0377029854625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skill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82034881822654"/>
                  <c:y val="0.10029608839762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0.1411x + 48.691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0.89961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Sheet2!$D$2:$D$17</c:f>
              <c:numCache>
                <c:formatCode>0.0</c:formatCode>
                <c:ptCount val="16"/>
                <c:pt idx="0">
                  <c:v>6.66</c:v>
                </c:pt>
                <c:pt idx="1">
                  <c:v>10.1855555556</c:v>
                </c:pt>
                <c:pt idx="2">
                  <c:v>13.6352777778</c:v>
                </c:pt>
                <c:pt idx="3">
                  <c:v>13.7313888889</c:v>
                </c:pt>
                <c:pt idx="4">
                  <c:v>17.3313888889</c:v>
                </c:pt>
                <c:pt idx="5">
                  <c:v>18.2572222222</c:v>
                </c:pt>
                <c:pt idx="6">
                  <c:v>18.7625</c:v>
                </c:pt>
                <c:pt idx="7">
                  <c:v>21.7302777778</c:v>
                </c:pt>
                <c:pt idx="8">
                  <c:v>26.3433333333</c:v>
                </c:pt>
                <c:pt idx="9">
                  <c:v>27.2825</c:v>
                </c:pt>
                <c:pt idx="10">
                  <c:v>32.1358333333</c:v>
                </c:pt>
                <c:pt idx="11">
                  <c:v>36.8755555556</c:v>
                </c:pt>
                <c:pt idx="12">
                  <c:v>55.7330555556</c:v>
                </c:pt>
                <c:pt idx="13">
                  <c:v>80.4997222222</c:v>
                </c:pt>
                <c:pt idx="14">
                  <c:v>80.8636111111</c:v>
                </c:pt>
                <c:pt idx="15">
                  <c:v>124.885277778</c:v>
                </c:pt>
              </c:numCache>
            </c:numRef>
          </c:xVal>
          <c:yVal>
            <c:numRef>
              <c:f>Sheet2!$E$2:$E$17</c:f>
              <c:numCache>
                <c:formatCode>0.0</c:formatCode>
                <c:ptCount val="16"/>
                <c:pt idx="0">
                  <c:v>49.25</c:v>
                </c:pt>
                <c:pt idx="1">
                  <c:v>50.2270617474</c:v>
                </c:pt>
                <c:pt idx="2">
                  <c:v>50.4285219053</c:v>
                </c:pt>
                <c:pt idx="3">
                  <c:v>50.1697233312</c:v>
                </c:pt>
                <c:pt idx="4">
                  <c:v>50.4813006518</c:v>
                </c:pt>
                <c:pt idx="5">
                  <c:v>50.9108655258</c:v>
                </c:pt>
                <c:pt idx="6">
                  <c:v>50.6874324894</c:v>
                </c:pt>
                <c:pt idx="7">
                  <c:v>52.6954431907</c:v>
                </c:pt>
                <c:pt idx="8">
                  <c:v>52.0587897814</c:v>
                </c:pt>
                <c:pt idx="9">
                  <c:v>52.2340880429</c:v>
                </c:pt>
                <c:pt idx="10">
                  <c:v>54.1119209808</c:v>
                </c:pt>
                <c:pt idx="11">
                  <c:v>55.6625441224</c:v>
                </c:pt>
                <c:pt idx="12">
                  <c:v>57.4772197801</c:v>
                </c:pt>
                <c:pt idx="13">
                  <c:v>63.2075533733</c:v>
                </c:pt>
                <c:pt idx="14">
                  <c:v>55.7793786733</c:v>
                </c:pt>
                <c:pt idx="15">
                  <c:v>66.2233892239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205136"/>
        <c:axId val="540213424"/>
      </c:scatterChart>
      <c:valAx>
        <c:axId val="54020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 balance</a:t>
                </a:r>
                <a:r>
                  <a:rPr lang="en-US" sz="1200" baseline="0"/>
                  <a:t> gap/day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13424"/>
        <c:crosses val="autoZero"/>
        <c:crossBetween val="midCat"/>
      </c:valAx>
      <c:valAx>
        <c:axId val="540213424"/>
        <c:scaling>
          <c:orientation val="minMax"/>
          <c:min val="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</a:t>
                </a:r>
                <a:r>
                  <a:rPr lang="en-US" sz="1200" baseline="0"/>
                  <a:t> total skill use/day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0178732468737299"/>
              <c:y val="0.279615298276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0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Avg</a:t>
            </a:r>
            <a:r>
              <a:rPr lang="en-US" sz="1800" baseline="0"/>
              <a:t> total skill use vs. N (days batched)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408039094169519"/>
                  <c:y val="0.130741333680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Sheet2!$B$21:$B$31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9.0</c:v>
                </c:pt>
                <c:pt idx="4">
                  <c:v>12.0</c:v>
                </c:pt>
                <c:pt idx="5">
                  <c:v>18.0</c:v>
                </c:pt>
                <c:pt idx="6">
                  <c:v>36.0</c:v>
                </c:pt>
                <c:pt idx="7">
                  <c:v>45.0</c:v>
                </c:pt>
                <c:pt idx="8">
                  <c:v>60.0</c:v>
                </c:pt>
                <c:pt idx="9">
                  <c:v>90.0</c:v>
                </c:pt>
                <c:pt idx="10">
                  <c:v>180.0</c:v>
                </c:pt>
              </c:numCache>
            </c:numRef>
          </c:xVal>
          <c:yVal>
            <c:numRef>
              <c:f>Sheet2!$C$21:$C$31</c:f>
              <c:numCache>
                <c:formatCode>General</c:formatCode>
                <c:ptCount val="11"/>
                <c:pt idx="0">
                  <c:v>49.25</c:v>
                </c:pt>
                <c:pt idx="1">
                  <c:v>50.1961281077</c:v>
                </c:pt>
                <c:pt idx="2">
                  <c:v>52.9234635514</c:v>
                </c:pt>
                <c:pt idx="3">
                  <c:v>60.111419948</c:v>
                </c:pt>
                <c:pt idx="4">
                  <c:v>64.3215639233</c:v>
                </c:pt>
                <c:pt idx="5">
                  <c:v>71.4140259126</c:v>
                </c:pt>
                <c:pt idx="6">
                  <c:v>96.9011730829</c:v>
                </c:pt>
                <c:pt idx="7">
                  <c:v>108.490535395</c:v>
                </c:pt>
                <c:pt idx="8">
                  <c:v>131.772653075</c:v>
                </c:pt>
                <c:pt idx="9">
                  <c:v>172.036779452</c:v>
                </c:pt>
                <c:pt idx="10">
                  <c:v>296.520851088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75088"/>
        <c:axId val="538583568"/>
      </c:scatterChart>
      <c:valAx>
        <c:axId val="53857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</a:t>
                </a:r>
                <a:r>
                  <a:rPr lang="en-US" sz="1200" baseline="0"/>
                  <a:t> days batched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83568"/>
        <c:crosses val="autoZero"/>
        <c:crossBetween val="midCat"/>
      </c:valAx>
      <c:valAx>
        <c:axId val="5385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Avg</a:t>
                </a:r>
                <a:r>
                  <a:rPr lang="en-US" sz="1200" baseline="0"/>
                  <a:t> total skill use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7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7.png"/><Relationship Id="rId12" Type="http://schemas.openxmlformats.org/officeDocument/2006/relationships/image" Target="../media/image18.png"/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<Relationship Id="rId4" Type="http://schemas.openxmlformats.org/officeDocument/2006/relationships/image" Target="../media/image10.png"/><Relationship Id="rId5" Type="http://schemas.openxmlformats.org/officeDocument/2006/relationships/image" Target="../media/image11.png"/><Relationship Id="rId6" Type="http://schemas.openxmlformats.org/officeDocument/2006/relationships/image" Target="../media/image12.png"/><Relationship Id="rId7" Type="http://schemas.openxmlformats.org/officeDocument/2006/relationships/image" Target="../media/image13.png"/><Relationship Id="rId8" Type="http://schemas.openxmlformats.org/officeDocument/2006/relationships/image" Target="../media/image14.png"/><Relationship Id="rId9" Type="http://schemas.openxmlformats.org/officeDocument/2006/relationships/image" Target="../media/image15.png"/><Relationship Id="rId10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139700</xdr:rowOff>
    </xdr:from>
    <xdr:to>
      <xdr:col>7</xdr:col>
      <xdr:colOff>381000</xdr:colOff>
      <xdr:row>18</xdr:row>
      <xdr:rowOff>50800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139700"/>
          <a:ext cx="5816600" cy="3568700"/>
        </a:xfrm>
        <a:prstGeom prst="rect">
          <a:avLst/>
        </a:prstGeom>
      </xdr:spPr>
    </xdr:pic>
    <xdr:clientData/>
  </xdr:twoCellAnchor>
  <xdr:twoCellAnchor editAs="oneCell">
    <xdr:from>
      <xdr:col>6</xdr:col>
      <xdr:colOff>779165</xdr:colOff>
      <xdr:row>1</xdr:row>
      <xdr:rowOff>23027</xdr:rowOff>
    </xdr:from>
    <xdr:to>
      <xdr:col>13</xdr:col>
      <xdr:colOff>702965</xdr:colOff>
      <xdr:row>18</xdr:row>
      <xdr:rowOff>130768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9605" y="232368"/>
          <a:ext cx="5687646" cy="3666532"/>
        </a:xfrm>
        <a:prstGeom prst="rect">
          <a:avLst/>
        </a:prstGeom>
      </xdr:spPr>
    </xdr:pic>
    <xdr:clientData/>
  </xdr:twoCellAnchor>
  <xdr:twoCellAnchor editAs="oneCell">
    <xdr:from>
      <xdr:col>7</xdr:col>
      <xdr:colOff>43264</xdr:colOff>
      <xdr:row>17</xdr:row>
      <xdr:rowOff>208085</xdr:rowOff>
    </xdr:from>
    <xdr:to>
      <xdr:col>13</xdr:col>
      <xdr:colOff>803170</xdr:colOff>
      <xdr:row>35</xdr:row>
      <xdr:rowOff>100344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07110" y="3766876"/>
          <a:ext cx="5700346" cy="3660391"/>
        </a:xfrm>
        <a:prstGeom prst="rect">
          <a:avLst/>
        </a:prstGeom>
      </xdr:spPr>
    </xdr:pic>
    <xdr:clientData/>
  </xdr:twoCellAnchor>
  <xdr:twoCellAnchor editAs="oneCell">
    <xdr:from>
      <xdr:col>0</xdr:col>
      <xdr:colOff>406400</xdr:colOff>
      <xdr:row>35</xdr:row>
      <xdr:rowOff>50800</xdr:rowOff>
    </xdr:from>
    <xdr:to>
      <xdr:col>7</xdr:col>
      <xdr:colOff>215900</xdr:colOff>
      <xdr:row>52</xdr:row>
      <xdr:rowOff>165100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6400" y="7162800"/>
          <a:ext cx="5588000" cy="3568700"/>
        </a:xfrm>
        <a:prstGeom prst="rect">
          <a:avLst/>
        </a:prstGeom>
      </xdr:spPr>
    </xdr:pic>
    <xdr:clientData/>
  </xdr:twoCellAnchor>
  <xdr:twoCellAnchor editAs="oneCell">
    <xdr:from>
      <xdr:col>7</xdr:col>
      <xdr:colOff>24284</xdr:colOff>
      <xdr:row>35</xdr:row>
      <xdr:rowOff>38100</xdr:rowOff>
    </xdr:from>
    <xdr:to>
      <xdr:col>13</xdr:col>
      <xdr:colOff>646584</xdr:colOff>
      <xdr:row>52</xdr:row>
      <xdr:rowOff>139700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8130" y="7365023"/>
          <a:ext cx="5562740" cy="3660391"/>
        </a:xfrm>
        <a:prstGeom prst="rect">
          <a:avLst/>
        </a:prstGeom>
      </xdr:spPr>
    </xdr:pic>
    <xdr:clientData/>
  </xdr:twoCellAnchor>
  <xdr:twoCellAnchor editAs="oneCell">
    <xdr:from>
      <xdr:col>0</xdr:col>
      <xdr:colOff>393700</xdr:colOff>
      <xdr:row>18</xdr:row>
      <xdr:rowOff>0</xdr:rowOff>
    </xdr:from>
    <xdr:to>
      <xdr:col>7</xdr:col>
      <xdr:colOff>139700</xdr:colOff>
      <xdr:row>35</xdr:row>
      <xdr:rowOff>114300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3700" y="3657600"/>
          <a:ext cx="5524500" cy="3568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508000</xdr:colOff>
      <xdr:row>41</xdr:row>
      <xdr:rowOff>31751</xdr:rowOff>
    </xdr:from>
    <xdr:to>
      <xdr:col>9</xdr:col>
      <xdr:colOff>254000</xdr:colOff>
      <xdr:row>58</xdr:row>
      <xdr:rowOff>194735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9000" y="8276168"/>
          <a:ext cx="5524500" cy="3581400"/>
        </a:xfrm>
        <a:prstGeom prst="rect">
          <a:avLst/>
        </a:prstGeom>
      </xdr:spPr>
    </xdr:pic>
    <xdr:clientData/>
  </xdr:twoCellAnchor>
  <xdr:twoCellAnchor editAs="oneCell">
    <xdr:from>
      <xdr:col>2</xdr:col>
      <xdr:colOff>429685</xdr:colOff>
      <xdr:row>58</xdr:row>
      <xdr:rowOff>33865</xdr:rowOff>
    </xdr:from>
    <xdr:to>
      <xdr:col>9</xdr:col>
      <xdr:colOff>302685</xdr:colOff>
      <xdr:row>76</xdr:row>
      <xdr:rowOff>21165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0685" y="11696698"/>
          <a:ext cx="5651500" cy="3606800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457200</xdr:colOff>
      <xdr:row>4</xdr:row>
      <xdr:rowOff>76200</xdr:rowOff>
    </xdr:from>
    <xdr:to>
      <xdr:col>9</xdr:col>
      <xdr:colOff>152400</xdr:colOff>
      <xdr:row>21</xdr:row>
      <xdr:rowOff>165100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8200" y="889000"/>
          <a:ext cx="5473700" cy="3543300"/>
        </a:xfrm>
        <a:prstGeom prst="rect">
          <a:avLst/>
        </a:prstGeom>
      </xdr:spPr>
    </xdr:pic>
    <xdr:clientData/>
  </xdr:twoCellAnchor>
  <xdr:twoCellAnchor editAs="oneCell">
    <xdr:from>
      <xdr:col>2</xdr:col>
      <xdr:colOff>433917</xdr:colOff>
      <xdr:row>21</xdr:row>
      <xdr:rowOff>137583</xdr:rowOff>
    </xdr:from>
    <xdr:to>
      <xdr:col>8</xdr:col>
      <xdr:colOff>793750</xdr:colOff>
      <xdr:row>39</xdr:row>
      <xdr:rowOff>74083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84917" y="4360333"/>
          <a:ext cx="5312833" cy="3556000"/>
        </a:xfrm>
        <a:prstGeom prst="rect">
          <a:avLst/>
        </a:prstGeom>
      </xdr:spPr>
    </xdr:pic>
    <xdr:clientData/>
  </xdr:twoCellAnchor>
  <xdr:twoCellAnchor editAs="oneCell">
    <xdr:from>
      <xdr:col>8</xdr:col>
      <xdr:colOff>603249</xdr:colOff>
      <xdr:row>58</xdr:row>
      <xdr:rowOff>46569</xdr:rowOff>
    </xdr:from>
    <xdr:to>
      <xdr:col>15</xdr:col>
      <xdr:colOff>488949</xdr:colOff>
      <xdr:row>75</xdr:row>
      <xdr:rowOff>198969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07249" y="11709402"/>
          <a:ext cx="5664200" cy="3570817"/>
        </a:xfrm>
        <a:prstGeom prst="rect">
          <a:avLst/>
        </a:prstGeom>
      </xdr:spPr>
    </xdr:pic>
    <xdr:clientData/>
  </xdr:twoCellAnchor>
  <xdr:twoCellAnchor editAs="oneCell">
    <xdr:from>
      <xdr:col>8</xdr:col>
      <xdr:colOff>656166</xdr:colOff>
      <xdr:row>4</xdr:row>
      <xdr:rowOff>95250</xdr:rowOff>
    </xdr:from>
    <xdr:to>
      <xdr:col>15</xdr:col>
      <xdr:colOff>567266</xdr:colOff>
      <xdr:row>22</xdr:row>
      <xdr:rowOff>57150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60166" y="899583"/>
          <a:ext cx="5689600" cy="3581400"/>
        </a:xfrm>
        <a:prstGeom prst="rect">
          <a:avLst/>
        </a:prstGeom>
      </xdr:spPr>
    </xdr:pic>
    <xdr:clientData/>
  </xdr:twoCellAnchor>
  <xdr:twoCellAnchor editAs="oneCell">
    <xdr:from>
      <xdr:col>8</xdr:col>
      <xdr:colOff>656168</xdr:colOff>
      <xdr:row>21</xdr:row>
      <xdr:rowOff>127001</xdr:rowOff>
    </xdr:from>
    <xdr:to>
      <xdr:col>15</xdr:col>
      <xdr:colOff>605368</xdr:colOff>
      <xdr:row>39</xdr:row>
      <xdr:rowOff>127001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60168" y="4349751"/>
          <a:ext cx="5727700" cy="3619500"/>
        </a:xfrm>
        <a:prstGeom prst="rect">
          <a:avLst/>
        </a:prstGeom>
      </xdr:spPr>
    </xdr:pic>
    <xdr:clientData/>
  </xdr:twoCellAnchor>
  <xdr:twoCellAnchor editAs="oneCell">
    <xdr:from>
      <xdr:col>8</xdr:col>
      <xdr:colOff>529167</xdr:colOff>
      <xdr:row>41</xdr:row>
      <xdr:rowOff>52915</xdr:rowOff>
    </xdr:from>
    <xdr:to>
      <xdr:col>15</xdr:col>
      <xdr:colOff>414867</xdr:colOff>
      <xdr:row>58</xdr:row>
      <xdr:rowOff>105833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3073"/>
        <a:stretch/>
      </xdr:blipFill>
      <xdr:spPr>
        <a:xfrm>
          <a:off x="7133167" y="8297332"/>
          <a:ext cx="5664200" cy="3471334"/>
        </a:xfrm>
        <a:prstGeom prst="rect">
          <a:avLst/>
        </a:prstGeom>
      </xdr:spPr>
    </xdr:pic>
    <xdr:clientData/>
  </xdr:twoCellAnchor>
  <xdr:twoCellAnchor editAs="oneCell">
    <xdr:from>
      <xdr:col>17</xdr:col>
      <xdr:colOff>52918</xdr:colOff>
      <xdr:row>4</xdr:row>
      <xdr:rowOff>130528</xdr:rowOff>
    </xdr:from>
    <xdr:to>
      <xdr:col>23</xdr:col>
      <xdr:colOff>446617</xdr:colOff>
      <xdr:row>22</xdr:row>
      <xdr:rowOff>117828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206362" y="920750"/>
          <a:ext cx="5389033" cy="3543300"/>
        </a:xfrm>
        <a:prstGeom prst="rect">
          <a:avLst/>
        </a:prstGeom>
      </xdr:spPr>
    </xdr:pic>
    <xdr:clientData/>
  </xdr:twoCellAnchor>
  <xdr:twoCellAnchor editAs="oneCell">
    <xdr:from>
      <xdr:col>23</xdr:col>
      <xdr:colOff>81139</xdr:colOff>
      <xdr:row>4</xdr:row>
      <xdr:rowOff>176389</xdr:rowOff>
    </xdr:from>
    <xdr:to>
      <xdr:col>29</xdr:col>
      <xdr:colOff>786695</xdr:colOff>
      <xdr:row>22</xdr:row>
      <xdr:rowOff>125589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229917" y="966611"/>
          <a:ext cx="5700889" cy="3505200"/>
        </a:xfrm>
        <a:prstGeom prst="rect">
          <a:avLst/>
        </a:prstGeom>
      </xdr:spPr>
    </xdr:pic>
    <xdr:clientData/>
  </xdr:twoCellAnchor>
  <xdr:twoCellAnchor editAs="oneCell">
    <xdr:from>
      <xdr:col>16</xdr:col>
      <xdr:colOff>733778</xdr:colOff>
      <xdr:row>22</xdr:row>
      <xdr:rowOff>84666</xdr:rowOff>
    </xdr:from>
    <xdr:to>
      <xdr:col>23</xdr:col>
      <xdr:colOff>544689</xdr:colOff>
      <xdr:row>40</xdr:row>
      <xdr:rowOff>110066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054667" y="4430888"/>
          <a:ext cx="5638800" cy="3581400"/>
        </a:xfrm>
        <a:prstGeom prst="rect">
          <a:avLst/>
        </a:prstGeom>
      </xdr:spPr>
    </xdr:pic>
    <xdr:clientData/>
  </xdr:twoCellAnchor>
  <xdr:twoCellAnchor editAs="oneCell">
    <xdr:from>
      <xdr:col>23</xdr:col>
      <xdr:colOff>127000</xdr:colOff>
      <xdr:row>22</xdr:row>
      <xdr:rowOff>42334</xdr:rowOff>
    </xdr:from>
    <xdr:to>
      <xdr:col>30</xdr:col>
      <xdr:colOff>153811</xdr:colOff>
      <xdr:row>40</xdr:row>
      <xdr:rowOff>55034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275778" y="4388556"/>
          <a:ext cx="5854700" cy="3568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0</xdr:row>
      <xdr:rowOff>38100</xdr:rowOff>
    </xdr:from>
    <xdr:to>
      <xdr:col>17</xdr:col>
      <xdr:colOff>774700</xdr:colOff>
      <xdr:row>19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20</xdr:row>
      <xdr:rowOff>12700</xdr:rowOff>
    </xdr:from>
    <xdr:to>
      <xdr:col>18</xdr:col>
      <xdr:colOff>38100</xdr:colOff>
      <xdr:row>41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27</xdr:row>
      <xdr:rowOff>152400</xdr:rowOff>
    </xdr:from>
    <xdr:to>
      <xdr:col>9</xdr:col>
      <xdr:colOff>749300</xdr:colOff>
      <xdr:row>45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712481</xdr:colOff>
      <xdr:row>2</xdr:row>
      <xdr:rowOff>160905</xdr:rowOff>
    </xdr:from>
    <xdr:to>
      <xdr:col>18</xdr:col>
      <xdr:colOff>372844</xdr:colOff>
      <xdr:row>22</xdr:row>
      <xdr:rowOff>186422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735760</xdr:colOff>
      <xdr:row>24</xdr:row>
      <xdr:rowOff>87802</xdr:rowOff>
    </xdr:from>
    <xdr:to>
      <xdr:col>18</xdr:col>
      <xdr:colOff>396240</xdr:colOff>
      <xdr:row>43</xdr:row>
      <xdr:rowOff>182880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3"/>
  <sheetViews>
    <sheetView topLeftCell="A4" zoomScale="91" zoomScaleNormal="90" zoomScalePageLayoutView="90" workbookViewId="0">
      <selection activeCell="P36" sqref="P36"/>
    </sheetView>
  </sheetViews>
  <sheetFormatPr baseColWidth="10" defaultRowHeight="16" x14ac:dyDescent="0.2"/>
  <sheetData>
    <row r="3" spans="16:16" x14ac:dyDescent="0.2">
      <c r="P3" t="s">
        <v>51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zoomScale="125" workbookViewId="0">
      <selection activeCell="F22" sqref="F22"/>
    </sheetView>
  </sheetViews>
  <sheetFormatPr baseColWidth="10" defaultRowHeight="16" x14ac:dyDescent="0.2"/>
  <cols>
    <col min="2" max="2" width="8" customWidth="1"/>
    <col min="3" max="3" width="7" customWidth="1"/>
  </cols>
  <sheetData>
    <row r="1" spans="1:5" x14ac:dyDescent="0.2">
      <c r="A1" t="s">
        <v>86</v>
      </c>
      <c r="B1" t="s">
        <v>7</v>
      </c>
      <c r="C1" t="s">
        <v>85</v>
      </c>
      <c r="D1" t="s">
        <v>74</v>
      </c>
      <c r="E1" t="s">
        <v>12</v>
      </c>
    </row>
    <row r="2" spans="1:5" x14ac:dyDescent="0.2">
      <c r="A2">
        <f t="shared" ref="A2:A17" si="0">B2+C2</f>
        <v>1</v>
      </c>
      <c r="B2">
        <v>1</v>
      </c>
      <c r="C2">
        <v>0</v>
      </c>
      <c r="D2" s="1">
        <v>6.66</v>
      </c>
      <c r="E2" s="1">
        <v>49.25</v>
      </c>
    </row>
    <row r="3" spans="1:5" x14ac:dyDescent="0.2">
      <c r="A3">
        <f t="shared" si="0"/>
        <v>2</v>
      </c>
      <c r="B3">
        <v>1</v>
      </c>
      <c r="C3">
        <v>1</v>
      </c>
      <c r="D3" s="1">
        <v>10.185555555600001</v>
      </c>
      <c r="E3" s="1">
        <v>50.227061747400001</v>
      </c>
    </row>
    <row r="4" spans="1:5" x14ac:dyDescent="0.2">
      <c r="A4">
        <f t="shared" si="0"/>
        <v>3</v>
      </c>
      <c r="B4">
        <v>1</v>
      </c>
      <c r="C4">
        <v>2</v>
      </c>
      <c r="D4" s="1">
        <v>13.635277777800001</v>
      </c>
      <c r="E4" s="1">
        <v>50.428521905300002</v>
      </c>
    </row>
    <row r="5" spans="1:5" x14ac:dyDescent="0.2">
      <c r="A5">
        <f t="shared" si="0"/>
        <v>3</v>
      </c>
      <c r="B5">
        <v>2</v>
      </c>
      <c r="C5">
        <v>1</v>
      </c>
      <c r="D5" s="1">
        <v>13.7313888889</v>
      </c>
      <c r="E5" s="1">
        <v>50.169723331199997</v>
      </c>
    </row>
    <row r="6" spans="1:5" x14ac:dyDescent="0.2">
      <c r="A6">
        <f t="shared" si="0"/>
        <v>4</v>
      </c>
      <c r="B6">
        <v>2</v>
      </c>
      <c r="C6">
        <v>2</v>
      </c>
      <c r="D6" s="1">
        <v>17.331388888900001</v>
      </c>
      <c r="E6" s="1">
        <v>50.481300651799998</v>
      </c>
    </row>
    <row r="7" spans="1:5" x14ac:dyDescent="0.2">
      <c r="A7">
        <f t="shared" si="0"/>
        <v>4</v>
      </c>
      <c r="B7">
        <v>3</v>
      </c>
      <c r="C7">
        <v>1</v>
      </c>
      <c r="D7" s="1">
        <v>18.257222222199999</v>
      </c>
      <c r="E7" s="1">
        <v>50.910865525799998</v>
      </c>
    </row>
    <row r="8" spans="1:5" x14ac:dyDescent="0.2">
      <c r="A8">
        <f t="shared" si="0"/>
        <v>4</v>
      </c>
      <c r="B8">
        <v>1</v>
      </c>
      <c r="C8">
        <v>3</v>
      </c>
      <c r="D8" s="1">
        <v>18.762499999999999</v>
      </c>
      <c r="E8" s="1">
        <v>50.687432489400003</v>
      </c>
    </row>
    <row r="9" spans="1:5" x14ac:dyDescent="0.2">
      <c r="A9">
        <f t="shared" si="0"/>
        <v>5</v>
      </c>
      <c r="B9">
        <v>3</v>
      </c>
      <c r="C9">
        <v>2</v>
      </c>
      <c r="D9" s="1">
        <v>21.730277777800001</v>
      </c>
      <c r="E9" s="1">
        <v>52.695443190699997</v>
      </c>
    </row>
    <row r="10" spans="1:5" x14ac:dyDescent="0.2">
      <c r="A10">
        <f t="shared" si="0"/>
        <v>5</v>
      </c>
      <c r="B10">
        <v>2</v>
      </c>
      <c r="C10">
        <v>3</v>
      </c>
      <c r="D10" s="1">
        <v>26.343333333299999</v>
      </c>
      <c r="E10" s="1">
        <v>52.058789781400002</v>
      </c>
    </row>
    <row r="11" spans="1:5" x14ac:dyDescent="0.2">
      <c r="A11">
        <f t="shared" si="0"/>
        <v>5</v>
      </c>
      <c r="B11">
        <v>4</v>
      </c>
      <c r="C11">
        <v>1</v>
      </c>
      <c r="D11" s="1">
        <v>27.282499999999999</v>
      </c>
      <c r="E11" s="1">
        <v>52.234088042899998</v>
      </c>
    </row>
    <row r="12" spans="1:5" x14ac:dyDescent="0.2">
      <c r="A12">
        <f t="shared" si="0"/>
        <v>6</v>
      </c>
      <c r="B12">
        <v>3</v>
      </c>
      <c r="C12">
        <v>3</v>
      </c>
      <c r="D12" s="1">
        <v>32.135833333299999</v>
      </c>
      <c r="E12" s="1">
        <v>54.111920980800001</v>
      </c>
    </row>
    <row r="13" spans="1:5" x14ac:dyDescent="0.2">
      <c r="A13">
        <f t="shared" si="0"/>
        <v>6</v>
      </c>
      <c r="B13">
        <v>4</v>
      </c>
      <c r="C13">
        <v>2</v>
      </c>
      <c r="D13" s="1">
        <v>36.875555555600002</v>
      </c>
      <c r="E13" s="1">
        <v>55.6625441224</v>
      </c>
    </row>
    <row r="14" spans="1:5" x14ac:dyDescent="0.2">
      <c r="A14">
        <f t="shared" si="0"/>
        <v>5</v>
      </c>
      <c r="B14">
        <v>1</v>
      </c>
      <c r="C14">
        <v>4</v>
      </c>
      <c r="D14" s="1">
        <v>55.733055555599996</v>
      </c>
      <c r="E14" s="1">
        <v>57.4772197801</v>
      </c>
    </row>
    <row r="15" spans="1:5" x14ac:dyDescent="0.2">
      <c r="A15">
        <f t="shared" si="0"/>
        <v>6</v>
      </c>
      <c r="B15">
        <v>2</v>
      </c>
      <c r="C15">
        <v>4</v>
      </c>
      <c r="D15" s="1">
        <v>80.499722222200006</v>
      </c>
      <c r="E15" s="1">
        <v>63.207553373300001</v>
      </c>
    </row>
    <row r="16" spans="1:5" x14ac:dyDescent="0.2">
      <c r="A16">
        <f t="shared" si="0"/>
        <v>6</v>
      </c>
      <c r="B16">
        <v>5</v>
      </c>
      <c r="C16">
        <v>1</v>
      </c>
      <c r="D16" s="1">
        <v>80.863611111099999</v>
      </c>
      <c r="E16" s="1">
        <v>55.779378673300002</v>
      </c>
    </row>
    <row r="17" spans="1:10" x14ac:dyDescent="0.2">
      <c r="A17">
        <f t="shared" si="0"/>
        <v>6</v>
      </c>
      <c r="B17">
        <v>1</v>
      </c>
      <c r="C17">
        <v>5</v>
      </c>
      <c r="D17" s="1">
        <v>124.885277778</v>
      </c>
      <c r="E17" s="1">
        <v>66.2233892239</v>
      </c>
    </row>
    <row r="19" spans="1:10" x14ac:dyDescent="0.2">
      <c r="F19" t="s">
        <v>84</v>
      </c>
    </row>
    <row r="20" spans="1:10" x14ac:dyDescent="0.2">
      <c r="B20" t="s">
        <v>75</v>
      </c>
      <c r="C20" t="s">
        <v>76</v>
      </c>
      <c r="D20" t="s">
        <v>74</v>
      </c>
      <c r="E20" t="s">
        <v>54</v>
      </c>
      <c r="G20" t="s">
        <v>55</v>
      </c>
      <c r="J20" t="s">
        <v>56</v>
      </c>
    </row>
    <row r="21" spans="1:10" x14ac:dyDescent="0.2">
      <c r="B21">
        <v>1</v>
      </c>
      <c r="C21">
        <v>49.25</v>
      </c>
      <c r="D21">
        <v>6.66</v>
      </c>
      <c r="E21">
        <v>50.227061747400001</v>
      </c>
      <c r="F21">
        <v>10.185555555600001</v>
      </c>
      <c r="G21">
        <v>50.428521905300002</v>
      </c>
      <c r="H21">
        <v>13.635277777800001</v>
      </c>
    </row>
    <row r="22" spans="1:10" x14ac:dyDescent="0.2">
      <c r="B22">
        <v>2</v>
      </c>
      <c r="C22">
        <v>50.196128107699998</v>
      </c>
      <c r="D22">
        <v>1.87944444444</v>
      </c>
      <c r="E22">
        <v>50.531973950599998</v>
      </c>
      <c r="F22">
        <v>2.8677777777800002</v>
      </c>
      <c r="G22">
        <v>50.702752579399998</v>
      </c>
      <c r="H22">
        <v>3.69861111111</v>
      </c>
    </row>
    <row r="23" spans="1:10" x14ac:dyDescent="0.2">
      <c r="B23">
        <v>5</v>
      </c>
      <c r="C23">
        <v>52.923463551399998</v>
      </c>
      <c r="D23">
        <v>0.48972222222200001</v>
      </c>
      <c r="E23">
        <v>51.868735427600001</v>
      </c>
      <c r="F23">
        <v>0.72527777777799995</v>
      </c>
      <c r="G23">
        <v>54.506539807700001</v>
      </c>
      <c r="H23">
        <v>0.94055555555600001</v>
      </c>
    </row>
    <row r="24" spans="1:10" x14ac:dyDescent="0.2">
      <c r="B24">
        <v>9</v>
      </c>
      <c r="C24">
        <v>60.111419947999998</v>
      </c>
      <c r="D24">
        <v>0.210833333333</v>
      </c>
      <c r="E24">
        <v>59.8910586123</v>
      </c>
      <c r="F24">
        <v>0.32777777777799999</v>
      </c>
      <c r="G24">
        <v>59.787274816199997</v>
      </c>
      <c r="H24">
        <v>0.43888888888900002</v>
      </c>
    </row>
    <row r="25" spans="1:10" x14ac:dyDescent="0.2">
      <c r="B25">
        <v>12</v>
      </c>
      <c r="C25">
        <v>64.321563923300005</v>
      </c>
      <c r="D25">
        <v>0.15472222222199999</v>
      </c>
      <c r="E25">
        <v>64.668668695400001</v>
      </c>
      <c r="F25">
        <v>0.24444444444399999</v>
      </c>
      <c r="G25">
        <v>65.045170976999998</v>
      </c>
      <c r="H25">
        <v>0.32777777777799999</v>
      </c>
    </row>
    <row r="26" spans="1:10" x14ac:dyDescent="0.2">
      <c r="B26">
        <v>18</v>
      </c>
      <c r="C26">
        <v>71.414025912599996</v>
      </c>
      <c r="D26">
        <v>0.11083333333299999</v>
      </c>
      <c r="E26">
        <v>72.307197716000005</v>
      </c>
      <c r="F26">
        <v>0.166666666667</v>
      </c>
      <c r="G26">
        <v>73.331129861099996</v>
      </c>
      <c r="H26">
        <v>0.222222222222</v>
      </c>
    </row>
    <row r="27" spans="1:10" x14ac:dyDescent="0.2">
      <c r="B27">
        <v>36</v>
      </c>
      <c r="C27">
        <v>96.901173082900002</v>
      </c>
      <c r="D27">
        <v>5.5555555555600003E-2</v>
      </c>
      <c r="E27">
        <v>96.740947779600006</v>
      </c>
      <c r="F27">
        <v>8.3333333333299994E-2</v>
      </c>
      <c r="G27">
        <v>96.831339298299994</v>
      </c>
      <c r="H27">
        <v>0.111111111111</v>
      </c>
    </row>
    <row r="28" spans="1:10" x14ac:dyDescent="0.2">
      <c r="B28">
        <v>45</v>
      </c>
      <c r="C28">
        <v>108.49053539499999</v>
      </c>
      <c r="D28">
        <v>4.4166666666700001E-2</v>
      </c>
      <c r="E28">
        <v>109.812863487</v>
      </c>
      <c r="F28">
        <v>6.66666666667E-2</v>
      </c>
      <c r="G28">
        <v>109.185941578</v>
      </c>
      <c r="H28">
        <v>8.8888888888899995E-2</v>
      </c>
    </row>
    <row r="29" spans="1:10" x14ac:dyDescent="0.2">
      <c r="B29">
        <v>60</v>
      </c>
      <c r="C29">
        <v>131.77265307499999</v>
      </c>
      <c r="D29">
        <v>3.3333333333299998E-2</v>
      </c>
      <c r="E29">
        <v>130.04303567599999</v>
      </c>
      <c r="F29">
        <v>0.05</v>
      </c>
      <c r="G29">
        <v>129.577195074</v>
      </c>
      <c r="H29">
        <v>6.66666666667E-2</v>
      </c>
    </row>
    <row r="30" spans="1:10" x14ac:dyDescent="0.2">
      <c r="B30">
        <v>90</v>
      </c>
      <c r="C30">
        <v>172.03677945199999</v>
      </c>
      <c r="D30">
        <v>2.2222222222200001E-2</v>
      </c>
      <c r="E30">
        <v>172.16675806399999</v>
      </c>
      <c r="F30">
        <v>3.3333333333299998E-2</v>
      </c>
      <c r="G30">
        <v>172.735097228</v>
      </c>
      <c r="H30">
        <v>4.4444444444400003E-2</v>
      </c>
    </row>
    <row r="31" spans="1:10" x14ac:dyDescent="0.2">
      <c r="B31">
        <v>180</v>
      </c>
      <c r="C31">
        <v>296.52085108799997</v>
      </c>
      <c r="D31">
        <v>1.1111111111100001E-2</v>
      </c>
      <c r="E31">
        <v>297.14390458600002</v>
      </c>
      <c r="F31">
        <v>1.6666666666700001E-2</v>
      </c>
      <c r="G31">
        <v>297.49673905899999</v>
      </c>
      <c r="H31">
        <v>2.2222222222200001E-2</v>
      </c>
    </row>
    <row r="33" spans="2:5" x14ac:dyDescent="0.2">
      <c r="B33" t="s">
        <v>77</v>
      </c>
      <c r="C33">
        <v>2</v>
      </c>
      <c r="D33">
        <v>20</v>
      </c>
      <c r="E33" t="s">
        <v>78</v>
      </c>
    </row>
    <row r="34" spans="2:5" x14ac:dyDescent="0.2">
      <c r="C34">
        <v>4</v>
      </c>
      <c r="D34">
        <v>40</v>
      </c>
      <c r="E34" t="s">
        <v>79</v>
      </c>
    </row>
    <row r="35" spans="2:5" x14ac:dyDescent="0.2">
      <c r="C35" t="s">
        <v>80</v>
      </c>
    </row>
    <row r="37" spans="2:5" x14ac:dyDescent="0.2">
      <c r="C37">
        <v>16</v>
      </c>
      <c r="D37" t="s">
        <v>81</v>
      </c>
    </row>
    <row r="38" spans="2:5" x14ac:dyDescent="0.2">
      <c r="D38" t="s">
        <v>82</v>
      </c>
    </row>
    <row r="39" spans="2:5" x14ac:dyDescent="0.2">
      <c r="D39" t="s">
        <v>83</v>
      </c>
    </row>
    <row r="41" spans="2:5" x14ac:dyDescent="0.2">
      <c r="B41">
        <v>1</v>
      </c>
      <c r="C41">
        <v>49.25</v>
      </c>
      <c r="D41">
        <v>50.227061747400001</v>
      </c>
      <c r="E41">
        <v>50.428521905300002</v>
      </c>
    </row>
    <row r="42" spans="2:5" x14ac:dyDescent="0.2">
      <c r="B42">
        <v>2</v>
      </c>
      <c r="C42">
        <v>50.196128107699998</v>
      </c>
      <c r="D42">
        <v>50.531973950599998</v>
      </c>
      <c r="E42">
        <v>50.702752579399998</v>
      </c>
    </row>
    <row r="43" spans="2:5" x14ac:dyDescent="0.2">
      <c r="B43">
        <v>5</v>
      </c>
      <c r="C43">
        <v>52.923463551399998</v>
      </c>
      <c r="D43">
        <v>51.868735427600001</v>
      </c>
      <c r="E43">
        <v>54.506539807700001</v>
      </c>
    </row>
    <row r="44" spans="2:5" x14ac:dyDescent="0.2">
      <c r="B44">
        <v>9</v>
      </c>
      <c r="C44">
        <v>60.111419947999998</v>
      </c>
      <c r="D44">
        <v>59.8910586123</v>
      </c>
      <c r="E44">
        <v>59.787274816199997</v>
      </c>
    </row>
    <row r="45" spans="2:5" x14ac:dyDescent="0.2">
      <c r="B45">
        <v>12</v>
      </c>
      <c r="C45">
        <v>64.321563923300005</v>
      </c>
      <c r="D45">
        <v>64.668668695400001</v>
      </c>
      <c r="E45">
        <v>65.045170976999998</v>
      </c>
    </row>
    <row r="46" spans="2:5" x14ac:dyDescent="0.2">
      <c r="B46">
        <v>18</v>
      </c>
      <c r="C46">
        <v>71.414025912599996</v>
      </c>
      <c r="D46">
        <v>72.307197716000005</v>
      </c>
      <c r="E46">
        <v>73.331129861099996</v>
      </c>
    </row>
    <row r="47" spans="2:5" x14ac:dyDescent="0.2">
      <c r="B47">
        <v>36</v>
      </c>
      <c r="C47">
        <v>96.901173082900002</v>
      </c>
      <c r="D47">
        <v>96.740947779600006</v>
      </c>
      <c r="E47">
        <v>96.831339298299994</v>
      </c>
    </row>
    <row r="48" spans="2:5" x14ac:dyDescent="0.2">
      <c r="B48">
        <v>45</v>
      </c>
      <c r="C48">
        <v>108.49053539499999</v>
      </c>
      <c r="D48">
        <v>109.812863487</v>
      </c>
      <c r="E48">
        <v>109.185941578</v>
      </c>
    </row>
    <row r="49" spans="2:5" x14ac:dyDescent="0.2">
      <c r="B49">
        <v>60</v>
      </c>
      <c r="C49">
        <v>131.77265307499999</v>
      </c>
      <c r="D49">
        <v>130.04303567599999</v>
      </c>
      <c r="E49">
        <v>129.577195074</v>
      </c>
    </row>
    <row r="50" spans="2:5" x14ac:dyDescent="0.2">
      <c r="B50">
        <v>90</v>
      </c>
      <c r="C50">
        <v>172.03677945199999</v>
      </c>
      <c r="D50">
        <v>172.16675806399999</v>
      </c>
      <c r="E50">
        <v>172.735097228</v>
      </c>
    </row>
    <row r="51" spans="2:5" x14ac:dyDescent="0.2">
      <c r="B51">
        <v>180</v>
      </c>
      <c r="C51">
        <v>296.52085108799997</v>
      </c>
      <c r="D51">
        <v>297.14390458600002</v>
      </c>
      <c r="E51">
        <v>297.49673905899999</v>
      </c>
    </row>
  </sheetData>
  <sortState ref="A2:E17">
    <sortCondition ref="D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zoomScalePageLayoutView="90" workbookViewId="0">
      <selection activeCell="AB43" sqref="AB4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0"/>
  <sheetViews>
    <sheetView workbookViewId="0">
      <selection activeCell="B6" sqref="B6:G27"/>
    </sheetView>
  </sheetViews>
  <sheetFormatPr baseColWidth="10" defaultRowHeight="16" x14ac:dyDescent="0.2"/>
  <cols>
    <col min="2" max="2" width="10.83203125" customWidth="1"/>
    <col min="3" max="3" width="11.5" customWidth="1"/>
    <col min="4" max="4" width="12" customWidth="1"/>
    <col min="5" max="5" width="11.5" customWidth="1"/>
    <col min="6" max="6" width="12.1640625" customWidth="1"/>
    <col min="9" max="9" width="13.6640625" customWidth="1"/>
  </cols>
  <sheetData>
    <row r="2" spans="1:23" ht="26" x14ac:dyDescent="0.3">
      <c r="A2" t="s">
        <v>7</v>
      </c>
      <c r="B2" s="208" t="s">
        <v>1</v>
      </c>
      <c r="I2" s="208" t="s">
        <v>2</v>
      </c>
      <c r="N2" s="207" t="s">
        <v>6</v>
      </c>
    </row>
    <row r="4" spans="1:23" ht="19" x14ac:dyDescent="0.25">
      <c r="D4" s="206" t="s">
        <v>3</v>
      </c>
      <c r="L4" s="206" t="s">
        <v>4</v>
      </c>
    </row>
    <row r="5" spans="1:23" ht="21" x14ac:dyDescent="0.25">
      <c r="A5" s="207" t="s">
        <v>0</v>
      </c>
      <c r="B5" s="207">
        <f t="shared" ref="B5:G5" si="0">B38</f>
        <v>0</v>
      </c>
      <c r="C5" s="207">
        <f t="shared" si="0"/>
        <v>1</v>
      </c>
      <c r="D5" s="207">
        <f t="shared" si="0"/>
        <v>2</v>
      </c>
      <c r="E5" s="207">
        <f t="shared" si="0"/>
        <v>3</v>
      </c>
      <c r="F5" s="207">
        <f t="shared" si="0"/>
        <v>4</v>
      </c>
      <c r="G5" s="207">
        <f t="shared" si="0"/>
        <v>5</v>
      </c>
      <c r="I5" s="207" t="s">
        <v>0</v>
      </c>
      <c r="J5" s="207">
        <f t="shared" ref="J5:O5" si="1">J38</f>
        <v>0</v>
      </c>
      <c r="K5" s="207">
        <f t="shared" si="1"/>
        <v>1</v>
      </c>
      <c r="L5" s="207">
        <f t="shared" si="1"/>
        <v>2</v>
      </c>
      <c r="M5" s="207">
        <f t="shared" si="1"/>
        <v>3</v>
      </c>
      <c r="N5" s="207">
        <f t="shared" si="1"/>
        <v>4</v>
      </c>
      <c r="O5" s="207">
        <f t="shared" si="1"/>
        <v>5</v>
      </c>
      <c r="R5" s="209"/>
    </row>
    <row r="6" spans="1:23" ht="19" x14ac:dyDescent="0.25">
      <c r="A6" s="206">
        <f t="shared" ref="A6:A27" si="2">A39</f>
        <v>0</v>
      </c>
      <c r="B6" s="105">
        <f t="shared" ref="B6:G15" si="3">B39/SUM(B$39:B$60)</f>
        <v>8.3333333333333329E-2</v>
      </c>
      <c r="C6" s="106">
        <f t="shared" si="3"/>
        <v>1.2578616352201259E-2</v>
      </c>
      <c r="D6" s="107">
        <f t="shared" si="3"/>
        <v>8.3333333333333329E-2</v>
      </c>
      <c r="E6" s="108">
        <f t="shared" si="3"/>
        <v>1.0517799352750809E-2</v>
      </c>
      <c r="F6" s="109">
        <f t="shared" si="3"/>
        <v>7.8798185941043083E-2</v>
      </c>
      <c r="G6" s="110">
        <f t="shared" si="3"/>
        <v>1.1748633879781421E-2</v>
      </c>
      <c r="I6" s="206">
        <f t="shared" ref="I6:I27" si="4">I39</f>
        <v>0</v>
      </c>
      <c r="J6" s="105">
        <f t="shared" ref="J6:O15" si="5">J39/SUM(J$39:J$60)</f>
        <v>4.482323232323232E-2</v>
      </c>
      <c r="K6" s="106">
        <f t="shared" si="5"/>
        <v>4.8951048951048952E-2</v>
      </c>
      <c r="L6" s="107">
        <f t="shared" si="5"/>
        <v>4.6296296296296294E-2</v>
      </c>
      <c r="M6" s="108">
        <f t="shared" si="5"/>
        <v>4.2160737812911728E-2</v>
      </c>
      <c r="N6" s="109">
        <f t="shared" si="5"/>
        <v>4.4166666666666667E-2</v>
      </c>
      <c r="O6" s="110">
        <f t="shared" si="5"/>
        <v>4.6163069544364506E-2</v>
      </c>
      <c r="Q6" s="206" t="s">
        <v>14</v>
      </c>
    </row>
    <row r="7" spans="1:23" ht="19" x14ac:dyDescent="0.25">
      <c r="A7" s="206">
        <f t="shared" si="2"/>
        <v>1</v>
      </c>
      <c r="B7" s="111">
        <f t="shared" si="3"/>
        <v>6.1091340450771053E-2</v>
      </c>
      <c r="C7" s="112">
        <f t="shared" si="3"/>
        <v>1.310272536687631E-2</v>
      </c>
      <c r="D7" s="113">
        <f t="shared" si="3"/>
        <v>8.3333333333333329E-2</v>
      </c>
      <c r="E7" s="114">
        <f t="shared" si="3"/>
        <v>1.0248112189859764E-2</v>
      </c>
      <c r="F7" s="115">
        <f t="shared" si="3"/>
        <v>2.5510204081632654E-2</v>
      </c>
      <c r="G7" s="116">
        <f t="shared" si="3"/>
        <v>8.3333333333333329E-2</v>
      </c>
      <c r="I7" s="206">
        <f t="shared" si="4"/>
        <v>1</v>
      </c>
      <c r="J7" s="111">
        <f t="shared" si="5"/>
        <v>4.924242424242424E-2</v>
      </c>
      <c r="K7" s="112">
        <f t="shared" si="5"/>
        <v>4.195804195804196E-2</v>
      </c>
      <c r="L7" s="113">
        <f t="shared" si="5"/>
        <v>5.0617283950617285E-2</v>
      </c>
      <c r="M7" s="114">
        <f t="shared" si="5"/>
        <v>4.413702239789196E-2</v>
      </c>
      <c r="N7" s="115">
        <f t="shared" si="5"/>
        <v>4.3611111111111114E-2</v>
      </c>
      <c r="O7" s="116">
        <f t="shared" si="5"/>
        <v>4.3764988009592325E-2</v>
      </c>
      <c r="Q7" s="206" t="s">
        <v>12</v>
      </c>
      <c r="R7" s="206">
        <v>0</v>
      </c>
      <c r="S7" s="206">
        <v>1</v>
      </c>
      <c r="T7" s="206">
        <v>2</v>
      </c>
      <c r="U7" s="206">
        <v>3</v>
      </c>
      <c r="V7" s="206">
        <v>4</v>
      </c>
      <c r="W7" s="206">
        <v>5</v>
      </c>
    </row>
    <row r="8" spans="1:23" ht="19" x14ac:dyDescent="0.25">
      <c r="A8" s="206">
        <f t="shared" si="2"/>
        <v>2</v>
      </c>
      <c r="B8" s="117">
        <f t="shared" si="3"/>
        <v>8.3333333333333329E-2</v>
      </c>
      <c r="C8" s="118">
        <f t="shared" si="3"/>
        <v>8.1236897274633117E-3</v>
      </c>
      <c r="D8" s="119">
        <f t="shared" si="3"/>
        <v>1.0523321956769055E-2</v>
      </c>
      <c r="E8" s="120">
        <f t="shared" si="3"/>
        <v>8.3333333333333329E-2</v>
      </c>
      <c r="F8" s="121">
        <f t="shared" si="3"/>
        <v>5.9523809523809521E-2</v>
      </c>
      <c r="G8" s="116">
        <f t="shared" si="3"/>
        <v>3.1147540983606559E-2</v>
      </c>
      <c r="I8" s="206">
        <f t="shared" si="4"/>
        <v>2</v>
      </c>
      <c r="J8" s="117">
        <f t="shared" si="5"/>
        <v>4.008838383838384E-2</v>
      </c>
      <c r="K8" s="118">
        <f t="shared" si="5"/>
        <v>4.6620046620046623E-2</v>
      </c>
      <c r="L8" s="119">
        <f t="shared" si="5"/>
        <v>4.5370370370370373E-2</v>
      </c>
      <c r="M8" s="120">
        <f t="shared" si="5"/>
        <v>4.710144927536232E-2</v>
      </c>
      <c r="N8" s="121">
        <f t="shared" si="5"/>
        <v>4.611111111111111E-2</v>
      </c>
      <c r="O8" s="116">
        <f t="shared" si="5"/>
        <v>4.7362110311750596E-2</v>
      </c>
      <c r="Q8" s="206" t="s">
        <v>13</v>
      </c>
      <c r="R8" s="206">
        <f t="shared" ref="R8:W8" si="6">SUM(B39:B60)/12</f>
        <v>281</v>
      </c>
      <c r="S8" s="206">
        <f t="shared" si="6"/>
        <v>318</v>
      </c>
      <c r="T8" s="206">
        <f t="shared" si="6"/>
        <v>293</v>
      </c>
      <c r="U8" s="206">
        <f t="shared" si="6"/>
        <v>309</v>
      </c>
      <c r="V8" s="206">
        <f t="shared" si="6"/>
        <v>294</v>
      </c>
      <c r="W8" s="206">
        <f t="shared" si="6"/>
        <v>305</v>
      </c>
    </row>
    <row r="9" spans="1:23" ht="19" x14ac:dyDescent="0.25">
      <c r="A9" s="206">
        <f t="shared" si="2"/>
        <v>3</v>
      </c>
      <c r="B9" s="122">
        <f t="shared" si="3"/>
        <v>1.7793594306049824E-2</v>
      </c>
      <c r="C9" s="123">
        <f t="shared" si="3"/>
        <v>8.3333333333333329E-2</v>
      </c>
      <c r="D9" s="107">
        <f t="shared" si="3"/>
        <v>8.3333333333333329E-2</v>
      </c>
      <c r="E9" s="124">
        <f t="shared" si="3"/>
        <v>6.3646170442286945E-2</v>
      </c>
      <c r="F9" s="125">
        <f t="shared" si="3"/>
        <v>1.1337868480725623E-2</v>
      </c>
      <c r="G9" s="126">
        <f t="shared" si="3"/>
        <v>9.562841530054645E-3</v>
      </c>
      <c r="I9" s="206">
        <f t="shared" si="4"/>
        <v>3</v>
      </c>
      <c r="J9" s="122">
        <f t="shared" si="5"/>
        <v>4.6401515151515152E-2</v>
      </c>
      <c r="K9" s="123">
        <f t="shared" si="5"/>
        <v>4.6911421911421912E-2</v>
      </c>
      <c r="L9" s="107">
        <f t="shared" si="5"/>
        <v>4.5987654320987656E-2</v>
      </c>
      <c r="M9" s="124">
        <f t="shared" si="5"/>
        <v>4.413702239789196E-2</v>
      </c>
      <c r="N9" s="125">
        <f t="shared" si="5"/>
        <v>4.4999999999999998E-2</v>
      </c>
      <c r="O9" s="126">
        <f t="shared" si="5"/>
        <v>4.4364508393285373E-2</v>
      </c>
    </row>
    <row r="10" spans="1:23" ht="19" x14ac:dyDescent="0.25">
      <c r="A10" s="206">
        <f t="shared" si="2"/>
        <v>4</v>
      </c>
      <c r="B10" s="127">
        <f t="shared" si="3"/>
        <v>1.3345195729537367E-2</v>
      </c>
      <c r="C10" s="128">
        <f t="shared" si="3"/>
        <v>8.3333333333333329E-2</v>
      </c>
      <c r="D10" s="129">
        <f t="shared" si="3"/>
        <v>1.1945392491467578E-2</v>
      </c>
      <c r="E10" s="130">
        <f t="shared" si="3"/>
        <v>9.7087378640776691E-3</v>
      </c>
      <c r="F10" s="131">
        <f t="shared" si="3"/>
        <v>8.3333333333333329E-2</v>
      </c>
      <c r="G10" s="132">
        <f t="shared" si="3"/>
        <v>6.748633879781421E-2</v>
      </c>
      <c r="I10" s="206">
        <f t="shared" si="4"/>
        <v>4</v>
      </c>
      <c r="J10" s="127">
        <f t="shared" si="5"/>
        <v>4.1982323232323232E-2</v>
      </c>
      <c r="K10" s="128">
        <f t="shared" si="5"/>
        <v>4.6620046620046623E-2</v>
      </c>
      <c r="L10" s="129">
        <f t="shared" si="5"/>
        <v>4.2901234567901236E-2</v>
      </c>
      <c r="M10" s="130">
        <f t="shared" si="5"/>
        <v>4.8418972332015808E-2</v>
      </c>
      <c r="N10" s="131">
        <f t="shared" si="5"/>
        <v>4.3888888888888887E-2</v>
      </c>
      <c r="O10" s="132">
        <f t="shared" si="5"/>
        <v>4.9160671462829736E-2</v>
      </c>
    </row>
    <row r="11" spans="1:23" ht="19" x14ac:dyDescent="0.25">
      <c r="A11" s="206">
        <f t="shared" si="2"/>
        <v>5</v>
      </c>
      <c r="B11" s="133">
        <f t="shared" si="3"/>
        <v>1.0083036773428233E-2</v>
      </c>
      <c r="C11" s="134">
        <f t="shared" si="3"/>
        <v>1.2840670859538784E-2</v>
      </c>
      <c r="D11" s="135">
        <f t="shared" si="3"/>
        <v>6.9681456200227532E-2</v>
      </c>
      <c r="E11" s="136">
        <f t="shared" si="3"/>
        <v>8.3333333333333329E-2</v>
      </c>
      <c r="F11" s="137">
        <f t="shared" si="3"/>
        <v>1.1337868480725623E-2</v>
      </c>
      <c r="G11" s="138">
        <f t="shared" si="3"/>
        <v>8.3333333333333329E-2</v>
      </c>
      <c r="I11" s="206">
        <f t="shared" si="4"/>
        <v>5</v>
      </c>
      <c r="J11" s="133">
        <f t="shared" si="5"/>
        <v>4.450757575757576E-2</v>
      </c>
      <c r="K11" s="134">
        <f t="shared" si="5"/>
        <v>4.3706293706293704E-2</v>
      </c>
      <c r="L11" s="135">
        <f t="shared" si="5"/>
        <v>4.5061728395061729E-2</v>
      </c>
      <c r="M11" s="136">
        <f t="shared" si="5"/>
        <v>4.808959156785244E-2</v>
      </c>
      <c r="N11" s="137">
        <f t="shared" si="5"/>
        <v>4.7500000000000001E-2</v>
      </c>
      <c r="O11" s="138">
        <f t="shared" si="5"/>
        <v>4.4064748201438846E-2</v>
      </c>
    </row>
    <row r="12" spans="1:23" ht="19" x14ac:dyDescent="0.25">
      <c r="A12" s="206">
        <f t="shared" si="2"/>
        <v>6</v>
      </c>
      <c r="B12" s="139">
        <f t="shared" si="3"/>
        <v>1.0379596678529062E-2</v>
      </c>
      <c r="C12" s="140">
        <f t="shared" si="3"/>
        <v>2.070230607966457E-2</v>
      </c>
      <c r="D12" s="141">
        <f t="shared" si="3"/>
        <v>6.4562002275312849E-2</v>
      </c>
      <c r="E12" s="142">
        <f t="shared" si="3"/>
        <v>8.3333333333333329E-2</v>
      </c>
      <c r="F12" s="143">
        <f t="shared" si="3"/>
        <v>8.3333333333333329E-2</v>
      </c>
      <c r="G12" s="144">
        <f t="shared" si="3"/>
        <v>1.0382513661202186E-2</v>
      </c>
      <c r="I12" s="206">
        <f t="shared" si="4"/>
        <v>6</v>
      </c>
      <c r="J12" s="139">
        <f t="shared" si="5"/>
        <v>4.703282828282828E-2</v>
      </c>
      <c r="K12" s="140">
        <f t="shared" si="5"/>
        <v>4.4580419580419584E-2</v>
      </c>
      <c r="L12" s="141">
        <f t="shared" si="5"/>
        <v>4.4753086419753084E-2</v>
      </c>
      <c r="M12" s="142">
        <f t="shared" si="5"/>
        <v>4.6442687747035576E-2</v>
      </c>
      <c r="N12" s="143">
        <f t="shared" si="5"/>
        <v>4.4166666666666667E-2</v>
      </c>
      <c r="O12" s="144">
        <f t="shared" si="5"/>
        <v>4.5863309352517985E-2</v>
      </c>
    </row>
    <row r="13" spans="1:23" ht="19" x14ac:dyDescent="0.25">
      <c r="A13" s="206">
        <f t="shared" si="2"/>
        <v>7</v>
      </c>
      <c r="B13" s="145">
        <f t="shared" si="3"/>
        <v>1.1565836298932384E-2</v>
      </c>
      <c r="C13" s="146">
        <f t="shared" si="3"/>
        <v>1.179245283018868E-2</v>
      </c>
      <c r="D13" s="107">
        <f t="shared" si="3"/>
        <v>8.3333333333333329E-2</v>
      </c>
      <c r="E13" s="147">
        <f t="shared" si="3"/>
        <v>7.0118662351672065E-2</v>
      </c>
      <c r="F13" s="148">
        <f t="shared" si="3"/>
        <v>1.1337868480725623E-2</v>
      </c>
      <c r="G13" s="149">
        <f t="shared" si="3"/>
        <v>8.3333333333333329E-2</v>
      </c>
      <c r="I13" s="206">
        <f t="shared" si="4"/>
        <v>7</v>
      </c>
      <c r="J13" s="145">
        <f t="shared" si="5"/>
        <v>4.7979797979797977E-2</v>
      </c>
      <c r="K13" s="146">
        <f t="shared" si="5"/>
        <v>4.4289044289044288E-2</v>
      </c>
      <c r="L13" s="107">
        <f t="shared" si="5"/>
        <v>4.7530864197530866E-2</v>
      </c>
      <c r="M13" s="147">
        <f t="shared" si="5"/>
        <v>4.2490118577075096E-2</v>
      </c>
      <c r="N13" s="148">
        <f t="shared" si="5"/>
        <v>4.5555555555555557E-2</v>
      </c>
      <c r="O13" s="149">
        <f t="shared" si="5"/>
        <v>4.4964028776978415E-2</v>
      </c>
    </row>
    <row r="14" spans="1:23" ht="19" x14ac:dyDescent="0.25">
      <c r="A14" s="206">
        <f t="shared" si="2"/>
        <v>8</v>
      </c>
      <c r="B14" s="150">
        <f t="shared" si="3"/>
        <v>1.0379596678529062E-2</v>
      </c>
      <c r="C14" s="151">
        <f t="shared" si="3"/>
        <v>1.2054507337526206E-2</v>
      </c>
      <c r="D14" s="152">
        <f t="shared" si="3"/>
        <v>1.1092150170648464E-2</v>
      </c>
      <c r="E14" s="153">
        <f t="shared" si="3"/>
        <v>7.0927723840345194E-2</v>
      </c>
      <c r="F14" s="117">
        <f t="shared" si="3"/>
        <v>8.3333333333333329E-2</v>
      </c>
      <c r="G14" s="154">
        <f t="shared" si="3"/>
        <v>8.3333333333333329E-2</v>
      </c>
      <c r="I14" s="206">
        <f t="shared" si="4"/>
        <v>8</v>
      </c>
      <c r="J14" s="150">
        <f t="shared" si="5"/>
        <v>4.5770202020202023E-2</v>
      </c>
      <c r="K14" s="151">
        <f t="shared" si="5"/>
        <v>4.195804195804196E-2</v>
      </c>
      <c r="L14" s="152">
        <f t="shared" si="5"/>
        <v>4.2901234567901236E-2</v>
      </c>
      <c r="M14" s="153">
        <f t="shared" si="5"/>
        <v>4.7430830039525688E-2</v>
      </c>
      <c r="N14" s="117">
        <f t="shared" si="5"/>
        <v>4.7222222222222221E-2</v>
      </c>
      <c r="O14" s="154">
        <f t="shared" si="5"/>
        <v>4.7661870503597124E-2</v>
      </c>
    </row>
    <row r="15" spans="1:23" ht="19" x14ac:dyDescent="0.25">
      <c r="A15" s="206">
        <f t="shared" si="2"/>
        <v>9</v>
      </c>
      <c r="B15" s="155">
        <f t="shared" si="3"/>
        <v>1.2752075919335706E-2</v>
      </c>
      <c r="C15" s="130">
        <f t="shared" si="3"/>
        <v>6.8134171907756808E-2</v>
      </c>
      <c r="D15" s="156">
        <f t="shared" si="3"/>
        <v>1.2229806598407281E-2</v>
      </c>
      <c r="E15" s="157">
        <f t="shared" si="3"/>
        <v>9.9784250269687163E-3</v>
      </c>
      <c r="F15" s="132">
        <f t="shared" si="3"/>
        <v>8.3333333333333329E-2</v>
      </c>
      <c r="G15" s="158">
        <f t="shared" si="3"/>
        <v>8.3333333333333329E-2</v>
      </c>
      <c r="I15" s="206">
        <f t="shared" si="4"/>
        <v>9</v>
      </c>
      <c r="J15" s="155">
        <f t="shared" si="5"/>
        <v>4.671717171717172E-2</v>
      </c>
      <c r="K15" s="130">
        <f t="shared" si="5"/>
        <v>4.0792540792540792E-2</v>
      </c>
      <c r="L15" s="156">
        <f t="shared" si="5"/>
        <v>4.3209876543209874E-2</v>
      </c>
      <c r="M15" s="157">
        <f t="shared" si="5"/>
        <v>4.7430830039525688E-2</v>
      </c>
      <c r="N15" s="132">
        <f t="shared" si="5"/>
        <v>4.5277777777777778E-2</v>
      </c>
      <c r="O15" s="158">
        <f t="shared" si="5"/>
        <v>4.9160671462829736E-2</v>
      </c>
    </row>
    <row r="16" spans="1:23" ht="19" x14ac:dyDescent="0.25">
      <c r="A16" s="206">
        <f t="shared" si="2"/>
        <v>10</v>
      </c>
      <c r="B16" s="159">
        <f t="shared" ref="B16:G25" si="7">B49/SUM(B$39:B$60)</f>
        <v>8.3333333333333329E-2</v>
      </c>
      <c r="C16" s="146">
        <f t="shared" si="7"/>
        <v>7.2327044025157231E-2</v>
      </c>
      <c r="D16" s="160">
        <f t="shared" si="7"/>
        <v>1.0238907849829351E-2</v>
      </c>
      <c r="E16" s="161">
        <f t="shared" si="7"/>
        <v>8.3333333333333329E-2</v>
      </c>
      <c r="F16" s="162">
        <f t="shared" si="7"/>
        <v>9.6371882086167798E-3</v>
      </c>
      <c r="G16" s="163">
        <f t="shared" si="7"/>
        <v>1.2568306010928962E-2</v>
      </c>
      <c r="I16" s="206">
        <f t="shared" si="4"/>
        <v>10</v>
      </c>
      <c r="J16" s="159">
        <f t="shared" ref="J16:O25" si="8">J49/SUM(J$39:J$60)</f>
        <v>4.482323232323232E-2</v>
      </c>
      <c r="K16" s="146">
        <f t="shared" si="8"/>
        <v>4.5745920745920744E-2</v>
      </c>
      <c r="L16" s="160">
        <f t="shared" si="8"/>
        <v>4.5061728395061729E-2</v>
      </c>
      <c r="M16" s="161">
        <f t="shared" si="8"/>
        <v>4.2819499341238472E-2</v>
      </c>
      <c r="N16" s="162">
        <f t="shared" si="8"/>
        <v>4.8055555555555553E-2</v>
      </c>
      <c r="O16" s="163">
        <f t="shared" si="8"/>
        <v>4.5863309352517985E-2</v>
      </c>
    </row>
    <row r="17" spans="1:15" ht="19" x14ac:dyDescent="0.25">
      <c r="A17" s="206">
        <f t="shared" si="2"/>
        <v>11</v>
      </c>
      <c r="B17" s="164">
        <f t="shared" si="7"/>
        <v>1.3938315539739028E-2</v>
      </c>
      <c r="C17" s="165">
        <f t="shared" si="7"/>
        <v>8.3333333333333329E-2</v>
      </c>
      <c r="D17" s="166">
        <f t="shared" si="7"/>
        <v>8.3333333333333329E-2</v>
      </c>
      <c r="E17" s="145">
        <f t="shared" si="7"/>
        <v>9.9784250269687163E-3</v>
      </c>
      <c r="F17" s="167">
        <f t="shared" si="7"/>
        <v>1.0770975056689343E-2</v>
      </c>
      <c r="G17" s="145">
        <f t="shared" si="7"/>
        <v>6.8032786885245902E-2</v>
      </c>
      <c r="I17" s="206">
        <f t="shared" si="4"/>
        <v>11</v>
      </c>
      <c r="J17" s="164">
        <f t="shared" si="8"/>
        <v>4.8295454545454544E-2</v>
      </c>
      <c r="K17" s="165">
        <f t="shared" si="8"/>
        <v>4.3997668997669E-2</v>
      </c>
      <c r="L17" s="166">
        <f t="shared" si="8"/>
        <v>4.5370370370370373E-2</v>
      </c>
      <c r="M17" s="145">
        <f t="shared" si="8"/>
        <v>4.6442687747035576E-2</v>
      </c>
      <c r="N17" s="167">
        <f t="shared" si="8"/>
        <v>4.611111111111111E-2</v>
      </c>
      <c r="O17" s="145">
        <f t="shared" si="8"/>
        <v>4.2865707434052755E-2</v>
      </c>
    </row>
    <row r="18" spans="1:15" ht="19" x14ac:dyDescent="0.25">
      <c r="A18" s="206">
        <f t="shared" si="2"/>
        <v>12</v>
      </c>
      <c r="B18" s="168">
        <f t="shared" si="7"/>
        <v>8.3333333333333329E-2</v>
      </c>
      <c r="C18" s="169">
        <f t="shared" si="7"/>
        <v>5.6079664570230607E-2</v>
      </c>
      <c r="D18" s="159">
        <f t="shared" si="7"/>
        <v>8.3333333333333329E-2</v>
      </c>
      <c r="E18" s="170">
        <f t="shared" si="7"/>
        <v>2.8047464940668825E-2</v>
      </c>
      <c r="F18" s="124">
        <f t="shared" si="7"/>
        <v>1.417233560090703E-2</v>
      </c>
      <c r="G18" s="171">
        <f t="shared" si="7"/>
        <v>1.092896174863388E-2</v>
      </c>
      <c r="I18" s="206">
        <f t="shared" si="4"/>
        <v>12</v>
      </c>
      <c r="J18" s="168">
        <f t="shared" si="8"/>
        <v>4.6085858585858584E-2</v>
      </c>
      <c r="K18" s="169">
        <f t="shared" si="8"/>
        <v>5.128205128205128E-2</v>
      </c>
      <c r="L18" s="159">
        <f t="shared" si="8"/>
        <v>5.0617283950617285E-2</v>
      </c>
      <c r="M18" s="170">
        <f t="shared" si="8"/>
        <v>3.8537549407114624E-2</v>
      </c>
      <c r="N18" s="124">
        <f t="shared" si="8"/>
        <v>4.583333333333333E-2</v>
      </c>
      <c r="O18" s="171">
        <f t="shared" si="8"/>
        <v>3.9868105515587532E-2</v>
      </c>
    </row>
    <row r="19" spans="1:15" ht="19" x14ac:dyDescent="0.25">
      <c r="A19" s="206">
        <f t="shared" si="2"/>
        <v>13</v>
      </c>
      <c r="B19" s="172">
        <f t="shared" si="7"/>
        <v>6.6725978647686826E-2</v>
      </c>
      <c r="C19" s="134">
        <f t="shared" si="7"/>
        <v>8.3333333333333329E-2</v>
      </c>
      <c r="D19" s="173">
        <f t="shared" si="7"/>
        <v>1.0807736063708761E-2</v>
      </c>
      <c r="E19" s="174">
        <f t="shared" si="7"/>
        <v>8.3333333333333329E-2</v>
      </c>
      <c r="F19" s="175">
        <f t="shared" si="7"/>
        <v>1.0770975056689343E-2</v>
      </c>
      <c r="G19" s="176">
        <f t="shared" si="7"/>
        <v>1.4207650273224045E-2</v>
      </c>
      <c r="I19" s="206">
        <f t="shared" si="4"/>
        <v>13</v>
      </c>
      <c r="J19" s="172">
        <f t="shared" si="8"/>
        <v>4.7348484848484848E-2</v>
      </c>
      <c r="K19" s="134">
        <f t="shared" si="8"/>
        <v>4.6911421911421912E-2</v>
      </c>
      <c r="L19" s="173">
        <f t="shared" si="8"/>
        <v>4.1666666666666664E-2</v>
      </c>
      <c r="M19" s="174">
        <f t="shared" si="8"/>
        <v>4.2819499341238472E-2</v>
      </c>
      <c r="N19" s="175">
        <f t="shared" si="8"/>
        <v>4.5277777777777778E-2</v>
      </c>
      <c r="O19" s="176">
        <f t="shared" si="8"/>
        <v>4.7961630695443645E-2</v>
      </c>
    </row>
    <row r="20" spans="1:15" ht="19" x14ac:dyDescent="0.25">
      <c r="A20" s="206">
        <f t="shared" si="2"/>
        <v>14</v>
      </c>
      <c r="B20" s="177">
        <f t="shared" si="7"/>
        <v>7.3250296559905101E-2</v>
      </c>
      <c r="C20" s="178">
        <f t="shared" si="7"/>
        <v>8.3333333333333329E-2</v>
      </c>
      <c r="D20" s="176">
        <f t="shared" si="7"/>
        <v>1.2229806598407281E-2</v>
      </c>
      <c r="E20" s="179">
        <f t="shared" si="7"/>
        <v>1.0787486515641856E-2</v>
      </c>
      <c r="F20" s="180">
        <f t="shared" si="7"/>
        <v>8.3333333333333329E-2</v>
      </c>
      <c r="G20" s="181">
        <f t="shared" si="7"/>
        <v>1.092896174863388E-2</v>
      </c>
      <c r="I20" s="206">
        <f t="shared" si="4"/>
        <v>14</v>
      </c>
      <c r="J20" s="177">
        <f t="shared" si="8"/>
        <v>4.3244949494949496E-2</v>
      </c>
      <c r="K20" s="178">
        <f t="shared" si="8"/>
        <v>4.6328671328671328E-2</v>
      </c>
      <c r="L20" s="176">
        <f t="shared" si="8"/>
        <v>4.1975308641975309E-2</v>
      </c>
      <c r="M20" s="179">
        <f t="shared" si="8"/>
        <v>4.8748353096179184E-2</v>
      </c>
      <c r="N20" s="180">
        <f t="shared" si="8"/>
        <v>4.4444444444444446E-2</v>
      </c>
      <c r="O20" s="181">
        <f t="shared" si="8"/>
        <v>4.7961630695443645E-2</v>
      </c>
    </row>
    <row r="21" spans="1:15" ht="19" x14ac:dyDescent="0.25">
      <c r="A21" s="206">
        <f t="shared" si="2"/>
        <v>15</v>
      </c>
      <c r="B21" s="155">
        <f t="shared" si="7"/>
        <v>8.3333333333333329E-2</v>
      </c>
      <c r="C21" s="176">
        <f t="shared" si="7"/>
        <v>8.385744234800839E-3</v>
      </c>
      <c r="D21" s="182">
        <f t="shared" si="7"/>
        <v>1.2514220705346985E-2</v>
      </c>
      <c r="E21" s="183">
        <f t="shared" si="7"/>
        <v>7.3624595469255663E-2</v>
      </c>
      <c r="F21" s="176">
        <f t="shared" si="7"/>
        <v>1.2755102040816327E-2</v>
      </c>
      <c r="G21" s="159">
        <f t="shared" si="7"/>
        <v>8.3333333333333329E-2</v>
      </c>
      <c r="I21" s="206">
        <f t="shared" si="4"/>
        <v>15</v>
      </c>
      <c r="J21" s="155">
        <f t="shared" si="8"/>
        <v>4.2929292929292928E-2</v>
      </c>
      <c r="K21" s="176">
        <f t="shared" si="8"/>
        <v>4.7494172494172496E-2</v>
      </c>
      <c r="L21" s="182">
        <f t="shared" si="8"/>
        <v>4.6604938271604938E-2</v>
      </c>
      <c r="M21" s="183">
        <f t="shared" si="8"/>
        <v>4.512516469038208E-2</v>
      </c>
      <c r="N21" s="176">
        <f t="shared" si="8"/>
        <v>4.4722222222222219E-2</v>
      </c>
      <c r="O21" s="159">
        <f t="shared" si="8"/>
        <v>4.5263788968824943E-2</v>
      </c>
    </row>
    <row r="22" spans="1:15" ht="19" x14ac:dyDescent="0.25">
      <c r="A22" s="206">
        <f t="shared" si="2"/>
        <v>16</v>
      </c>
      <c r="B22" s="184">
        <f t="shared" si="7"/>
        <v>8.1850533807829182E-2</v>
      </c>
      <c r="C22" s="151">
        <f t="shared" si="7"/>
        <v>1.179245283018868E-2</v>
      </c>
      <c r="D22" s="185">
        <f t="shared" si="7"/>
        <v>8.3333333333333329E-2</v>
      </c>
      <c r="E22" s="186">
        <f t="shared" si="7"/>
        <v>8.6299892125134836E-3</v>
      </c>
      <c r="F22" s="187">
        <f t="shared" si="7"/>
        <v>8.3333333333333329E-2</v>
      </c>
      <c r="G22" s="188">
        <f t="shared" si="7"/>
        <v>1.1475409836065573E-2</v>
      </c>
      <c r="I22" s="206">
        <f t="shared" si="4"/>
        <v>16</v>
      </c>
      <c r="J22" s="184">
        <f t="shared" si="8"/>
        <v>4.5454545454545456E-2</v>
      </c>
      <c r="K22" s="151">
        <f t="shared" si="8"/>
        <v>4.8368298368298368E-2</v>
      </c>
      <c r="L22" s="185">
        <f t="shared" si="8"/>
        <v>5.0308641975308641E-2</v>
      </c>
      <c r="M22" s="186">
        <f t="shared" si="8"/>
        <v>4.5783926218708824E-2</v>
      </c>
      <c r="N22" s="187">
        <f t="shared" si="8"/>
        <v>4.2777777777777776E-2</v>
      </c>
      <c r="O22" s="188">
        <f t="shared" si="8"/>
        <v>4.0467625899280574E-2</v>
      </c>
    </row>
    <row r="23" spans="1:15" ht="19" x14ac:dyDescent="0.25">
      <c r="A23" s="206">
        <f t="shared" si="2"/>
        <v>17</v>
      </c>
      <c r="B23" s="176">
        <f t="shared" si="7"/>
        <v>1.1565836298932384E-2</v>
      </c>
      <c r="C23" s="159">
        <f t="shared" si="7"/>
        <v>8.3333333333333329E-2</v>
      </c>
      <c r="D23" s="108">
        <f t="shared" si="7"/>
        <v>1.2229806598407281E-2</v>
      </c>
      <c r="E23" s="189">
        <f t="shared" si="7"/>
        <v>1.8338727076591153E-2</v>
      </c>
      <c r="F23" s="115">
        <f t="shared" si="7"/>
        <v>8.3333333333333329E-2</v>
      </c>
      <c r="G23" s="190">
        <f t="shared" si="7"/>
        <v>6.0109289617486336E-2</v>
      </c>
      <c r="I23" s="206">
        <f t="shared" si="4"/>
        <v>17</v>
      </c>
      <c r="J23" s="176">
        <f t="shared" si="8"/>
        <v>5.0505050505050504E-2</v>
      </c>
      <c r="K23" s="159">
        <f t="shared" si="8"/>
        <v>4.516317016317016E-2</v>
      </c>
      <c r="L23" s="108">
        <f t="shared" si="8"/>
        <v>4.1666666666666664E-2</v>
      </c>
      <c r="M23" s="189">
        <f t="shared" si="8"/>
        <v>4.61133069828722E-2</v>
      </c>
      <c r="N23" s="115">
        <f t="shared" si="8"/>
        <v>4.4722222222222219E-2</v>
      </c>
      <c r="O23" s="190">
        <f t="shared" si="8"/>
        <v>4.4364508393285373E-2</v>
      </c>
    </row>
    <row r="24" spans="1:15" ht="19" x14ac:dyDescent="0.25">
      <c r="A24" s="206">
        <f t="shared" si="2"/>
        <v>18</v>
      </c>
      <c r="B24" s="191">
        <f t="shared" si="7"/>
        <v>9.1933570581257413E-3</v>
      </c>
      <c r="C24" s="192">
        <f t="shared" si="7"/>
        <v>8.3333333333333329E-2</v>
      </c>
      <c r="D24" s="158">
        <f t="shared" si="7"/>
        <v>7.3378839590443681E-2</v>
      </c>
      <c r="E24" s="119">
        <f t="shared" si="7"/>
        <v>1.0517799352750809E-2</v>
      </c>
      <c r="F24" s="159">
        <f t="shared" si="7"/>
        <v>8.3333333333333329E-2</v>
      </c>
      <c r="G24" s="193">
        <f t="shared" si="7"/>
        <v>1.1475409836065573E-2</v>
      </c>
      <c r="I24" s="206">
        <f t="shared" si="4"/>
        <v>18</v>
      </c>
      <c r="J24" s="191">
        <f t="shared" si="8"/>
        <v>4.3244949494949496E-2</v>
      </c>
      <c r="K24" s="192">
        <f t="shared" si="8"/>
        <v>4.3706293706293704E-2</v>
      </c>
      <c r="L24" s="158">
        <f t="shared" si="8"/>
        <v>4.6913580246913583E-2</v>
      </c>
      <c r="M24" s="119">
        <f t="shared" si="8"/>
        <v>4.808959156785244E-2</v>
      </c>
      <c r="N24" s="159">
        <f t="shared" si="8"/>
        <v>4.8055555555555553E-2</v>
      </c>
      <c r="O24" s="193">
        <f t="shared" si="8"/>
        <v>4.2865707434052755E-2</v>
      </c>
    </row>
    <row r="25" spans="1:15" ht="19" x14ac:dyDescent="0.25">
      <c r="A25" s="206">
        <f t="shared" si="2"/>
        <v>19</v>
      </c>
      <c r="B25" s="133">
        <f t="shared" si="7"/>
        <v>1.2752075919335706E-2</v>
      </c>
      <c r="C25" s="194">
        <f t="shared" si="7"/>
        <v>8.3333333333333329E-2</v>
      </c>
      <c r="D25" s="195">
        <f t="shared" si="7"/>
        <v>1.7633674630261661E-2</v>
      </c>
      <c r="E25" s="159">
        <f t="shared" si="7"/>
        <v>8.3333333333333329E-2</v>
      </c>
      <c r="F25" s="196">
        <f t="shared" si="7"/>
        <v>5.5839002267573698E-2</v>
      </c>
      <c r="G25" s="197">
        <f t="shared" si="7"/>
        <v>1.448087431693989E-2</v>
      </c>
      <c r="H25" s="104"/>
      <c r="I25" s="206">
        <f t="shared" si="4"/>
        <v>19</v>
      </c>
      <c r="J25" s="133">
        <f t="shared" si="8"/>
        <v>4.3560606060606064E-2</v>
      </c>
      <c r="K25" s="194">
        <f t="shared" si="8"/>
        <v>4.1375291375291376E-2</v>
      </c>
      <c r="L25" s="195">
        <f t="shared" si="8"/>
        <v>4.5987654320987656E-2</v>
      </c>
      <c r="M25" s="159">
        <f t="shared" si="8"/>
        <v>4.710144927536232E-2</v>
      </c>
      <c r="N25" s="196">
        <f t="shared" si="8"/>
        <v>4.6388888888888889E-2</v>
      </c>
      <c r="O25" s="197">
        <f t="shared" si="8"/>
        <v>4.8561151079136694E-2</v>
      </c>
    </row>
    <row r="26" spans="1:15" ht="19" x14ac:dyDescent="0.25">
      <c r="A26" s="206">
        <f t="shared" si="2"/>
        <v>20</v>
      </c>
      <c r="B26" s="198">
        <f t="shared" ref="B26:G27" si="9">B59/SUM(B$39:B$60)</f>
        <v>8.3333333333333329E-2</v>
      </c>
      <c r="C26" s="199">
        <f t="shared" si="9"/>
        <v>1.1530398322851153E-2</v>
      </c>
      <c r="D26" s="129">
        <f t="shared" si="9"/>
        <v>7.5085324232081918E-2</v>
      </c>
      <c r="E26" s="176">
        <f t="shared" si="9"/>
        <v>1.1596548004314994E-2</v>
      </c>
      <c r="F26" s="126">
        <f t="shared" si="9"/>
        <v>1.2755102040816327E-2</v>
      </c>
      <c r="G26" s="200">
        <f t="shared" si="9"/>
        <v>8.3333333333333329E-2</v>
      </c>
      <c r="I26" s="206">
        <f t="shared" si="4"/>
        <v>20</v>
      </c>
      <c r="J26" s="198">
        <f t="shared" ref="J26:O27" si="10">J59/SUM(J$39:J$60)</f>
        <v>4.6401515151515152E-2</v>
      </c>
      <c r="K26" s="199">
        <f t="shared" si="10"/>
        <v>4.5745920745920744E-2</v>
      </c>
      <c r="L26" s="129">
        <f t="shared" si="10"/>
        <v>4.2283950617283954E-2</v>
      </c>
      <c r="M26" s="176">
        <f t="shared" si="10"/>
        <v>4.808959156785244E-2</v>
      </c>
      <c r="N26" s="126">
        <f t="shared" si="10"/>
        <v>4.6388888888888889E-2</v>
      </c>
      <c r="O26" s="200">
        <f t="shared" si="10"/>
        <v>4.4064748201438846E-2</v>
      </c>
    </row>
    <row r="27" spans="1:15" ht="19" x14ac:dyDescent="0.25">
      <c r="A27" s="206">
        <f t="shared" si="2"/>
        <v>21</v>
      </c>
      <c r="B27" s="201">
        <f t="shared" si="9"/>
        <v>8.3333333333333329E-2</v>
      </c>
      <c r="C27" s="202">
        <f t="shared" si="9"/>
        <v>1.3888888888888888E-2</v>
      </c>
      <c r="D27" s="203">
        <f t="shared" si="9"/>
        <v>1.2514220705346985E-2</v>
      </c>
      <c r="E27" s="130">
        <f t="shared" si="9"/>
        <v>8.3333333333333329E-2</v>
      </c>
      <c r="F27" s="204">
        <f t="shared" si="9"/>
        <v>8.7868480725623588E-3</v>
      </c>
      <c r="G27" s="205">
        <f t="shared" si="9"/>
        <v>7.2131147540983612E-2</v>
      </c>
      <c r="I27" s="206">
        <f t="shared" si="4"/>
        <v>21</v>
      </c>
      <c r="J27" s="201">
        <f t="shared" si="10"/>
        <v>4.3560606060606064E-2</v>
      </c>
      <c r="K27" s="202">
        <f t="shared" si="10"/>
        <v>4.7494172494172496E-2</v>
      </c>
      <c r="L27" s="203">
        <f t="shared" si="10"/>
        <v>4.6913580246913583E-2</v>
      </c>
      <c r="M27" s="130">
        <f t="shared" si="10"/>
        <v>4.2490118577075096E-2</v>
      </c>
      <c r="N27" s="204">
        <f t="shared" si="10"/>
        <v>4.4722222222222219E-2</v>
      </c>
      <c r="O27" s="205">
        <f t="shared" si="10"/>
        <v>4.7362110311750596E-2</v>
      </c>
    </row>
    <row r="34" spans="1:16" ht="26" x14ac:dyDescent="0.3">
      <c r="C34" s="208" t="s">
        <v>5</v>
      </c>
    </row>
    <row r="37" spans="1:16" x14ac:dyDescent="0.2">
      <c r="B37" t="s">
        <v>15</v>
      </c>
      <c r="J37" t="s">
        <v>16</v>
      </c>
    </row>
    <row r="38" spans="1:16" x14ac:dyDescent="0.2">
      <c r="A38" t="s">
        <v>0</v>
      </c>
      <c r="B38">
        <v>0</v>
      </c>
      <c r="C38">
        <f>B38+1</f>
        <v>1</v>
      </c>
      <c r="D38">
        <f>C38+1</f>
        <v>2</v>
      </c>
      <c r="E38">
        <f>D38+1</f>
        <v>3</v>
      </c>
      <c r="F38">
        <f>E38+1</f>
        <v>4</v>
      </c>
      <c r="G38">
        <f>F38+1</f>
        <v>5</v>
      </c>
      <c r="I38" t="s">
        <v>0</v>
      </c>
      <c r="J38">
        <v>0</v>
      </c>
      <c r="K38">
        <f>J38+1</f>
        <v>1</v>
      </c>
      <c r="L38">
        <f>K38+1</f>
        <v>2</v>
      </c>
      <c r="M38">
        <f>L38+1</f>
        <v>3</v>
      </c>
      <c r="N38">
        <f>M38+1</f>
        <v>4</v>
      </c>
      <c r="O38">
        <f>N38+1</f>
        <v>5</v>
      </c>
      <c r="P38" t="s">
        <v>52</v>
      </c>
    </row>
    <row r="39" spans="1:16" x14ac:dyDescent="0.2">
      <c r="A39">
        <v>0</v>
      </c>
      <c r="B39" s="3">
        <v>281</v>
      </c>
      <c r="C39" s="4">
        <v>48</v>
      </c>
      <c r="D39" s="5">
        <v>293</v>
      </c>
      <c r="E39" s="6">
        <v>39</v>
      </c>
      <c r="F39" s="7">
        <v>278</v>
      </c>
      <c r="G39" s="8">
        <v>43</v>
      </c>
      <c r="H39">
        <f>SUM(B39:G39)</f>
        <v>982</v>
      </c>
      <c r="I39">
        <f t="shared" ref="I39:I60" si="11">A39</f>
        <v>0</v>
      </c>
      <c r="J39" s="3">
        <v>142</v>
      </c>
      <c r="K39" s="4">
        <v>168</v>
      </c>
      <c r="L39" s="5">
        <v>150</v>
      </c>
      <c r="M39" s="6">
        <v>128</v>
      </c>
      <c r="N39" s="7">
        <v>159</v>
      </c>
      <c r="O39" s="8">
        <v>154</v>
      </c>
      <c r="P39">
        <f>SUM(J39:O39)</f>
        <v>901</v>
      </c>
    </row>
    <row r="40" spans="1:16" x14ac:dyDescent="0.2">
      <c r="A40">
        <f>A39+1</f>
        <v>1</v>
      </c>
      <c r="B40" s="9">
        <v>206</v>
      </c>
      <c r="C40" s="10">
        <v>50</v>
      </c>
      <c r="D40" s="11">
        <v>293</v>
      </c>
      <c r="E40" s="12">
        <v>38</v>
      </c>
      <c r="F40" s="13">
        <v>90</v>
      </c>
      <c r="G40" s="14">
        <v>305</v>
      </c>
      <c r="H40">
        <f t="shared" ref="H40:H60" si="12">SUM(B40:G40)</f>
        <v>982</v>
      </c>
      <c r="I40">
        <f t="shared" si="11"/>
        <v>1</v>
      </c>
      <c r="J40" s="9">
        <v>156</v>
      </c>
      <c r="K40" s="10">
        <v>144</v>
      </c>
      <c r="L40" s="11">
        <v>164</v>
      </c>
      <c r="M40" s="12">
        <v>134</v>
      </c>
      <c r="N40" s="13">
        <v>157</v>
      </c>
      <c r="O40" s="14">
        <v>146</v>
      </c>
      <c r="P40">
        <f t="shared" ref="P40:P60" si="13">SUM(J40:O40)</f>
        <v>901</v>
      </c>
    </row>
    <row r="41" spans="1:16" x14ac:dyDescent="0.2">
      <c r="A41">
        <f t="shared" ref="A41:A60" si="14">A40+1</f>
        <v>2</v>
      </c>
      <c r="B41" s="15">
        <v>281</v>
      </c>
      <c r="C41" s="16">
        <v>31</v>
      </c>
      <c r="D41" s="17">
        <v>37</v>
      </c>
      <c r="E41" s="18">
        <v>309</v>
      </c>
      <c r="F41" s="19">
        <v>210</v>
      </c>
      <c r="G41" s="14">
        <v>114</v>
      </c>
      <c r="H41">
        <f t="shared" si="12"/>
        <v>982</v>
      </c>
      <c r="I41">
        <f t="shared" si="11"/>
        <v>2</v>
      </c>
      <c r="J41" s="15">
        <v>127</v>
      </c>
      <c r="K41" s="16">
        <v>160</v>
      </c>
      <c r="L41" s="17">
        <v>147</v>
      </c>
      <c r="M41" s="18">
        <v>143</v>
      </c>
      <c r="N41" s="19">
        <v>166</v>
      </c>
      <c r="O41" s="14">
        <v>158</v>
      </c>
      <c r="P41">
        <f t="shared" si="13"/>
        <v>901</v>
      </c>
    </row>
    <row r="42" spans="1:16" x14ac:dyDescent="0.2">
      <c r="A42">
        <f t="shared" si="14"/>
        <v>3</v>
      </c>
      <c r="B42" s="20">
        <v>60</v>
      </c>
      <c r="C42" s="21">
        <v>318</v>
      </c>
      <c r="D42" s="5">
        <v>293</v>
      </c>
      <c r="E42" s="22">
        <v>236</v>
      </c>
      <c r="F42" s="23">
        <v>40</v>
      </c>
      <c r="G42" s="24">
        <v>35</v>
      </c>
      <c r="H42">
        <f t="shared" si="12"/>
        <v>982</v>
      </c>
      <c r="I42">
        <f t="shared" si="11"/>
        <v>3</v>
      </c>
      <c r="J42" s="20">
        <v>147</v>
      </c>
      <c r="K42" s="21">
        <v>161</v>
      </c>
      <c r="L42" s="5">
        <v>149</v>
      </c>
      <c r="M42" s="22">
        <v>134</v>
      </c>
      <c r="N42" s="23">
        <v>162</v>
      </c>
      <c r="O42" s="24">
        <v>148</v>
      </c>
      <c r="P42">
        <f t="shared" si="13"/>
        <v>901</v>
      </c>
    </row>
    <row r="43" spans="1:16" x14ac:dyDescent="0.2">
      <c r="A43">
        <f t="shared" si="14"/>
        <v>4</v>
      </c>
      <c r="B43" s="25">
        <v>45</v>
      </c>
      <c r="C43" s="26">
        <v>318</v>
      </c>
      <c r="D43" s="27">
        <v>42</v>
      </c>
      <c r="E43" s="28">
        <v>36</v>
      </c>
      <c r="F43" s="29">
        <v>294</v>
      </c>
      <c r="G43" s="30">
        <v>247</v>
      </c>
      <c r="H43">
        <f t="shared" si="12"/>
        <v>982</v>
      </c>
      <c r="I43">
        <f t="shared" si="11"/>
        <v>4</v>
      </c>
      <c r="J43" s="25">
        <v>133</v>
      </c>
      <c r="K43" s="26">
        <v>160</v>
      </c>
      <c r="L43" s="27">
        <v>139</v>
      </c>
      <c r="M43" s="28">
        <v>147</v>
      </c>
      <c r="N43" s="29">
        <v>158</v>
      </c>
      <c r="O43" s="30">
        <v>164</v>
      </c>
      <c r="P43">
        <f t="shared" si="13"/>
        <v>901</v>
      </c>
    </row>
    <row r="44" spans="1:16" x14ac:dyDescent="0.2">
      <c r="A44">
        <f t="shared" si="14"/>
        <v>5</v>
      </c>
      <c r="B44" s="31">
        <v>34</v>
      </c>
      <c r="C44" s="32">
        <v>49</v>
      </c>
      <c r="D44" s="33">
        <v>245</v>
      </c>
      <c r="E44" s="34">
        <v>309</v>
      </c>
      <c r="F44" s="35">
        <v>40</v>
      </c>
      <c r="G44" s="36">
        <v>305</v>
      </c>
      <c r="H44">
        <f t="shared" si="12"/>
        <v>982</v>
      </c>
      <c r="I44">
        <f t="shared" si="11"/>
        <v>5</v>
      </c>
      <c r="J44" s="31">
        <v>141</v>
      </c>
      <c r="K44" s="32">
        <v>150</v>
      </c>
      <c r="L44" s="33">
        <v>146</v>
      </c>
      <c r="M44" s="34">
        <v>146</v>
      </c>
      <c r="N44" s="35">
        <v>171</v>
      </c>
      <c r="O44" s="36">
        <v>147</v>
      </c>
      <c r="P44">
        <f t="shared" si="13"/>
        <v>901</v>
      </c>
    </row>
    <row r="45" spans="1:16" x14ac:dyDescent="0.2">
      <c r="A45">
        <f t="shared" si="14"/>
        <v>6</v>
      </c>
      <c r="B45" s="37">
        <v>35</v>
      </c>
      <c r="C45" s="38">
        <v>79</v>
      </c>
      <c r="D45" s="39">
        <v>227</v>
      </c>
      <c r="E45" s="40">
        <v>309</v>
      </c>
      <c r="F45" s="41">
        <v>294</v>
      </c>
      <c r="G45" s="42">
        <v>38</v>
      </c>
      <c r="H45">
        <f t="shared" si="12"/>
        <v>982</v>
      </c>
      <c r="I45">
        <f t="shared" si="11"/>
        <v>6</v>
      </c>
      <c r="J45" s="37">
        <v>149</v>
      </c>
      <c r="K45" s="38">
        <v>153</v>
      </c>
      <c r="L45" s="39">
        <v>145</v>
      </c>
      <c r="M45" s="40">
        <v>141</v>
      </c>
      <c r="N45" s="41">
        <v>159</v>
      </c>
      <c r="O45" s="42">
        <v>153</v>
      </c>
      <c r="P45">
        <f t="shared" si="13"/>
        <v>900</v>
      </c>
    </row>
    <row r="46" spans="1:16" x14ac:dyDescent="0.2">
      <c r="A46">
        <f t="shared" si="14"/>
        <v>7</v>
      </c>
      <c r="B46" s="43">
        <v>39</v>
      </c>
      <c r="C46" s="44">
        <v>45</v>
      </c>
      <c r="D46" s="5">
        <v>293</v>
      </c>
      <c r="E46" s="45">
        <v>260</v>
      </c>
      <c r="F46" s="46">
        <v>40</v>
      </c>
      <c r="G46" s="47">
        <v>305</v>
      </c>
      <c r="H46">
        <f t="shared" si="12"/>
        <v>982</v>
      </c>
      <c r="I46">
        <f t="shared" si="11"/>
        <v>7</v>
      </c>
      <c r="J46" s="43">
        <v>152</v>
      </c>
      <c r="K46" s="44">
        <v>152</v>
      </c>
      <c r="L46" s="5">
        <v>154</v>
      </c>
      <c r="M46" s="45">
        <v>129</v>
      </c>
      <c r="N46" s="46">
        <v>164</v>
      </c>
      <c r="O46" s="47">
        <v>150</v>
      </c>
      <c r="P46">
        <f t="shared" si="13"/>
        <v>901</v>
      </c>
    </row>
    <row r="47" spans="1:16" x14ac:dyDescent="0.2">
      <c r="A47">
        <f t="shared" si="14"/>
        <v>8</v>
      </c>
      <c r="B47" s="48">
        <v>35</v>
      </c>
      <c r="C47" s="49">
        <v>46</v>
      </c>
      <c r="D47" s="50">
        <v>39</v>
      </c>
      <c r="E47" s="51">
        <v>263</v>
      </c>
      <c r="F47" s="15">
        <v>294</v>
      </c>
      <c r="G47" s="52">
        <v>305</v>
      </c>
      <c r="H47">
        <f t="shared" si="12"/>
        <v>982</v>
      </c>
      <c r="I47">
        <f t="shared" si="11"/>
        <v>8</v>
      </c>
      <c r="J47" s="48">
        <v>145</v>
      </c>
      <c r="K47" s="49">
        <v>144</v>
      </c>
      <c r="L47" s="50">
        <v>139</v>
      </c>
      <c r="M47" s="51">
        <v>144</v>
      </c>
      <c r="N47" s="15">
        <v>170</v>
      </c>
      <c r="O47" s="52">
        <v>159</v>
      </c>
      <c r="P47">
        <f t="shared" si="13"/>
        <v>901</v>
      </c>
    </row>
    <row r="48" spans="1:16" x14ac:dyDescent="0.2">
      <c r="A48">
        <f t="shared" si="14"/>
        <v>9</v>
      </c>
      <c r="B48" s="53">
        <v>43</v>
      </c>
      <c r="C48" s="28">
        <v>260</v>
      </c>
      <c r="D48" s="54">
        <v>43</v>
      </c>
      <c r="E48" s="55">
        <v>37</v>
      </c>
      <c r="F48" s="30">
        <v>294</v>
      </c>
      <c r="G48" s="56">
        <v>305</v>
      </c>
      <c r="H48">
        <f t="shared" si="12"/>
        <v>982</v>
      </c>
      <c r="I48">
        <f t="shared" si="11"/>
        <v>9</v>
      </c>
      <c r="J48" s="53">
        <v>148</v>
      </c>
      <c r="K48" s="28">
        <v>140</v>
      </c>
      <c r="L48" s="54">
        <v>140</v>
      </c>
      <c r="M48" s="55">
        <v>144</v>
      </c>
      <c r="N48" s="30">
        <v>163</v>
      </c>
      <c r="O48" s="56">
        <v>164</v>
      </c>
      <c r="P48">
        <f t="shared" si="13"/>
        <v>899</v>
      </c>
    </row>
    <row r="49" spans="1:16" x14ac:dyDescent="0.2">
      <c r="A49">
        <f t="shared" si="14"/>
        <v>10</v>
      </c>
      <c r="B49" s="57">
        <v>281</v>
      </c>
      <c r="C49" s="44">
        <v>276</v>
      </c>
      <c r="D49" s="58">
        <v>36</v>
      </c>
      <c r="E49" s="59">
        <v>309</v>
      </c>
      <c r="F49" s="60">
        <v>34</v>
      </c>
      <c r="G49" s="61">
        <v>46</v>
      </c>
      <c r="H49">
        <f t="shared" si="12"/>
        <v>982</v>
      </c>
      <c r="I49">
        <f t="shared" si="11"/>
        <v>10</v>
      </c>
      <c r="J49" s="57">
        <v>142</v>
      </c>
      <c r="K49" s="44">
        <v>157</v>
      </c>
      <c r="L49" s="58">
        <v>146</v>
      </c>
      <c r="M49" s="59">
        <v>130</v>
      </c>
      <c r="N49" s="60">
        <v>173</v>
      </c>
      <c r="O49" s="61">
        <v>153</v>
      </c>
      <c r="P49">
        <f t="shared" si="13"/>
        <v>901</v>
      </c>
    </row>
    <row r="50" spans="1:16" x14ac:dyDescent="0.2">
      <c r="A50">
        <f t="shared" si="14"/>
        <v>11</v>
      </c>
      <c r="B50" s="62">
        <v>47</v>
      </c>
      <c r="C50" s="63">
        <v>318</v>
      </c>
      <c r="D50" s="64">
        <v>293</v>
      </c>
      <c r="E50" s="43">
        <v>37</v>
      </c>
      <c r="F50" s="65">
        <v>38</v>
      </c>
      <c r="G50" s="43">
        <v>249</v>
      </c>
      <c r="H50">
        <f t="shared" si="12"/>
        <v>982</v>
      </c>
      <c r="I50">
        <f t="shared" si="11"/>
        <v>11</v>
      </c>
      <c r="J50" s="62">
        <v>153</v>
      </c>
      <c r="K50" s="63">
        <v>151</v>
      </c>
      <c r="L50" s="64">
        <v>147</v>
      </c>
      <c r="M50" s="43">
        <v>141</v>
      </c>
      <c r="N50" s="65">
        <v>166</v>
      </c>
      <c r="O50" s="43">
        <v>143</v>
      </c>
      <c r="P50">
        <f t="shared" si="13"/>
        <v>901</v>
      </c>
    </row>
    <row r="51" spans="1:16" x14ac:dyDescent="0.2">
      <c r="A51">
        <f t="shared" si="14"/>
        <v>12</v>
      </c>
      <c r="B51" s="66">
        <v>281</v>
      </c>
      <c r="C51" s="67">
        <v>214</v>
      </c>
      <c r="D51" s="57">
        <v>293</v>
      </c>
      <c r="E51" s="68">
        <v>104</v>
      </c>
      <c r="F51" s="22">
        <v>50</v>
      </c>
      <c r="G51" s="69">
        <v>40</v>
      </c>
      <c r="H51">
        <f t="shared" si="12"/>
        <v>982</v>
      </c>
      <c r="I51">
        <f t="shared" si="11"/>
        <v>12</v>
      </c>
      <c r="J51" s="66">
        <v>146</v>
      </c>
      <c r="K51" s="67">
        <v>176</v>
      </c>
      <c r="L51" s="57">
        <v>164</v>
      </c>
      <c r="M51" s="68">
        <v>117</v>
      </c>
      <c r="N51" s="22">
        <v>165</v>
      </c>
      <c r="O51" s="69">
        <v>133</v>
      </c>
      <c r="P51">
        <f t="shared" si="13"/>
        <v>901</v>
      </c>
    </row>
    <row r="52" spans="1:16" x14ac:dyDescent="0.2">
      <c r="A52">
        <f t="shared" si="14"/>
        <v>13</v>
      </c>
      <c r="B52" s="70">
        <v>225</v>
      </c>
      <c r="C52" s="32">
        <v>318</v>
      </c>
      <c r="D52" s="71">
        <v>38</v>
      </c>
      <c r="E52" s="72">
        <v>309</v>
      </c>
      <c r="F52" s="73">
        <v>38</v>
      </c>
      <c r="G52" s="74">
        <v>52</v>
      </c>
      <c r="H52">
        <f t="shared" si="12"/>
        <v>980</v>
      </c>
      <c r="I52">
        <f t="shared" si="11"/>
        <v>13</v>
      </c>
      <c r="J52" s="70">
        <v>150</v>
      </c>
      <c r="K52" s="32">
        <v>161</v>
      </c>
      <c r="L52" s="71">
        <v>135</v>
      </c>
      <c r="M52" s="72">
        <v>130</v>
      </c>
      <c r="N52" s="73">
        <v>163</v>
      </c>
      <c r="O52" s="74">
        <v>160</v>
      </c>
      <c r="P52">
        <f t="shared" si="13"/>
        <v>899</v>
      </c>
    </row>
    <row r="53" spans="1:16" x14ac:dyDescent="0.2">
      <c r="A53">
        <f t="shared" si="14"/>
        <v>14</v>
      </c>
      <c r="B53" s="75">
        <v>247</v>
      </c>
      <c r="C53" s="76">
        <v>318</v>
      </c>
      <c r="D53" s="74">
        <v>43</v>
      </c>
      <c r="E53" s="77">
        <v>40</v>
      </c>
      <c r="F53" s="78">
        <v>294</v>
      </c>
      <c r="G53" s="79">
        <v>40</v>
      </c>
      <c r="H53">
        <f t="shared" si="12"/>
        <v>982</v>
      </c>
      <c r="I53">
        <f t="shared" si="11"/>
        <v>14</v>
      </c>
      <c r="J53" s="75">
        <v>137</v>
      </c>
      <c r="K53" s="76">
        <v>159</v>
      </c>
      <c r="L53" s="74">
        <v>136</v>
      </c>
      <c r="M53" s="77">
        <v>148</v>
      </c>
      <c r="N53" s="78">
        <v>160</v>
      </c>
      <c r="O53" s="79">
        <v>160</v>
      </c>
      <c r="P53">
        <f t="shared" si="13"/>
        <v>900</v>
      </c>
    </row>
    <row r="54" spans="1:16" x14ac:dyDescent="0.2">
      <c r="A54">
        <f t="shared" si="14"/>
        <v>15</v>
      </c>
      <c r="B54" s="53">
        <v>281</v>
      </c>
      <c r="C54" s="74">
        <v>32</v>
      </c>
      <c r="D54" s="80">
        <v>44</v>
      </c>
      <c r="E54" s="81">
        <v>273</v>
      </c>
      <c r="F54" s="74">
        <v>45</v>
      </c>
      <c r="G54" s="57">
        <v>305</v>
      </c>
      <c r="H54">
        <f t="shared" si="12"/>
        <v>980</v>
      </c>
      <c r="I54">
        <f t="shared" si="11"/>
        <v>15</v>
      </c>
      <c r="J54" s="53">
        <v>136</v>
      </c>
      <c r="K54" s="74">
        <v>163</v>
      </c>
      <c r="L54" s="80">
        <v>151</v>
      </c>
      <c r="M54" s="81">
        <v>137</v>
      </c>
      <c r="N54" s="74">
        <v>161</v>
      </c>
      <c r="O54" s="57">
        <v>151</v>
      </c>
      <c r="P54">
        <f t="shared" si="13"/>
        <v>899</v>
      </c>
    </row>
    <row r="55" spans="1:16" x14ac:dyDescent="0.2">
      <c r="A55">
        <f t="shared" si="14"/>
        <v>16</v>
      </c>
      <c r="B55" s="82">
        <v>276</v>
      </c>
      <c r="C55" s="49">
        <v>45</v>
      </c>
      <c r="D55" s="83">
        <v>293</v>
      </c>
      <c r="E55" s="84">
        <v>32</v>
      </c>
      <c r="F55" s="85">
        <v>294</v>
      </c>
      <c r="G55" s="86">
        <v>42</v>
      </c>
      <c r="H55">
        <f t="shared" si="12"/>
        <v>982</v>
      </c>
      <c r="I55">
        <f t="shared" si="11"/>
        <v>16</v>
      </c>
      <c r="J55" s="82">
        <v>144</v>
      </c>
      <c r="K55" s="49">
        <v>166</v>
      </c>
      <c r="L55" s="83">
        <v>163</v>
      </c>
      <c r="M55" s="84">
        <v>139</v>
      </c>
      <c r="N55" s="85">
        <v>154</v>
      </c>
      <c r="O55" s="86">
        <v>135</v>
      </c>
      <c r="P55">
        <f t="shared" si="13"/>
        <v>901</v>
      </c>
    </row>
    <row r="56" spans="1:16" x14ac:dyDescent="0.2">
      <c r="A56">
        <f t="shared" si="14"/>
        <v>17</v>
      </c>
      <c r="B56" s="74">
        <v>39</v>
      </c>
      <c r="C56" s="57">
        <v>318</v>
      </c>
      <c r="D56" s="6">
        <v>43</v>
      </c>
      <c r="E56" s="87">
        <v>68</v>
      </c>
      <c r="F56" s="13">
        <v>294</v>
      </c>
      <c r="G56" s="88">
        <v>220</v>
      </c>
      <c r="H56">
        <f t="shared" si="12"/>
        <v>982</v>
      </c>
      <c r="I56">
        <f t="shared" si="11"/>
        <v>17</v>
      </c>
      <c r="J56" s="74">
        <v>160</v>
      </c>
      <c r="K56" s="57">
        <v>155</v>
      </c>
      <c r="L56" s="6">
        <v>135</v>
      </c>
      <c r="M56" s="87">
        <v>140</v>
      </c>
      <c r="N56" s="13">
        <v>161</v>
      </c>
      <c r="O56" s="88">
        <v>148</v>
      </c>
      <c r="P56">
        <f t="shared" si="13"/>
        <v>899</v>
      </c>
    </row>
    <row r="57" spans="1:16" x14ac:dyDescent="0.2">
      <c r="A57">
        <f t="shared" si="14"/>
        <v>18</v>
      </c>
      <c r="B57" s="89">
        <v>31</v>
      </c>
      <c r="C57" s="90">
        <v>318</v>
      </c>
      <c r="D57" s="56">
        <v>258</v>
      </c>
      <c r="E57" s="17">
        <v>39</v>
      </c>
      <c r="F57" s="57">
        <v>294</v>
      </c>
      <c r="G57" s="91">
        <v>42</v>
      </c>
      <c r="H57">
        <f t="shared" si="12"/>
        <v>982</v>
      </c>
      <c r="I57">
        <f t="shared" si="11"/>
        <v>18</v>
      </c>
      <c r="J57" s="89">
        <v>137</v>
      </c>
      <c r="K57" s="90">
        <v>150</v>
      </c>
      <c r="L57" s="56">
        <v>152</v>
      </c>
      <c r="M57" s="17">
        <v>146</v>
      </c>
      <c r="N57" s="57">
        <v>173</v>
      </c>
      <c r="O57" s="91">
        <v>143</v>
      </c>
      <c r="P57">
        <f t="shared" si="13"/>
        <v>901</v>
      </c>
    </row>
    <row r="58" spans="1:16" x14ac:dyDescent="0.2">
      <c r="A58">
        <f t="shared" si="14"/>
        <v>19</v>
      </c>
      <c r="B58" s="31">
        <v>43</v>
      </c>
      <c r="C58" s="92">
        <v>318</v>
      </c>
      <c r="D58" s="93">
        <v>62</v>
      </c>
      <c r="E58" s="57">
        <v>309</v>
      </c>
      <c r="F58" s="94">
        <v>197</v>
      </c>
      <c r="G58" s="95">
        <v>53</v>
      </c>
      <c r="H58">
        <f t="shared" si="12"/>
        <v>982</v>
      </c>
      <c r="I58">
        <f t="shared" si="11"/>
        <v>19</v>
      </c>
      <c r="J58" s="31">
        <v>138</v>
      </c>
      <c r="K58" s="92">
        <v>142</v>
      </c>
      <c r="L58" s="93">
        <v>149</v>
      </c>
      <c r="M58" s="57">
        <v>143</v>
      </c>
      <c r="N58" s="94">
        <v>167</v>
      </c>
      <c r="O58" s="95">
        <v>162</v>
      </c>
      <c r="P58">
        <f t="shared" si="13"/>
        <v>901</v>
      </c>
    </row>
    <row r="59" spans="1:16" x14ac:dyDescent="0.2">
      <c r="A59">
        <f t="shared" si="14"/>
        <v>20</v>
      </c>
      <c r="B59" s="96">
        <v>281</v>
      </c>
      <c r="C59" s="97">
        <v>44</v>
      </c>
      <c r="D59" s="27">
        <v>264</v>
      </c>
      <c r="E59" s="74">
        <v>43</v>
      </c>
      <c r="F59" s="24">
        <v>45</v>
      </c>
      <c r="G59" s="98">
        <v>305</v>
      </c>
      <c r="H59">
        <f t="shared" si="12"/>
        <v>982</v>
      </c>
      <c r="I59">
        <f t="shared" si="11"/>
        <v>20</v>
      </c>
      <c r="J59" s="96">
        <v>147</v>
      </c>
      <c r="K59" s="97">
        <v>157</v>
      </c>
      <c r="L59" s="27">
        <v>137</v>
      </c>
      <c r="M59" s="74">
        <v>146</v>
      </c>
      <c r="N59" s="24">
        <v>167</v>
      </c>
      <c r="O59" s="98">
        <v>147</v>
      </c>
      <c r="P59">
        <f t="shared" si="13"/>
        <v>901</v>
      </c>
    </row>
    <row r="60" spans="1:16" x14ac:dyDescent="0.2">
      <c r="A60">
        <f t="shared" si="14"/>
        <v>21</v>
      </c>
      <c r="B60" s="99">
        <v>281</v>
      </c>
      <c r="C60" s="100">
        <v>53</v>
      </c>
      <c r="D60" s="101">
        <v>44</v>
      </c>
      <c r="E60" s="28">
        <v>309</v>
      </c>
      <c r="F60" s="102">
        <v>31</v>
      </c>
      <c r="G60" s="103">
        <v>264</v>
      </c>
      <c r="H60">
        <f t="shared" si="12"/>
        <v>982</v>
      </c>
      <c r="I60">
        <f t="shared" si="11"/>
        <v>21</v>
      </c>
      <c r="J60" s="99">
        <v>138</v>
      </c>
      <c r="K60" s="100">
        <v>163</v>
      </c>
      <c r="L60" s="101">
        <v>152</v>
      </c>
      <c r="M60" s="28">
        <v>129</v>
      </c>
      <c r="N60" s="102">
        <v>161</v>
      </c>
      <c r="O60" s="103">
        <v>158</v>
      </c>
      <c r="P60">
        <f t="shared" si="13"/>
        <v>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"/>
  <sheetViews>
    <sheetView workbookViewId="0">
      <selection activeCell="T6" sqref="T6"/>
    </sheetView>
  </sheetViews>
  <sheetFormatPr baseColWidth="10" defaultRowHeight="16" x14ac:dyDescent="0.2"/>
  <cols>
    <col min="3" max="3" width="15.6640625" customWidth="1"/>
    <col min="4" max="4" width="19.6640625" customWidth="1"/>
    <col min="5" max="5" width="17" customWidth="1"/>
    <col min="11" max="11" width="17" customWidth="1"/>
  </cols>
  <sheetData>
    <row r="1" spans="1:15" x14ac:dyDescent="0.2">
      <c r="B1" t="s">
        <v>42</v>
      </c>
      <c r="C1" t="s">
        <v>43</v>
      </c>
      <c r="D1" t="s">
        <v>46</v>
      </c>
      <c r="E1" t="s">
        <v>47</v>
      </c>
      <c r="H1" t="s">
        <v>17</v>
      </c>
    </row>
    <row r="2" spans="1:15" x14ac:dyDescent="0.2">
      <c r="A2" t="s">
        <v>44</v>
      </c>
      <c r="B2" s="159">
        <v>4.482323232323232E-2</v>
      </c>
      <c r="C2" s="2">
        <v>9.2510302230000008</v>
      </c>
      <c r="D2">
        <f t="shared" ref="D2:D33" si="0">IF(team_type = "spec", skill, 0)</f>
        <v>9.2510302230000008</v>
      </c>
      <c r="E2">
        <f t="shared" ref="E2:E33" si="1">IF(team_type = "div", skill,  0)</f>
        <v>0</v>
      </c>
      <c r="H2" s="105">
        <v>4.482323232323232E-2</v>
      </c>
      <c r="I2" s="1">
        <v>6.3172727339999994</v>
      </c>
      <c r="J2" s="210"/>
      <c r="K2" s="210"/>
      <c r="L2" s="210"/>
      <c r="M2" s="210"/>
    </row>
    <row r="3" spans="1:15" x14ac:dyDescent="0.2">
      <c r="A3" t="s">
        <v>44</v>
      </c>
      <c r="B3" s="164">
        <v>4.8295454545454544E-2</v>
      </c>
      <c r="C3" s="1">
        <v>-0.76421085199999972</v>
      </c>
      <c r="D3">
        <f t="shared" si="0"/>
        <v>-0.76421085199999972</v>
      </c>
      <c r="E3">
        <f t="shared" si="1"/>
        <v>0</v>
      </c>
      <c r="H3" s="111">
        <v>4.924242424242424E-2</v>
      </c>
      <c r="I3" s="1">
        <v>-0.56188274999999965</v>
      </c>
      <c r="J3" s="210"/>
      <c r="K3" s="210"/>
      <c r="L3" s="210"/>
      <c r="M3" s="210"/>
    </row>
    <row r="4" spans="1:15" x14ac:dyDescent="0.2">
      <c r="A4" t="s">
        <v>44</v>
      </c>
      <c r="B4" s="168">
        <v>4.6085858585858584E-2</v>
      </c>
      <c r="C4" s="1">
        <v>6.8230929930000004</v>
      </c>
      <c r="D4">
        <f t="shared" si="0"/>
        <v>6.8230929930000004</v>
      </c>
      <c r="E4">
        <f t="shared" si="1"/>
        <v>0</v>
      </c>
      <c r="H4" s="117">
        <v>4.008838383838384E-2</v>
      </c>
      <c r="I4" s="1">
        <v>2.7765309400000002</v>
      </c>
      <c r="J4" s="210"/>
      <c r="K4" s="210"/>
      <c r="L4" s="210"/>
      <c r="M4" s="210"/>
      <c r="N4" s="1"/>
      <c r="O4" s="1"/>
    </row>
    <row r="5" spans="1:15" x14ac:dyDescent="0.2">
      <c r="A5" t="s">
        <v>44</v>
      </c>
      <c r="B5" s="172">
        <v>4.7348484848484848E-2</v>
      </c>
      <c r="C5" s="1">
        <v>-3.1921480840000007</v>
      </c>
      <c r="D5">
        <f t="shared" si="0"/>
        <v>-3.1921480840000007</v>
      </c>
      <c r="E5">
        <f t="shared" si="1"/>
        <v>0</v>
      </c>
      <c r="H5" s="122">
        <v>4.6401515151515152E-2</v>
      </c>
      <c r="I5" s="1">
        <v>1.3602342250000004</v>
      </c>
      <c r="J5" s="210"/>
      <c r="K5" s="210"/>
      <c r="L5" s="210"/>
      <c r="M5" s="210"/>
      <c r="N5" s="1"/>
      <c r="O5" s="1"/>
    </row>
    <row r="6" spans="1:15" x14ac:dyDescent="0.2">
      <c r="A6" t="s">
        <v>44</v>
      </c>
      <c r="B6" s="177">
        <v>4.3244949494949496E-2</v>
      </c>
      <c r="C6" s="1">
        <v>-1.978179468</v>
      </c>
      <c r="D6">
        <f t="shared" si="0"/>
        <v>-1.978179468</v>
      </c>
      <c r="E6">
        <f t="shared" si="1"/>
        <v>0</v>
      </c>
      <c r="H6" s="127">
        <v>4.1982323232323232E-2</v>
      </c>
      <c r="I6" s="1">
        <v>1.866054482</v>
      </c>
      <c r="J6" s="210"/>
      <c r="K6" s="210"/>
      <c r="L6" s="210"/>
      <c r="M6" s="210"/>
      <c r="N6" s="1"/>
      <c r="O6" s="1"/>
    </row>
    <row r="7" spans="1:15" x14ac:dyDescent="0.2">
      <c r="A7" t="s">
        <v>44</v>
      </c>
      <c r="B7" s="155">
        <v>4.2929292929292928E-2</v>
      </c>
      <c r="C7" s="1">
        <v>-2.1805075690000004</v>
      </c>
      <c r="D7">
        <f t="shared" si="0"/>
        <v>-2.1805075690000004</v>
      </c>
      <c r="E7">
        <f t="shared" si="1"/>
        <v>0</v>
      </c>
      <c r="H7" s="133">
        <v>4.450757575757576E-2</v>
      </c>
      <c r="I7" s="1">
        <v>1.7648904289999996</v>
      </c>
      <c r="J7" s="210"/>
      <c r="K7" s="210"/>
      <c r="L7" s="210"/>
      <c r="M7" s="210"/>
      <c r="N7" s="1"/>
      <c r="O7" s="1"/>
    </row>
    <row r="8" spans="1:15" x14ac:dyDescent="0.2">
      <c r="A8" t="s">
        <v>44</v>
      </c>
      <c r="B8" s="184">
        <v>4.5454545454545456E-2</v>
      </c>
      <c r="C8" s="1">
        <v>5.4067962750000014</v>
      </c>
      <c r="D8">
        <f t="shared" si="0"/>
        <v>5.4067962750000014</v>
      </c>
      <c r="E8">
        <f t="shared" si="1"/>
        <v>0</v>
      </c>
      <c r="H8" s="139">
        <v>4.703282828282828E-2</v>
      </c>
      <c r="I8" s="1">
        <v>-2.7874918769999999</v>
      </c>
      <c r="J8" s="210"/>
      <c r="K8" s="210"/>
      <c r="L8" s="210"/>
      <c r="M8" s="210"/>
      <c r="N8" s="1"/>
      <c r="O8" s="1"/>
    </row>
    <row r="9" spans="1:15" x14ac:dyDescent="0.2">
      <c r="A9" t="s">
        <v>44</v>
      </c>
      <c r="B9" s="176">
        <v>5.0505050505050504E-2</v>
      </c>
      <c r="C9" s="1">
        <v>-3.7991323920000002</v>
      </c>
      <c r="D9">
        <f t="shared" si="0"/>
        <v>-3.7991323920000002</v>
      </c>
      <c r="E9">
        <f t="shared" si="1"/>
        <v>0</v>
      </c>
      <c r="H9" s="145">
        <v>4.7979797979797977E-2</v>
      </c>
      <c r="I9" s="1">
        <v>1.2590701719999999</v>
      </c>
      <c r="J9" s="210"/>
      <c r="K9" s="210"/>
      <c r="L9" s="210"/>
      <c r="M9" s="210"/>
      <c r="N9" s="1"/>
      <c r="O9" s="1"/>
    </row>
    <row r="10" spans="1:15" x14ac:dyDescent="0.2">
      <c r="A10" t="s">
        <v>44</v>
      </c>
      <c r="B10" s="191">
        <v>4.3244949494949496E-2</v>
      </c>
      <c r="C10" s="1">
        <v>0.95557801800000086</v>
      </c>
      <c r="D10">
        <f t="shared" si="0"/>
        <v>0.95557801800000086</v>
      </c>
      <c r="E10">
        <f t="shared" si="1"/>
        <v>0</v>
      </c>
      <c r="H10" s="150">
        <v>4.5770202020202023E-2</v>
      </c>
      <c r="I10" s="1">
        <v>0.75324991499999971</v>
      </c>
      <c r="J10" s="210"/>
      <c r="K10" s="210"/>
      <c r="L10" s="210"/>
      <c r="M10" s="210"/>
      <c r="N10" s="1"/>
      <c r="O10" s="1"/>
    </row>
    <row r="11" spans="1:15" x14ac:dyDescent="0.2">
      <c r="A11" t="s">
        <v>44</v>
      </c>
      <c r="B11" s="133">
        <v>4.3560606060606064E-2</v>
      </c>
      <c r="C11" s="1">
        <v>1.7648904299999999</v>
      </c>
      <c r="D11">
        <f t="shared" si="0"/>
        <v>1.7648904299999999</v>
      </c>
      <c r="E11">
        <f t="shared" si="1"/>
        <v>0</v>
      </c>
      <c r="H11" s="155">
        <v>4.671717171717172E-2</v>
      </c>
      <c r="I11" s="1">
        <v>-2.1805075710000006</v>
      </c>
      <c r="J11" s="210"/>
      <c r="K11" s="210"/>
      <c r="L11" s="210"/>
      <c r="M11" s="210"/>
      <c r="N11" s="1"/>
      <c r="O11" s="1"/>
    </row>
    <row r="12" spans="1:15" x14ac:dyDescent="0.2">
      <c r="A12" t="s">
        <v>44</v>
      </c>
      <c r="B12" s="198">
        <v>4.6401515151515152E-2</v>
      </c>
      <c r="C12" s="1">
        <v>-5.6062493999999907E-2</v>
      </c>
      <c r="D12">
        <f t="shared" si="0"/>
        <v>-5.6062493999999907E-2</v>
      </c>
      <c r="E12">
        <f t="shared" si="1"/>
        <v>0</v>
      </c>
      <c r="H12" s="106">
        <v>4.8951048951048952E-2</v>
      </c>
      <c r="I12" s="1">
        <v>3.7118424999999622E-2</v>
      </c>
      <c r="N12" s="1"/>
      <c r="O12" s="1"/>
    </row>
    <row r="13" spans="1:15" x14ac:dyDescent="0.2">
      <c r="A13" t="s">
        <v>44</v>
      </c>
      <c r="B13" s="201">
        <v>4.3560606060606064E-2</v>
      </c>
      <c r="C13" s="2">
        <v>6.216108685</v>
      </c>
      <c r="D13">
        <f t="shared" si="0"/>
        <v>6.216108685</v>
      </c>
      <c r="E13">
        <f t="shared" si="1"/>
        <v>0</v>
      </c>
      <c r="H13" s="112">
        <v>4.195804195804196E-2</v>
      </c>
      <c r="I13" s="1">
        <v>-4.6648581700000005</v>
      </c>
      <c r="N13" s="1"/>
      <c r="O13" s="1"/>
    </row>
    <row r="14" spans="1:15" x14ac:dyDescent="0.2">
      <c r="A14" t="s">
        <v>44</v>
      </c>
      <c r="B14" s="146">
        <v>4.5745920745920744E-2</v>
      </c>
      <c r="C14" s="1">
        <v>-2.0526489489999999</v>
      </c>
      <c r="D14">
        <f t="shared" si="0"/>
        <v>-2.0526489489999999</v>
      </c>
      <c r="E14">
        <f t="shared" si="1"/>
        <v>0</v>
      </c>
      <c r="H14" s="118">
        <v>4.6620046620046623E-2</v>
      </c>
      <c r="I14" s="1">
        <v>-5.5355945770000003</v>
      </c>
    </row>
    <row r="15" spans="1:15" x14ac:dyDescent="0.2">
      <c r="A15" t="s">
        <v>44</v>
      </c>
      <c r="B15" s="165">
        <v>4.3997668997669E-2</v>
      </c>
      <c r="C15" s="2">
        <v>11.879133560000001</v>
      </c>
      <c r="D15">
        <f t="shared" si="0"/>
        <v>11.879133560000001</v>
      </c>
      <c r="E15">
        <f t="shared" si="1"/>
        <v>0</v>
      </c>
      <c r="H15" s="123">
        <v>4.6911421911421912E-2</v>
      </c>
      <c r="I15" s="1">
        <v>1.4302966770000003</v>
      </c>
    </row>
    <row r="16" spans="1:15" x14ac:dyDescent="0.2">
      <c r="A16" t="s">
        <v>44</v>
      </c>
      <c r="B16" s="169">
        <v>5.128205128205128E-2</v>
      </c>
      <c r="C16" s="1">
        <v>0.90785483000000033</v>
      </c>
      <c r="D16">
        <f t="shared" si="0"/>
        <v>0.90785483000000033</v>
      </c>
      <c r="E16">
        <f t="shared" si="1"/>
        <v>0</v>
      </c>
      <c r="H16" s="128">
        <v>4.6620046620046623E-2</v>
      </c>
      <c r="I16" s="1">
        <v>1.7785912400000001</v>
      </c>
    </row>
    <row r="17" spans="1:9" x14ac:dyDescent="0.2">
      <c r="A17" t="s">
        <v>44</v>
      </c>
      <c r="B17" s="134">
        <v>4.6911421911421912E-2</v>
      </c>
      <c r="C17" s="1">
        <v>-4.1424163250000001</v>
      </c>
      <c r="D17">
        <f t="shared" si="0"/>
        <v>-4.1424163250000001</v>
      </c>
      <c r="E17">
        <f t="shared" si="1"/>
        <v>0</v>
      </c>
      <c r="H17" s="134">
        <v>4.3706293706293704E-2</v>
      </c>
      <c r="I17" s="1">
        <v>-4.1424163270000012</v>
      </c>
    </row>
    <row r="18" spans="1:9" x14ac:dyDescent="0.2">
      <c r="A18" t="s">
        <v>44</v>
      </c>
      <c r="B18" s="178">
        <v>4.6328671328671328E-2</v>
      </c>
      <c r="C18" s="1">
        <v>-3.4458272010000002</v>
      </c>
      <c r="D18">
        <f t="shared" si="0"/>
        <v>-3.4458272010000002</v>
      </c>
      <c r="E18">
        <f t="shared" si="1"/>
        <v>0</v>
      </c>
      <c r="H18" s="140">
        <v>4.4580419580419584E-2</v>
      </c>
      <c r="I18" s="1">
        <v>-0.8336179800000002</v>
      </c>
    </row>
    <row r="19" spans="1:9" x14ac:dyDescent="0.2">
      <c r="A19" t="s">
        <v>44</v>
      </c>
      <c r="B19" s="176">
        <v>4.7494172494172496E-2</v>
      </c>
      <c r="C19" s="1">
        <v>-7.1029201090000003</v>
      </c>
      <c r="D19">
        <f t="shared" si="0"/>
        <v>-7.1029201090000003</v>
      </c>
      <c r="E19">
        <f t="shared" si="1"/>
        <v>0</v>
      </c>
      <c r="H19" s="146">
        <v>4.4289044289044288E-2</v>
      </c>
      <c r="I19" s="1">
        <v>-2.0526489510000001</v>
      </c>
    </row>
    <row r="20" spans="1:9" x14ac:dyDescent="0.2">
      <c r="A20" t="s">
        <v>44</v>
      </c>
      <c r="B20" s="151">
        <v>4.8368298368298368E-2</v>
      </c>
      <c r="C20" s="1">
        <v>-1.0077652619999995</v>
      </c>
      <c r="D20">
        <f t="shared" si="0"/>
        <v>-1.0077652619999995</v>
      </c>
      <c r="E20">
        <f t="shared" si="1"/>
        <v>0</v>
      </c>
      <c r="H20" s="151">
        <v>4.195804195804196E-2</v>
      </c>
      <c r="I20" s="1">
        <v>-1.0077652620000002</v>
      </c>
    </row>
    <row r="21" spans="1:9" x14ac:dyDescent="0.2">
      <c r="A21" t="s">
        <v>44</v>
      </c>
      <c r="B21" s="159">
        <v>4.516317016317016E-2</v>
      </c>
      <c r="C21" s="2">
        <v>12.227428122000001</v>
      </c>
      <c r="D21">
        <f t="shared" si="0"/>
        <v>12.227428122000001</v>
      </c>
      <c r="E21">
        <f t="shared" si="1"/>
        <v>0</v>
      </c>
      <c r="H21" s="130">
        <v>4.0792540792540792E-2</v>
      </c>
      <c r="I21" s="1">
        <v>-1.8785016690000003</v>
      </c>
    </row>
    <row r="22" spans="1:9" x14ac:dyDescent="0.2">
      <c r="A22" t="s">
        <v>44</v>
      </c>
      <c r="B22" s="192">
        <v>4.3706293706293704E-2</v>
      </c>
      <c r="C22" s="1">
        <v>3.17176949</v>
      </c>
      <c r="D22">
        <f t="shared" si="0"/>
        <v>3.17176949</v>
      </c>
      <c r="E22">
        <f t="shared" si="1"/>
        <v>0</v>
      </c>
      <c r="H22" s="107">
        <v>4.6296296296296294E-2</v>
      </c>
      <c r="I22" s="1">
        <v>3.419590613</v>
      </c>
    </row>
    <row r="23" spans="1:9" x14ac:dyDescent="0.2">
      <c r="A23" t="s">
        <v>44</v>
      </c>
      <c r="B23" s="194">
        <v>4.1375291375291376E-2</v>
      </c>
      <c r="C23" s="1">
        <v>4.2166531790000006</v>
      </c>
      <c r="D23">
        <f t="shared" si="0"/>
        <v>4.2166531790000006</v>
      </c>
      <c r="E23">
        <f t="shared" si="1"/>
        <v>0</v>
      </c>
      <c r="H23" s="113">
        <v>5.0617283950617285E-2</v>
      </c>
      <c r="I23" s="1">
        <v>-1.1807188639999997</v>
      </c>
    </row>
    <row r="24" spans="1:9" x14ac:dyDescent="0.2">
      <c r="A24" t="s">
        <v>44</v>
      </c>
      <c r="B24" s="199">
        <v>4.5745920745920744E-2</v>
      </c>
      <c r="C24" s="1">
        <v>-5.0131527340000002</v>
      </c>
      <c r="D24">
        <f t="shared" si="0"/>
        <v>-5.0131527340000002</v>
      </c>
      <c r="E24">
        <f t="shared" si="1"/>
        <v>0</v>
      </c>
      <c r="H24" s="119">
        <v>4.5370370370370373E-2</v>
      </c>
      <c r="I24" s="1">
        <v>-2.380799594</v>
      </c>
    </row>
    <row r="25" spans="1:9" x14ac:dyDescent="0.2">
      <c r="A25" t="s">
        <v>44</v>
      </c>
      <c r="B25" s="202">
        <v>4.7494172494172496E-2</v>
      </c>
      <c r="C25" s="1">
        <v>-6.2321837030000005</v>
      </c>
      <c r="D25">
        <f t="shared" si="0"/>
        <v>-6.2321837030000005</v>
      </c>
      <c r="E25">
        <f t="shared" si="1"/>
        <v>0</v>
      </c>
      <c r="H25" s="107">
        <v>4.5987654320987656E-2</v>
      </c>
      <c r="I25" s="1">
        <v>3.419590613</v>
      </c>
    </row>
    <row r="26" spans="1:9" x14ac:dyDescent="0.2">
      <c r="A26" t="s">
        <v>44</v>
      </c>
      <c r="B26" s="160">
        <v>4.5061728395061729E-2</v>
      </c>
      <c r="C26" s="1">
        <v>-5.8810350629999997</v>
      </c>
      <c r="D26">
        <f t="shared" si="0"/>
        <v>-5.8810350629999997</v>
      </c>
      <c r="E26">
        <f t="shared" si="1"/>
        <v>0</v>
      </c>
      <c r="H26" s="129">
        <v>4.2901234567901236E-2</v>
      </c>
      <c r="I26" s="1">
        <v>-2.280792865</v>
      </c>
    </row>
    <row r="27" spans="1:9" x14ac:dyDescent="0.2">
      <c r="A27" t="s">
        <v>44</v>
      </c>
      <c r="B27" s="166">
        <v>4.5370370370370373E-2</v>
      </c>
      <c r="C27" s="1">
        <v>2.519530064</v>
      </c>
      <c r="D27">
        <f t="shared" si="0"/>
        <v>2.519530064</v>
      </c>
      <c r="E27">
        <f t="shared" si="1"/>
        <v>0</v>
      </c>
      <c r="H27" s="135">
        <v>4.5061728395061729E-2</v>
      </c>
      <c r="I27" s="1">
        <v>2.1195031540000007</v>
      </c>
    </row>
    <row r="28" spans="1:9" x14ac:dyDescent="0.2">
      <c r="A28" t="s">
        <v>44</v>
      </c>
      <c r="B28" s="159">
        <v>5.0617283950617285E-2</v>
      </c>
      <c r="C28" s="2">
        <v>18.420599770999999</v>
      </c>
      <c r="D28">
        <f t="shared" si="0"/>
        <v>18.420599770999999</v>
      </c>
      <c r="E28">
        <f t="shared" si="1"/>
        <v>0</v>
      </c>
      <c r="H28" s="141">
        <v>4.4753086419753084E-2</v>
      </c>
      <c r="I28" s="1">
        <v>1.1194358750000002</v>
      </c>
    </row>
    <row r="29" spans="1:9" x14ac:dyDescent="0.2">
      <c r="A29" t="s">
        <v>44</v>
      </c>
      <c r="B29" s="173">
        <v>4.1666666666666664E-2</v>
      </c>
      <c r="C29" s="1">
        <v>-5.7810283360000012</v>
      </c>
      <c r="D29">
        <f t="shared" si="0"/>
        <v>-5.7810283360000012</v>
      </c>
      <c r="E29">
        <f t="shared" si="1"/>
        <v>0</v>
      </c>
      <c r="H29" s="107">
        <v>4.7530864197530866E-2</v>
      </c>
      <c r="I29" s="1">
        <v>3.4195906139999996</v>
      </c>
    </row>
    <row r="30" spans="1:9" x14ac:dyDescent="0.2">
      <c r="A30" t="s">
        <v>44</v>
      </c>
      <c r="B30" s="176">
        <v>4.1975308641975309E-2</v>
      </c>
      <c r="C30" s="1">
        <v>-7.381135980999999</v>
      </c>
      <c r="D30">
        <f t="shared" si="0"/>
        <v>-7.381135980999999</v>
      </c>
      <c r="E30">
        <f t="shared" si="1"/>
        <v>0</v>
      </c>
      <c r="H30" s="152">
        <v>4.2901234567901236E-2</v>
      </c>
      <c r="I30" s="1">
        <v>-0.9807054049999997</v>
      </c>
    </row>
    <row r="31" spans="1:9" x14ac:dyDescent="0.2">
      <c r="A31" t="s">
        <v>44</v>
      </c>
      <c r="B31" s="182">
        <v>4.6604938271604938E-2</v>
      </c>
      <c r="C31" s="1">
        <v>-6.0810485190000012</v>
      </c>
      <c r="D31">
        <f t="shared" si="0"/>
        <v>-6.0810485190000012</v>
      </c>
      <c r="E31">
        <f t="shared" si="1"/>
        <v>0</v>
      </c>
      <c r="H31" s="156">
        <v>4.3209876543209874E-2</v>
      </c>
      <c r="I31" s="1">
        <v>-4.5809476040000003</v>
      </c>
    </row>
    <row r="32" spans="1:9" x14ac:dyDescent="0.2">
      <c r="A32" t="s">
        <v>44</v>
      </c>
      <c r="B32" s="185">
        <v>5.0308641975308641E-2</v>
      </c>
      <c r="C32" s="2">
        <v>13.720283568000003</v>
      </c>
      <c r="D32">
        <f t="shared" si="0"/>
        <v>13.720283568000003</v>
      </c>
      <c r="E32">
        <f t="shared" si="1"/>
        <v>0</v>
      </c>
      <c r="H32" s="108">
        <v>4.2160737812911728E-2</v>
      </c>
      <c r="I32" s="210">
        <v>-1.8</v>
      </c>
    </row>
    <row r="33" spans="1:12" x14ac:dyDescent="0.2">
      <c r="A33" t="s">
        <v>44</v>
      </c>
      <c r="B33" s="108">
        <v>4.1666666666666664E-2</v>
      </c>
      <c r="C33" s="1">
        <v>-2.8808332349999999</v>
      </c>
      <c r="D33">
        <f t="shared" si="0"/>
        <v>-2.8808332349999999</v>
      </c>
      <c r="E33">
        <f t="shared" si="1"/>
        <v>0</v>
      </c>
      <c r="H33" s="114">
        <v>4.413702239789196E-2</v>
      </c>
      <c r="I33" s="210">
        <v>-3.7</v>
      </c>
    </row>
    <row r="34" spans="1:12" x14ac:dyDescent="0.2">
      <c r="A34" t="s">
        <v>44</v>
      </c>
      <c r="B34" s="158">
        <v>4.6913580246913583E-2</v>
      </c>
      <c r="C34" s="1">
        <v>1.7194762430000001</v>
      </c>
      <c r="D34">
        <f t="shared" ref="D34:D65" si="2">IF(team_type = "spec", skill, 0)</f>
        <v>1.7194762430000001</v>
      </c>
      <c r="E34">
        <f t="shared" ref="E34:E65" si="3">IF(team_type = "div", skill,  0)</f>
        <v>0</v>
      </c>
      <c r="H34" s="120">
        <v>4.710144927536232E-2</v>
      </c>
      <c r="I34" s="210">
        <v>-1.3</v>
      </c>
    </row>
    <row r="35" spans="1:12" x14ac:dyDescent="0.2">
      <c r="A35" t="s">
        <v>44</v>
      </c>
      <c r="B35" s="195">
        <v>4.5987654320987656E-2</v>
      </c>
      <c r="C35" s="1">
        <v>4.4196578899999999</v>
      </c>
      <c r="D35">
        <f t="shared" si="2"/>
        <v>4.4196578899999999</v>
      </c>
      <c r="E35">
        <f t="shared" si="3"/>
        <v>0</v>
      </c>
      <c r="H35" s="124">
        <v>4.413702239789196E-2</v>
      </c>
      <c r="I35" s="210">
        <v>0</v>
      </c>
    </row>
    <row r="36" spans="1:12" x14ac:dyDescent="0.2">
      <c r="A36" t="s">
        <v>44</v>
      </c>
      <c r="B36" s="129">
        <v>4.2283950617283954E-2</v>
      </c>
      <c r="C36" s="1">
        <v>-2.2807928670000002</v>
      </c>
      <c r="D36">
        <f t="shared" si="2"/>
        <v>-2.2807928670000002</v>
      </c>
      <c r="E36">
        <f t="shared" si="3"/>
        <v>0</v>
      </c>
      <c r="H36" s="130">
        <v>4.8418972332015808E-2</v>
      </c>
      <c r="I36" s="210">
        <v>-0.8</v>
      </c>
    </row>
    <row r="37" spans="1:12" x14ac:dyDescent="0.2">
      <c r="A37" t="s">
        <v>44</v>
      </c>
      <c r="B37" s="203">
        <v>4.6913580246913583E-2</v>
      </c>
      <c r="C37" s="1">
        <v>-5.2809946969999997</v>
      </c>
      <c r="D37">
        <f t="shared" si="2"/>
        <v>-5.2809946969999997</v>
      </c>
      <c r="E37">
        <f t="shared" si="3"/>
        <v>0</v>
      </c>
      <c r="H37" s="136">
        <v>4.808959156785244E-2</v>
      </c>
      <c r="I37" s="210">
        <v>3.2</v>
      </c>
    </row>
    <row r="38" spans="1:12" x14ac:dyDescent="0.2">
      <c r="A38" t="s">
        <v>44</v>
      </c>
      <c r="B38" s="161">
        <v>4.2819499341238472E-2</v>
      </c>
      <c r="C38" s="1">
        <v>0.81215343399999984</v>
      </c>
      <c r="D38">
        <f t="shared" si="2"/>
        <v>0.81215343399999984</v>
      </c>
      <c r="E38">
        <f t="shared" si="3"/>
        <v>0</v>
      </c>
      <c r="H38" s="142">
        <v>4.6442687747035576E-2</v>
      </c>
      <c r="I38" s="210">
        <v>2.1</v>
      </c>
    </row>
    <row r="39" spans="1:12" x14ac:dyDescent="0.2">
      <c r="A39" t="s">
        <v>44</v>
      </c>
      <c r="B39" s="145">
        <v>4.6442687747035576E-2</v>
      </c>
      <c r="C39" s="1">
        <v>-0.12184145000000024</v>
      </c>
      <c r="D39">
        <f t="shared" si="2"/>
        <v>-0.12184145000000024</v>
      </c>
      <c r="E39">
        <f t="shared" si="3"/>
        <v>0</v>
      </c>
      <c r="H39" s="147">
        <v>4.2490118577075096E-2</v>
      </c>
      <c r="I39" s="210">
        <v>0.6</v>
      </c>
    </row>
    <row r="40" spans="1:12" x14ac:dyDescent="0.2">
      <c r="A40" t="s">
        <v>44</v>
      </c>
      <c r="B40" s="170">
        <v>3.8537549407114624E-2</v>
      </c>
      <c r="C40" s="1">
        <v>2.4725887820000003</v>
      </c>
      <c r="D40">
        <f t="shared" si="2"/>
        <v>2.4725887820000003</v>
      </c>
      <c r="E40">
        <f t="shared" si="3"/>
        <v>0</v>
      </c>
      <c r="H40" s="153">
        <v>4.7430830039525688E-2</v>
      </c>
      <c r="I40" s="210">
        <v>0.9</v>
      </c>
    </row>
    <row r="41" spans="1:12" x14ac:dyDescent="0.2">
      <c r="A41" t="s">
        <v>44</v>
      </c>
      <c r="B41" s="174">
        <v>4.2819499341238472E-2</v>
      </c>
      <c r="C41" s="2">
        <v>7.1425631990000005</v>
      </c>
      <c r="D41">
        <f t="shared" si="2"/>
        <v>7.1425631990000005</v>
      </c>
      <c r="E41">
        <f t="shared" si="3"/>
        <v>0</v>
      </c>
      <c r="H41" s="157">
        <v>4.7430830039525688E-2</v>
      </c>
      <c r="I41" s="210">
        <v>-2.2000000000000002</v>
      </c>
    </row>
    <row r="42" spans="1:12" x14ac:dyDescent="0.2">
      <c r="A42" t="s">
        <v>44</v>
      </c>
      <c r="B42" s="179">
        <v>4.8748353096179184E-2</v>
      </c>
      <c r="C42" s="1">
        <v>-3.9615981919999999</v>
      </c>
      <c r="D42">
        <f t="shared" si="2"/>
        <v>-3.9615981919999999</v>
      </c>
      <c r="E42">
        <f t="shared" si="3"/>
        <v>0</v>
      </c>
      <c r="H42" s="109">
        <v>4.4166666666666667E-2</v>
      </c>
      <c r="I42" s="210">
        <v>4.4000000000000004</v>
      </c>
    </row>
    <row r="43" spans="1:12" x14ac:dyDescent="0.2">
      <c r="A43" t="s">
        <v>44</v>
      </c>
      <c r="B43" s="183">
        <v>4.512516469038208E-2</v>
      </c>
      <c r="C43" s="1">
        <v>-4.6880386549999997</v>
      </c>
      <c r="D43">
        <f t="shared" si="2"/>
        <v>-4.6880386549999997</v>
      </c>
      <c r="E43">
        <f t="shared" si="3"/>
        <v>0</v>
      </c>
      <c r="H43" s="115">
        <v>4.3611111111111114E-2</v>
      </c>
      <c r="I43" s="210">
        <v>-1</v>
      </c>
    </row>
    <row r="44" spans="1:12" x14ac:dyDescent="0.2">
      <c r="A44" t="s">
        <v>44</v>
      </c>
      <c r="B44" s="186">
        <v>4.5783926218708824E-2</v>
      </c>
      <c r="C44" s="1">
        <v>1.746148319</v>
      </c>
      <c r="D44">
        <f t="shared" si="2"/>
        <v>1.746148319</v>
      </c>
      <c r="E44">
        <f t="shared" si="3"/>
        <v>0</v>
      </c>
      <c r="H44" s="121">
        <v>4.611111111111111E-2</v>
      </c>
      <c r="I44" s="210">
        <v>-0.9</v>
      </c>
      <c r="K44" t="s">
        <v>18</v>
      </c>
    </row>
    <row r="45" spans="1:12" ht="17" thickBot="1" x14ac:dyDescent="0.25">
      <c r="A45" t="s">
        <v>44</v>
      </c>
      <c r="B45" s="189">
        <v>4.61133069828722E-2</v>
      </c>
      <c r="C45" s="1">
        <v>-2.6124944700000001</v>
      </c>
      <c r="D45">
        <f t="shared" si="2"/>
        <v>-2.6124944700000001</v>
      </c>
      <c r="E45">
        <f t="shared" si="3"/>
        <v>0</v>
      </c>
      <c r="H45" s="125">
        <v>4.4999999999999998E-2</v>
      </c>
      <c r="I45" s="210">
        <v>0.3</v>
      </c>
    </row>
    <row r="46" spans="1:12" x14ac:dyDescent="0.2">
      <c r="A46" t="s">
        <v>44</v>
      </c>
      <c r="B46" s="119">
        <v>4.808959156785244E-2</v>
      </c>
      <c r="C46" s="1">
        <v>-1.3671679590000001</v>
      </c>
      <c r="D46">
        <f t="shared" si="2"/>
        <v>-1.3671679590000001</v>
      </c>
      <c r="E46">
        <f t="shared" si="3"/>
        <v>0</v>
      </c>
      <c r="H46" s="131">
        <v>4.3888888888888887E-2</v>
      </c>
      <c r="I46" s="210">
        <v>2.2999999999999998</v>
      </c>
      <c r="K46" s="214" t="s">
        <v>19</v>
      </c>
      <c r="L46" s="214"/>
    </row>
    <row r="47" spans="1:12" x14ac:dyDescent="0.2">
      <c r="A47" t="s">
        <v>44</v>
      </c>
      <c r="B47" s="159">
        <v>4.710144927536232E-2</v>
      </c>
      <c r="C47" s="2">
        <v>19.907159937999999</v>
      </c>
      <c r="D47">
        <f t="shared" si="2"/>
        <v>19.907159937999999</v>
      </c>
      <c r="E47">
        <f t="shared" si="3"/>
        <v>0</v>
      </c>
      <c r="H47" s="137">
        <v>4.7500000000000001E-2</v>
      </c>
      <c r="I47" s="210">
        <v>2.2000000000000002</v>
      </c>
      <c r="K47" s="211" t="s">
        <v>20</v>
      </c>
      <c r="L47" s="211">
        <v>8.8294137067153777E-2</v>
      </c>
    </row>
    <row r="48" spans="1:12" x14ac:dyDescent="0.2">
      <c r="A48" t="s">
        <v>44</v>
      </c>
      <c r="B48" s="176">
        <v>4.808959156785244E-2</v>
      </c>
      <c r="C48" s="1">
        <v>-5.1031474929999998</v>
      </c>
      <c r="D48">
        <f t="shared" si="2"/>
        <v>-5.1031474929999998</v>
      </c>
      <c r="E48">
        <f t="shared" si="3"/>
        <v>0</v>
      </c>
      <c r="H48" s="143">
        <v>4.4166666666666667E-2</v>
      </c>
      <c r="I48" s="210">
        <v>5</v>
      </c>
      <c r="K48" s="211" t="s">
        <v>21</v>
      </c>
      <c r="L48" s="211">
        <v>7.7958546404333379E-3</v>
      </c>
    </row>
    <row r="49" spans="1:19" x14ac:dyDescent="0.2">
      <c r="A49" t="s">
        <v>44</v>
      </c>
      <c r="B49" s="130">
        <v>4.2490118577075096E-2</v>
      </c>
      <c r="C49" s="1">
        <v>-0.84828191400000019</v>
      </c>
      <c r="D49">
        <f t="shared" si="2"/>
        <v>-0.84828191400000019</v>
      </c>
      <c r="E49">
        <f t="shared" si="3"/>
        <v>0</v>
      </c>
      <c r="H49" s="148">
        <v>4.5555555555555557E-2</v>
      </c>
      <c r="I49" s="210">
        <v>-0.2</v>
      </c>
      <c r="K49" s="211" t="s">
        <v>22</v>
      </c>
      <c r="L49" s="211">
        <v>-1.5339093349637463E-2</v>
      </c>
    </row>
    <row r="50" spans="1:19" x14ac:dyDescent="0.2">
      <c r="A50" t="s">
        <v>44</v>
      </c>
      <c r="B50" s="162">
        <v>4.8055555555555553E-2</v>
      </c>
      <c r="C50" s="1">
        <v>-4.3644470999999996</v>
      </c>
      <c r="D50">
        <f t="shared" si="2"/>
        <v>-4.3644470999999996</v>
      </c>
      <c r="E50">
        <f t="shared" si="3"/>
        <v>0</v>
      </c>
      <c r="H50" s="117">
        <v>4.7222222222222221E-2</v>
      </c>
      <c r="I50" s="210">
        <v>3.1</v>
      </c>
      <c r="K50" s="211" t="s">
        <v>23</v>
      </c>
      <c r="L50" s="211">
        <v>2.4278691667606283E-3</v>
      </c>
    </row>
    <row r="51" spans="1:19" ht="17" thickBot="1" x14ac:dyDescent="0.25">
      <c r="A51" t="s">
        <v>44</v>
      </c>
      <c r="B51" s="167">
        <v>4.611111111111111E-2</v>
      </c>
      <c r="C51" s="1">
        <v>0.57285489699999981</v>
      </c>
      <c r="D51">
        <f t="shared" si="2"/>
        <v>0.57285489699999981</v>
      </c>
      <c r="E51">
        <f t="shared" si="3"/>
        <v>0</v>
      </c>
      <c r="H51" s="132">
        <v>4.5277777777777778E-2</v>
      </c>
      <c r="I51" s="210">
        <v>1.5</v>
      </c>
      <c r="K51" s="212" t="s">
        <v>24</v>
      </c>
      <c r="L51" s="212">
        <v>132</v>
      </c>
    </row>
    <row r="52" spans="1:19" x14ac:dyDescent="0.2">
      <c r="A52" t="s">
        <v>44</v>
      </c>
      <c r="B52" s="124">
        <v>4.583333333333333E-2</v>
      </c>
      <c r="C52" s="1">
        <v>1.0506583180000004</v>
      </c>
      <c r="D52">
        <f t="shared" si="2"/>
        <v>1.0506583180000004</v>
      </c>
      <c r="E52">
        <f t="shared" si="3"/>
        <v>0</v>
      </c>
      <c r="H52" s="110">
        <v>4.6163069544364506E-2</v>
      </c>
      <c r="I52" s="210">
        <v>2.1</v>
      </c>
    </row>
    <row r="53" spans="1:19" ht="17" thickBot="1" x14ac:dyDescent="0.25">
      <c r="A53" t="s">
        <v>44</v>
      </c>
      <c r="B53" s="175">
        <v>4.5277777777777778E-2</v>
      </c>
      <c r="C53" s="1">
        <v>-7.0719998049999999</v>
      </c>
      <c r="D53">
        <f t="shared" si="2"/>
        <v>-7.0719998049999999</v>
      </c>
      <c r="E53">
        <f t="shared" si="3"/>
        <v>0</v>
      </c>
      <c r="H53" s="116">
        <v>4.3764988009592325E-2</v>
      </c>
      <c r="I53" s="210">
        <v>-2.6</v>
      </c>
      <c r="K53" t="s">
        <v>25</v>
      </c>
    </row>
    <row r="54" spans="1:19" x14ac:dyDescent="0.2">
      <c r="A54" t="s">
        <v>44</v>
      </c>
      <c r="B54" s="180">
        <v>4.4444444444444446E-2</v>
      </c>
      <c r="C54" s="2">
        <v>8.5362452140000009</v>
      </c>
      <c r="D54">
        <f t="shared" si="2"/>
        <v>8.5362452140000009</v>
      </c>
      <c r="E54">
        <f t="shared" si="3"/>
        <v>0</v>
      </c>
      <c r="H54" s="116">
        <v>4.7362110311750596E-2</v>
      </c>
      <c r="I54" s="210">
        <v>-2.6</v>
      </c>
      <c r="K54" s="213"/>
      <c r="L54" s="213" t="s">
        <v>30</v>
      </c>
      <c r="M54" s="213" t="s">
        <v>31</v>
      </c>
      <c r="N54" s="213" t="s">
        <v>32</v>
      </c>
      <c r="O54" s="213" t="s">
        <v>33</v>
      </c>
      <c r="P54" s="213" t="s">
        <v>34</v>
      </c>
    </row>
    <row r="55" spans="1:19" x14ac:dyDescent="0.2">
      <c r="A55" t="s">
        <v>44</v>
      </c>
      <c r="B55" s="176">
        <v>4.4722222222222219E-2</v>
      </c>
      <c r="C55" s="1">
        <v>-8.9832134809999999</v>
      </c>
      <c r="D55">
        <f t="shared" si="2"/>
        <v>-8.9832134809999999</v>
      </c>
      <c r="E55">
        <f t="shared" si="3"/>
        <v>0</v>
      </c>
      <c r="H55" s="126">
        <v>4.4364508393285373E-2</v>
      </c>
      <c r="I55" s="210">
        <v>-3.8</v>
      </c>
      <c r="K55" s="211" t="s">
        <v>26</v>
      </c>
      <c r="L55" s="211">
        <v>3</v>
      </c>
      <c r="M55" s="211">
        <v>5.9745192584044569E-6</v>
      </c>
      <c r="N55" s="211">
        <v>1.9915064194681521E-6</v>
      </c>
      <c r="O55" s="211">
        <v>0.50678343429590067</v>
      </c>
      <c r="P55" s="211">
        <v>0.67828998345728542</v>
      </c>
    </row>
    <row r="56" spans="1:19" x14ac:dyDescent="0.2">
      <c r="A56" t="s">
        <v>44</v>
      </c>
      <c r="B56" s="187">
        <v>4.2777777777777776E-2</v>
      </c>
      <c r="C56" s="1">
        <v>8.695513021</v>
      </c>
      <c r="D56">
        <f t="shared" si="2"/>
        <v>8.695513021</v>
      </c>
      <c r="E56">
        <f t="shared" si="3"/>
        <v>0</v>
      </c>
      <c r="H56" s="132">
        <v>4.9160671462829736E-2</v>
      </c>
      <c r="I56" s="210">
        <v>-0.1</v>
      </c>
      <c r="K56" s="211" t="s">
        <v>27</v>
      </c>
      <c r="L56" s="211">
        <v>129</v>
      </c>
      <c r="M56" s="211">
        <v>7.6039678112699619E-4</v>
      </c>
      <c r="N56" s="211">
        <v>5.8945486909069473E-6</v>
      </c>
      <c r="O56" s="211"/>
      <c r="P56" s="211"/>
    </row>
    <row r="57" spans="1:19" ht="17" thickBot="1" x14ac:dyDescent="0.25">
      <c r="A57" t="s">
        <v>44</v>
      </c>
      <c r="B57" s="115">
        <v>4.4722222222222219E-2</v>
      </c>
      <c r="C57" s="1">
        <v>-1.0198231650000005</v>
      </c>
      <c r="D57">
        <f t="shared" si="2"/>
        <v>-1.0198231650000005</v>
      </c>
      <c r="E57">
        <f t="shared" si="3"/>
        <v>0</v>
      </c>
      <c r="H57" s="138">
        <v>4.4064748201438846E-2</v>
      </c>
      <c r="I57" s="210">
        <v>1.5</v>
      </c>
      <c r="K57" s="212" t="s">
        <v>28</v>
      </c>
      <c r="L57" s="212">
        <v>132</v>
      </c>
      <c r="M57" s="212">
        <v>7.6637130038540065E-4</v>
      </c>
      <c r="N57" s="212"/>
      <c r="O57" s="212"/>
      <c r="P57" s="212"/>
    </row>
    <row r="58" spans="1:19" ht="17" thickBot="1" x14ac:dyDescent="0.25">
      <c r="A58" t="s">
        <v>44</v>
      </c>
      <c r="B58" s="159">
        <v>4.8055555555555553E-2</v>
      </c>
      <c r="C58" s="2">
        <v>12.040136951999999</v>
      </c>
      <c r="D58">
        <f t="shared" si="2"/>
        <v>12.040136951999999</v>
      </c>
      <c r="E58">
        <f t="shared" si="3"/>
        <v>0</v>
      </c>
      <c r="H58" s="144">
        <v>4.5863309352517985E-2</v>
      </c>
      <c r="I58" s="210">
        <v>-0.5</v>
      </c>
    </row>
    <row r="59" spans="1:19" x14ac:dyDescent="0.2">
      <c r="A59" t="s">
        <v>44</v>
      </c>
      <c r="B59" s="196">
        <v>4.6388888888888889E-2</v>
      </c>
      <c r="C59" s="1">
        <v>5.5101568960000007</v>
      </c>
      <c r="D59">
        <f t="shared" si="2"/>
        <v>5.5101568960000007</v>
      </c>
      <c r="E59">
        <f t="shared" si="3"/>
        <v>0</v>
      </c>
      <c r="H59" s="149">
        <v>4.4964028776978415E-2</v>
      </c>
      <c r="I59" s="210">
        <v>2.9</v>
      </c>
      <c r="K59" s="213"/>
      <c r="L59" s="213" t="s">
        <v>35</v>
      </c>
      <c r="M59" s="213" t="s">
        <v>23</v>
      </c>
      <c r="N59" s="213" t="s">
        <v>36</v>
      </c>
      <c r="O59" s="213" t="s">
        <v>37</v>
      </c>
      <c r="P59" s="213" t="s">
        <v>38</v>
      </c>
      <c r="Q59" s="213" t="s">
        <v>39</v>
      </c>
      <c r="R59" s="213" t="s">
        <v>40</v>
      </c>
      <c r="S59" s="213" t="s">
        <v>41</v>
      </c>
    </row>
    <row r="60" spans="1:19" x14ac:dyDescent="0.2">
      <c r="A60" t="s">
        <v>44</v>
      </c>
      <c r="B60" s="126">
        <v>4.6388888888888889E-2</v>
      </c>
      <c r="C60" s="1">
        <v>-3.0903046449999998</v>
      </c>
      <c r="D60">
        <f t="shared" si="2"/>
        <v>-3.0903046449999998</v>
      </c>
      <c r="E60">
        <f t="shared" si="3"/>
        <v>0</v>
      </c>
      <c r="H60" s="154">
        <v>4.7661870503597124E-2</v>
      </c>
      <c r="I60" s="210">
        <v>1.3</v>
      </c>
      <c r="K60" s="211" t="s">
        <v>29</v>
      </c>
      <c r="L60" s="211">
        <v>4.5440884525571171E-2</v>
      </c>
      <c r="M60" s="211">
        <v>2.1198140120312666E-4</v>
      </c>
      <c r="N60" s="211">
        <v>214.36260100020951</v>
      </c>
      <c r="O60" s="211">
        <v>1.5229567970039936E-166</v>
      </c>
      <c r="P60" s="211">
        <v>4.5021474131552691E-2</v>
      </c>
      <c r="Q60" s="211">
        <v>4.586029491958965E-2</v>
      </c>
      <c r="R60" s="211">
        <v>4.5021474131552691E-2</v>
      </c>
      <c r="S60" s="211">
        <v>4.586029491958965E-2</v>
      </c>
    </row>
    <row r="61" spans="1:19" x14ac:dyDescent="0.2">
      <c r="A61" t="s">
        <v>44</v>
      </c>
      <c r="B61" s="204">
        <v>4.4722222222222219E-2</v>
      </c>
      <c r="C61" s="1">
        <v>-2.4532334210000002</v>
      </c>
      <c r="D61">
        <f t="shared" si="2"/>
        <v>-2.4532334210000002</v>
      </c>
      <c r="E61">
        <f t="shared" si="3"/>
        <v>0</v>
      </c>
      <c r="H61" s="158">
        <v>4.9160671462829736E-2</v>
      </c>
      <c r="I61" s="210">
        <v>1.1000000000000001</v>
      </c>
      <c r="K61" s="211" t="s">
        <v>43</v>
      </c>
      <c r="L61" s="211">
        <v>1.8853453900480987E-5</v>
      </c>
      <c r="M61" s="211">
        <v>4.4975860448060861E-5</v>
      </c>
      <c r="N61" s="211">
        <v>0.41919051047958006</v>
      </c>
      <c r="O61" s="211">
        <v>0.67577410825013307</v>
      </c>
      <c r="P61" s="211">
        <v>-7.0132387521360797E-5</v>
      </c>
      <c r="Q61" s="211">
        <v>1.0783929532232278E-4</v>
      </c>
      <c r="R61" s="211">
        <v>-7.0132387521360797E-5</v>
      </c>
      <c r="S61" s="211">
        <v>1.0783929532232278E-4</v>
      </c>
    </row>
    <row r="62" spans="1:19" x14ac:dyDescent="0.2">
      <c r="A62" t="s">
        <v>44</v>
      </c>
      <c r="B62" s="163">
        <v>4.5863309352517985E-2</v>
      </c>
      <c r="C62" s="1">
        <v>-4.1613796659999993</v>
      </c>
      <c r="D62">
        <f t="shared" si="2"/>
        <v>-4.1613796659999993</v>
      </c>
      <c r="E62">
        <f t="shared" si="3"/>
        <v>0</v>
      </c>
      <c r="K62" s="211" t="s">
        <v>46</v>
      </c>
      <c r="L62" s="211">
        <v>0</v>
      </c>
      <c r="M62" s="211">
        <v>0</v>
      </c>
      <c r="N62" s="211">
        <v>65535</v>
      </c>
      <c r="O62" s="211" t="e">
        <v>#NUM!</v>
      </c>
      <c r="P62" s="211">
        <v>0</v>
      </c>
      <c r="Q62" s="211">
        <v>0</v>
      </c>
      <c r="R62" s="211">
        <v>0</v>
      </c>
      <c r="S62" s="211">
        <v>0</v>
      </c>
    </row>
    <row r="63" spans="1:19" ht="17" thickBot="1" x14ac:dyDescent="0.25">
      <c r="A63" t="s">
        <v>44</v>
      </c>
      <c r="B63" s="145">
        <v>4.2865707434052755E-2</v>
      </c>
      <c r="C63" s="1">
        <v>-0.62523473200000046</v>
      </c>
      <c r="D63">
        <f t="shared" si="2"/>
        <v>-0.62523473200000046</v>
      </c>
      <c r="E63">
        <f t="shared" si="3"/>
        <v>0</v>
      </c>
      <c r="K63" s="212" t="s">
        <v>47</v>
      </c>
      <c r="L63" s="212">
        <v>9.4673624457162906E-5</v>
      </c>
      <c r="M63" s="212">
        <v>1.3167363949186583E-4</v>
      </c>
      <c r="N63" s="212">
        <v>0.71900210871752646</v>
      </c>
      <c r="O63" s="212" t="e">
        <v>#NUM!</v>
      </c>
      <c r="P63" s="212">
        <v>-1.6584589615970438E-4</v>
      </c>
      <c r="Q63" s="212">
        <v>3.5519314507403022E-4</v>
      </c>
      <c r="R63" s="212">
        <v>-1.6584589615970438E-4</v>
      </c>
      <c r="S63" s="212">
        <v>3.5519314507403022E-4</v>
      </c>
    </row>
    <row r="64" spans="1:19" x14ac:dyDescent="0.2">
      <c r="A64" t="s">
        <v>44</v>
      </c>
      <c r="B64" s="171">
        <v>3.9868105515587532E-2</v>
      </c>
      <c r="C64" s="1">
        <v>-4.0006458059999996</v>
      </c>
      <c r="D64">
        <f t="shared" si="2"/>
        <v>-4.0006458059999996</v>
      </c>
      <c r="E64">
        <f t="shared" si="3"/>
        <v>0</v>
      </c>
    </row>
    <row r="65" spans="1:5" x14ac:dyDescent="0.2">
      <c r="A65" t="s">
        <v>44</v>
      </c>
      <c r="B65" s="176">
        <v>4.7961630695443645E-2</v>
      </c>
      <c r="C65" s="1">
        <v>-8.1797261819999996</v>
      </c>
      <c r="D65">
        <f t="shared" si="2"/>
        <v>-8.1797261819999996</v>
      </c>
      <c r="E65">
        <f t="shared" si="3"/>
        <v>0</v>
      </c>
    </row>
    <row r="66" spans="1:5" x14ac:dyDescent="0.2">
      <c r="A66" t="s">
        <v>44</v>
      </c>
      <c r="B66" s="181">
        <v>4.7961630695443645E-2</v>
      </c>
      <c r="C66" s="1">
        <v>-5.2865166899999991</v>
      </c>
      <c r="D66">
        <f t="shared" ref="D66:D97" si="4">IF(team_type = "spec", skill, 0)</f>
        <v>-5.2865166899999991</v>
      </c>
      <c r="E66">
        <f t="shared" ref="E66:E97" si="5">IF(team_type = "div", skill,  0)</f>
        <v>0</v>
      </c>
    </row>
    <row r="67" spans="1:5" x14ac:dyDescent="0.2">
      <c r="A67" t="s">
        <v>44</v>
      </c>
      <c r="B67" s="159">
        <v>4.5263788968824943E-2</v>
      </c>
      <c r="C67" s="2">
        <v>13.03714342</v>
      </c>
      <c r="D67">
        <f t="shared" si="4"/>
        <v>13.03714342</v>
      </c>
      <c r="E67">
        <f t="shared" si="5"/>
        <v>0</v>
      </c>
    </row>
    <row r="68" spans="1:5" x14ac:dyDescent="0.2">
      <c r="A68" t="s">
        <v>44</v>
      </c>
      <c r="B68" s="188">
        <v>4.0467625899280574E-2</v>
      </c>
      <c r="C68" s="1">
        <v>-1.9111056180000001</v>
      </c>
      <c r="D68">
        <f t="shared" si="4"/>
        <v>-1.9111056180000001</v>
      </c>
      <c r="E68">
        <f t="shared" si="5"/>
        <v>0</v>
      </c>
    </row>
    <row r="69" spans="1:5" x14ac:dyDescent="0.2">
      <c r="A69" t="s">
        <v>44</v>
      </c>
      <c r="B69" s="190">
        <v>4.4364508393285373E-2</v>
      </c>
      <c r="C69" s="1">
        <v>-3.1969765010000009</v>
      </c>
      <c r="D69">
        <f t="shared" si="4"/>
        <v>-3.1969765010000009</v>
      </c>
      <c r="E69">
        <f t="shared" si="5"/>
        <v>0</v>
      </c>
    </row>
    <row r="70" spans="1:5" x14ac:dyDescent="0.2">
      <c r="A70" t="s">
        <v>44</v>
      </c>
      <c r="B70" s="193">
        <v>4.2865707434052755E-2</v>
      </c>
      <c r="C70" s="1">
        <v>-1.107436313</v>
      </c>
      <c r="D70">
        <f t="shared" si="4"/>
        <v>-1.107436313</v>
      </c>
      <c r="E70">
        <f t="shared" si="5"/>
        <v>0</v>
      </c>
    </row>
    <row r="71" spans="1:5" x14ac:dyDescent="0.2">
      <c r="A71" t="s">
        <v>44</v>
      </c>
      <c r="B71" s="197">
        <v>4.8561151079136694E-2</v>
      </c>
      <c r="C71" s="1">
        <v>0.33916843399999974</v>
      </c>
      <c r="D71">
        <f t="shared" si="4"/>
        <v>0.33916843399999974</v>
      </c>
      <c r="E71">
        <f t="shared" si="5"/>
        <v>0</v>
      </c>
    </row>
    <row r="72" spans="1:5" x14ac:dyDescent="0.2">
      <c r="A72" t="s">
        <v>44</v>
      </c>
      <c r="B72" s="200">
        <v>4.4064748201438846E-2</v>
      </c>
      <c r="C72" s="2">
        <v>10.947603233000001</v>
      </c>
      <c r="D72">
        <f t="shared" si="4"/>
        <v>10.947603233000001</v>
      </c>
      <c r="E72">
        <f t="shared" si="5"/>
        <v>0</v>
      </c>
    </row>
    <row r="73" spans="1:5" x14ac:dyDescent="0.2">
      <c r="A73" t="s">
        <v>44</v>
      </c>
      <c r="B73" s="205">
        <v>4.7362110311750596E-2</v>
      </c>
      <c r="C73" s="1">
        <v>-3.0362426410000007</v>
      </c>
      <c r="D73">
        <f t="shared" si="4"/>
        <v>-3.0362426410000007</v>
      </c>
      <c r="E73">
        <f t="shared" si="5"/>
        <v>0</v>
      </c>
    </row>
    <row r="74" spans="1:5" x14ac:dyDescent="0.2">
      <c r="A74" t="s">
        <v>45</v>
      </c>
      <c r="B74" s="105">
        <v>4.482323232323232E-2</v>
      </c>
      <c r="C74" s="1">
        <v>6.3172727339999994</v>
      </c>
      <c r="D74">
        <f t="shared" si="4"/>
        <v>0</v>
      </c>
      <c r="E74">
        <f t="shared" si="5"/>
        <v>6.3172727339999994</v>
      </c>
    </row>
    <row r="75" spans="1:5" x14ac:dyDescent="0.2">
      <c r="A75" t="s">
        <v>45</v>
      </c>
      <c r="B75" s="111">
        <v>4.924242424242424E-2</v>
      </c>
      <c r="C75" s="1">
        <v>-0.56188274999999965</v>
      </c>
      <c r="D75">
        <f t="shared" si="4"/>
        <v>0</v>
      </c>
      <c r="E75">
        <f t="shared" si="5"/>
        <v>-0.56188274999999965</v>
      </c>
    </row>
    <row r="76" spans="1:5" x14ac:dyDescent="0.2">
      <c r="A76" t="s">
        <v>45</v>
      </c>
      <c r="B76" s="117">
        <v>4.008838383838384E-2</v>
      </c>
      <c r="C76" s="1">
        <v>2.7765309400000002</v>
      </c>
      <c r="D76">
        <f t="shared" si="4"/>
        <v>0</v>
      </c>
      <c r="E76">
        <f t="shared" si="5"/>
        <v>2.7765309400000002</v>
      </c>
    </row>
    <row r="77" spans="1:5" x14ac:dyDescent="0.2">
      <c r="A77" t="s">
        <v>45</v>
      </c>
      <c r="B77" s="122">
        <v>4.6401515151515152E-2</v>
      </c>
      <c r="C77" s="1">
        <v>1.3602342250000004</v>
      </c>
      <c r="D77">
        <f t="shared" si="4"/>
        <v>0</v>
      </c>
      <c r="E77">
        <f t="shared" si="5"/>
        <v>1.3602342250000004</v>
      </c>
    </row>
    <row r="78" spans="1:5" x14ac:dyDescent="0.2">
      <c r="A78" t="s">
        <v>45</v>
      </c>
      <c r="B78" s="127">
        <v>4.1982323232323232E-2</v>
      </c>
      <c r="C78" s="1">
        <v>1.866054482</v>
      </c>
      <c r="D78">
        <f t="shared" si="4"/>
        <v>0</v>
      </c>
      <c r="E78">
        <f t="shared" si="5"/>
        <v>1.866054482</v>
      </c>
    </row>
    <row r="79" spans="1:5" x14ac:dyDescent="0.2">
      <c r="A79" t="s">
        <v>45</v>
      </c>
      <c r="B79" s="133">
        <v>4.450757575757576E-2</v>
      </c>
      <c r="C79" s="1">
        <v>1.7648904289999996</v>
      </c>
      <c r="D79">
        <f t="shared" si="4"/>
        <v>0</v>
      </c>
      <c r="E79">
        <f t="shared" si="5"/>
        <v>1.7648904289999996</v>
      </c>
    </row>
    <row r="80" spans="1:5" x14ac:dyDescent="0.2">
      <c r="A80" t="s">
        <v>45</v>
      </c>
      <c r="B80" s="139">
        <v>4.703282828282828E-2</v>
      </c>
      <c r="C80" s="1">
        <v>-2.7874918769999999</v>
      </c>
      <c r="D80">
        <f t="shared" si="4"/>
        <v>0</v>
      </c>
      <c r="E80">
        <f t="shared" si="5"/>
        <v>-2.7874918769999999</v>
      </c>
    </row>
    <row r="81" spans="1:5" x14ac:dyDescent="0.2">
      <c r="A81" t="s">
        <v>45</v>
      </c>
      <c r="B81" s="145">
        <v>4.7979797979797977E-2</v>
      </c>
      <c r="C81" s="1">
        <v>1.2590701719999999</v>
      </c>
      <c r="D81">
        <f t="shared" si="4"/>
        <v>0</v>
      </c>
      <c r="E81">
        <f t="shared" si="5"/>
        <v>1.2590701719999999</v>
      </c>
    </row>
    <row r="82" spans="1:5" x14ac:dyDescent="0.2">
      <c r="A82" t="s">
        <v>45</v>
      </c>
      <c r="B82" s="150">
        <v>4.5770202020202023E-2</v>
      </c>
      <c r="C82" s="1">
        <v>0.75324991499999971</v>
      </c>
      <c r="D82">
        <f t="shared" si="4"/>
        <v>0</v>
      </c>
      <c r="E82">
        <f t="shared" si="5"/>
        <v>0.75324991499999971</v>
      </c>
    </row>
    <row r="83" spans="1:5" x14ac:dyDescent="0.2">
      <c r="A83" t="s">
        <v>45</v>
      </c>
      <c r="B83" s="155">
        <v>4.671717171717172E-2</v>
      </c>
      <c r="C83" s="1">
        <v>-2.1805075710000006</v>
      </c>
      <c r="D83">
        <f t="shared" si="4"/>
        <v>0</v>
      </c>
      <c r="E83">
        <f t="shared" si="5"/>
        <v>-2.1805075710000006</v>
      </c>
    </row>
    <row r="84" spans="1:5" x14ac:dyDescent="0.2">
      <c r="A84" t="s">
        <v>45</v>
      </c>
      <c r="B84" s="106">
        <v>4.8951048951048952E-2</v>
      </c>
      <c r="C84" s="1">
        <v>3.7118424999999622E-2</v>
      </c>
      <c r="D84">
        <f t="shared" si="4"/>
        <v>0</v>
      </c>
      <c r="E84">
        <f t="shared" si="5"/>
        <v>3.7118424999999622E-2</v>
      </c>
    </row>
    <row r="85" spans="1:5" x14ac:dyDescent="0.2">
      <c r="A85" t="s">
        <v>45</v>
      </c>
      <c r="B85" s="112">
        <v>4.195804195804196E-2</v>
      </c>
      <c r="C85" s="1">
        <v>-4.6648581700000005</v>
      </c>
      <c r="D85">
        <f t="shared" si="4"/>
        <v>0</v>
      </c>
      <c r="E85">
        <f t="shared" si="5"/>
        <v>-4.6648581700000005</v>
      </c>
    </row>
    <row r="86" spans="1:5" x14ac:dyDescent="0.2">
      <c r="A86" t="s">
        <v>45</v>
      </c>
      <c r="B86" s="118">
        <v>4.6620046620046623E-2</v>
      </c>
      <c r="C86" s="1">
        <v>-5.5355945770000003</v>
      </c>
      <c r="D86">
        <f t="shared" si="4"/>
        <v>0</v>
      </c>
      <c r="E86">
        <f t="shared" si="5"/>
        <v>-5.5355945770000003</v>
      </c>
    </row>
    <row r="87" spans="1:5" x14ac:dyDescent="0.2">
      <c r="A87" t="s">
        <v>45</v>
      </c>
      <c r="B87" s="123">
        <v>4.6911421911421912E-2</v>
      </c>
      <c r="C87" s="1">
        <v>1.4302966770000003</v>
      </c>
      <c r="D87">
        <f t="shared" si="4"/>
        <v>0</v>
      </c>
      <c r="E87">
        <f t="shared" si="5"/>
        <v>1.4302966770000003</v>
      </c>
    </row>
    <row r="88" spans="1:5" x14ac:dyDescent="0.2">
      <c r="A88" t="s">
        <v>45</v>
      </c>
      <c r="B88" s="128">
        <v>4.6620046620046623E-2</v>
      </c>
      <c r="C88" s="1">
        <v>1.7785912400000001</v>
      </c>
      <c r="D88">
        <f t="shared" si="4"/>
        <v>0</v>
      </c>
      <c r="E88">
        <f t="shared" si="5"/>
        <v>1.7785912400000001</v>
      </c>
    </row>
    <row r="89" spans="1:5" x14ac:dyDescent="0.2">
      <c r="A89" t="s">
        <v>45</v>
      </c>
      <c r="B89" s="134">
        <v>4.3706293706293704E-2</v>
      </c>
      <c r="C89" s="1">
        <v>-4.1424163270000012</v>
      </c>
      <c r="D89">
        <f t="shared" si="4"/>
        <v>0</v>
      </c>
      <c r="E89">
        <f t="shared" si="5"/>
        <v>-4.1424163270000012</v>
      </c>
    </row>
    <row r="90" spans="1:5" x14ac:dyDescent="0.2">
      <c r="A90" t="s">
        <v>45</v>
      </c>
      <c r="B90" s="140">
        <v>4.4580419580419584E-2</v>
      </c>
      <c r="C90" s="1">
        <v>-0.8336179800000002</v>
      </c>
      <c r="D90">
        <f t="shared" si="4"/>
        <v>0</v>
      </c>
      <c r="E90">
        <f t="shared" si="5"/>
        <v>-0.8336179800000002</v>
      </c>
    </row>
    <row r="91" spans="1:5" x14ac:dyDescent="0.2">
      <c r="A91" t="s">
        <v>45</v>
      </c>
      <c r="B91" s="146">
        <v>4.4289044289044288E-2</v>
      </c>
      <c r="C91" s="1">
        <v>-2.0526489510000001</v>
      </c>
      <c r="D91">
        <f t="shared" si="4"/>
        <v>0</v>
      </c>
      <c r="E91">
        <f t="shared" si="5"/>
        <v>-2.0526489510000001</v>
      </c>
    </row>
    <row r="92" spans="1:5" x14ac:dyDescent="0.2">
      <c r="A92" t="s">
        <v>45</v>
      </c>
      <c r="B92" s="151">
        <v>4.195804195804196E-2</v>
      </c>
      <c r="C92" s="1">
        <v>-1.0077652620000002</v>
      </c>
      <c r="D92">
        <f t="shared" si="4"/>
        <v>0</v>
      </c>
      <c r="E92">
        <f t="shared" si="5"/>
        <v>-1.0077652620000002</v>
      </c>
    </row>
    <row r="93" spans="1:5" x14ac:dyDescent="0.2">
      <c r="A93" t="s">
        <v>45</v>
      </c>
      <c r="B93" s="130">
        <v>4.0792540792540792E-2</v>
      </c>
      <c r="C93" s="1">
        <v>-1.8785016690000003</v>
      </c>
      <c r="D93">
        <f t="shared" si="4"/>
        <v>0</v>
      </c>
      <c r="E93">
        <f t="shared" si="5"/>
        <v>-1.8785016690000003</v>
      </c>
    </row>
    <row r="94" spans="1:5" x14ac:dyDescent="0.2">
      <c r="A94" t="s">
        <v>45</v>
      </c>
      <c r="B94" s="107">
        <v>4.6296296296296294E-2</v>
      </c>
      <c r="C94" s="1">
        <v>3.419590613</v>
      </c>
      <c r="D94">
        <f t="shared" si="4"/>
        <v>0</v>
      </c>
      <c r="E94">
        <f t="shared" si="5"/>
        <v>3.419590613</v>
      </c>
    </row>
    <row r="95" spans="1:5" x14ac:dyDescent="0.2">
      <c r="A95" t="s">
        <v>45</v>
      </c>
      <c r="B95" s="113">
        <v>5.0617283950617285E-2</v>
      </c>
      <c r="C95" s="1">
        <v>-1.1807188639999997</v>
      </c>
      <c r="D95">
        <f t="shared" si="4"/>
        <v>0</v>
      </c>
      <c r="E95">
        <f t="shared" si="5"/>
        <v>-1.1807188639999997</v>
      </c>
    </row>
    <row r="96" spans="1:5" x14ac:dyDescent="0.2">
      <c r="A96" t="s">
        <v>45</v>
      </c>
      <c r="B96" s="119">
        <v>4.5370370370370373E-2</v>
      </c>
      <c r="C96" s="1">
        <v>-2.380799594</v>
      </c>
      <c r="D96">
        <f t="shared" si="4"/>
        <v>0</v>
      </c>
      <c r="E96">
        <f t="shared" si="5"/>
        <v>-2.380799594</v>
      </c>
    </row>
    <row r="97" spans="1:5" x14ac:dyDescent="0.2">
      <c r="A97" t="s">
        <v>45</v>
      </c>
      <c r="B97" s="107">
        <v>4.5987654320987656E-2</v>
      </c>
      <c r="C97" s="1">
        <v>3.419590613</v>
      </c>
      <c r="D97">
        <f t="shared" si="4"/>
        <v>0</v>
      </c>
      <c r="E97">
        <f t="shared" si="5"/>
        <v>3.419590613</v>
      </c>
    </row>
    <row r="98" spans="1:5" x14ac:dyDescent="0.2">
      <c r="A98" t="s">
        <v>45</v>
      </c>
      <c r="B98" s="129">
        <v>4.2901234567901236E-2</v>
      </c>
      <c r="C98" s="1">
        <v>-2.280792865</v>
      </c>
      <c r="D98">
        <f t="shared" ref="D98:D133" si="6">IF(team_type = "spec", skill, 0)</f>
        <v>0</v>
      </c>
      <c r="E98">
        <f t="shared" ref="E98:E133" si="7">IF(team_type = "div", skill,  0)</f>
        <v>-2.280792865</v>
      </c>
    </row>
    <row r="99" spans="1:5" x14ac:dyDescent="0.2">
      <c r="A99" t="s">
        <v>45</v>
      </c>
      <c r="B99" s="135">
        <v>4.5061728395061729E-2</v>
      </c>
      <c r="C99" s="1">
        <v>2.1195031540000007</v>
      </c>
      <c r="D99">
        <f t="shared" si="6"/>
        <v>0</v>
      </c>
      <c r="E99">
        <f t="shared" si="7"/>
        <v>2.1195031540000007</v>
      </c>
    </row>
    <row r="100" spans="1:5" x14ac:dyDescent="0.2">
      <c r="A100" t="s">
        <v>45</v>
      </c>
      <c r="B100" s="141">
        <v>4.4753086419753084E-2</v>
      </c>
      <c r="C100" s="1">
        <v>1.1194358750000002</v>
      </c>
      <c r="D100">
        <f t="shared" si="6"/>
        <v>0</v>
      </c>
      <c r="E100">
        <f t="shared" si="7"/>
        <v>1.1194358750000002</v>
      </c>
    </row>
    <row r="101" spans="1:5" x14ac:dyDescent="0.2">
      <c r="A101" t="s">
        <v>45</v>
      </c>
      <c r="B101" s="107">
        <v>4.7530864197530866E-2</v>
      </c>
      <c r="C101" s="1">
        <v>3.4195906139999996</v>
      </c>
      <c r="D101">
        <f t="shared" si="6"/>
        <v>0</v>
      </c>
      <c r="E101">
        <f t="shared" si="7"/>
        <v>3.4195906139999996</v>
      </c>
    </row>
    <row r="102" spans="1:5" x14ac:dyDescent="0.2">
      <c r="A102" t="s">
        <v>45</v>
      </c>
      <c r="B102" s="152">
        <v>4.2901234567901236E-2</v>
      </c>
      <c r="C102" s="1">
        <v>-0.9807054049999997</v>
      </c>
      <c r="D102">
        <f t="shared" si="6"/>
        <v>0</v>
      </c>
      <c r="E102">
        <f t="shared" si="7"/>
        <v>-0.9807054049999997</v>
      </c>
    </row>
    <row r="103" spans="1:5" x14ac:dyDescent="0.2">
      <c r="A103" t="s">
        <v>45</v>
      </c>
      <c r="B103" s="156">
        <v>4.3209876543209874E-2</v>
      </c>
      <c r="C103" s="1">
        <v>-4.5809476040000003</v>
      </c>
      <c r="D103">
        <f t="shared" si="6"/>
        <v>0</v>
      </c>
      <c r="E103">
        <f t="shared" si="7"/>
        <v>-4.5809476040000003</v>
      </c>
    </row>
    <row r="104" spans="1:5" x14ac:dyDescent="0.2">
      <c r="A104" t="s">
        <v>45</v>
      </c>
      <c r="B104" s="108">
        <v>4.2160737812911728E-2</v>
      </c>
      <c r="C104" s="210">
        <v>-1.8</v>
      </c>
      <c r="D104">
        <f t="shared" si="6"/>
        <v>0</v>
      </c>
      <c r="E104">
        <f t="shared" si="7"/>
        <v>-1.8</v>
      </c>
    </row>
    <row r="105" spans="1:5" x14ac:dyDescent="0.2">
      <c r="A105" t="s">
        <v>45</v>
      </c>
      <c r="B105" s="114">
        <v>4.413702239789196E-2</v>
      </c>
      <c r="C105" s="210">
        <v>-3.7</v>
      </c>
      <c r="D105">
        <f t="shared" si="6"/>
        <v>0</v>
      </c>
      <c r="E105">
        <f t="shared" si="7"/>
        <v>-3.7</v>
      </c>
    </row>
    <row r="106" spans="1:5" x14ac:dyDescent="0.2">
      <c r="A106" t="s">
        <v>45</v>
      </c>
      <c r="B106" s="120">
        <v>4.710144927536232E-2</v>
      </c>
      <c r="C106" s="210">
        <v>-1.3</v>
      </c>
      <c r="D106">
        <f t="shared" si="6"/>
        <v>0</v>
      </c>
      <c r="E106">
        <f t="shared" si="7"/>
        <v>-1.3</v>
      </c>
    </row>
    <row r="107" spans="1:5" x14ac:dyDescent="0.2">
      <c r="A107" t="s">
        <v>45</v>
      </c>
      <c r="B107" s="124">
        <v>4.413702239789196E-2</v>
      </c>
      <c r="C107" s="210">
        <v>0</v>
      </c>
      <c r="D107">
        <f t="shared" si="6"/>
        <v>0</v>
      </c>
      <c r="E107">
        <f t="shared" si="7"/>
        <v>0</v>
      </c>
    </row>
    <row r="108" spans="1:5" x14ac:dyDescent="0.2">
      <c r="A108" t="s">
        <v>45</v>
      </c>
      <c r="B108" s="130">
        <v>4.8418972332015808E-2</v>
      </c>
      <c r="C108" s="210">
        <v>-0.8</v>
      </c>
      <c r="D108">
        <f t="shared" si="6"/>
        <v>0</v>
      </c>
      <c r="E108">
        <f t="shared" si="7"/>
        <v>-0.8</v>
      </c>
    </row>
    <row r="109" spans="1:5" x14ac:dyDescent="0.2">
      <c r="A109" t="s">
        <v>45</v>
      </c>
      <c r="B109" s="136">
        <v>4.808959156785244E-2</v>
      </c>
      <c r="C109" s="210">
        <v>3.2</v>
      </c>
      <c r="D109">
        <f t="shared" si="6"/>
        <v>0</v>
      </c>
      <c r="E109">
        <f t="shared" si="7"/>
        <v>3.2</v>
      </c>
    </row>
    <row r="110" spans="1:5" x14ac:dyDescent="0.2">
      <c r="A110" t="s">
        <v>45</v>
      </c>
      <c r="B110" s="142">
        <v>4.6442687747035576E-2</v>
      </c>
      <c r="C110" s="210">
        <v>2.1</v>
      </c>
      <c r="D110">
        <f t="shared" si="6"/>
        <v>0</v>
      </c>
      <c r="E110">
        <f t="shared" si="7"/>
        <v>2.1</v>
      </c>
    </row>
    <row r="111" spans="1:5" x14ac:dyDescent="0.2">
      <c r="A111" t="s">
        <v>45</v>
      </c>
      <c r="B111" s="147">
        <v>4.2490118577075096E-2</v>
      </c>
      <c r="C111" s="210">
        <v>0.6</v>
      </c>
      <c r="D111">
        <f t="shared" si="6"/>
        <v>0</v>
      </c>
      <c r="E111">
        <f t="shared" si="7"/>
        <v>0.6</v>
      </c>
    </row>
    <row r="112" spans="1:5" x14ac:dyDescent="0.2">
      <c r="A112" t="s">
        <v>45</v>
      </c>
      <c r="B112" s="153">
        <v>4.7430830039525688E-2</v>
      </c>
      <c r="C112" s="210">
        <v>0.9</v>
      </c>
      <c r="D112">
        <f t="shared" si="6"/>
        <v>0</v>
      </c>
      <c r="E112">
        <f t="shared" si="7"/>
        <v>0.9</v>
      </c>
    </row>
    <row r="113" spans="1:5" x14ac:dyDescent="0.2">
      <c r="A113" t="s">
        <v>45</v>
      </c>
      <c r="B113" s="157">
        <v>4.7430830039525688E-2</v>
      </c>
      <c r="C113" s="210">
        <v>-2.2000000000000002</v>
      </c>
      <c r="D113">
        <f t="shared" si="6"/>
        <v>0</v>
      </c>
      <c r="E113">
        <f t="shared" si="7"/>
        <v>-2.2000000000000002</v>
      </c>
    </row>
    <row r="114" spans="1:5" x14ac:dyDescent="0.2">
      <c r="A114" t="s">
        <v>45</v>
      </c>
      <c r="B114" s="109">
        <v>4.4166666666666667E-2</v>
      </c>
      <c r="C114" s="210">
        <v>4.4000000000000004</v>
      </c>
      <c r="D114">
        <f t="shared" si="6"/>
        <v>0</v>
      </c>
      <c r="E114">
        <f t="shared" si="7"/>
        <v>4.4000000000000004</v>
      </c>
    </row>
    <row r="115" spans="1:5" x14ac:dyDescent="0.2">
      <c r="A115" t="s">
        <v>45</v>
      </c>
      <c r="B115" s="115">
        <v>4.3611111111111114E-2</v>
      </c>
      <c r="C115" s="210">
        <v>-1</v>
      </c>
      <c r="D115">
        <f t="shared" si="6"/>
        <v>0</v>
      </c>
      <c r="E115">
        <f t="shared" si="7"/>
        <v>-1</v>
      </c>
    </row>
    <row r="116" spans="1:5" x14ac:dyDescent="0.2">
      <c r="A116" t="s">
        <v>45</v>
      </c>
      <c r="B116" s="121">
        <v>4.611111111111111E-2</v>
      </c>
      <c r="C116" s="210">
        <v>-0.9</v>
      </c>
      <c r="D116">
        <f t="shared" si="6"/>
        <v>0</v>
      </c>
      <c r="E116">
        <f t="shared" si="7"/>
        <v>-0.9</v>
      </c>
    </row>
    <row r="117" spans="1:5" x14ac:dyDescent="0.2">
      <c r="A117" t="s">
        <v>45</v>
      </c>
      <c r="B117" s="125">
        <v>4.4999999999999998E-2</v>
      </c>
      <c r="C117" s="210">
        <v>0.3</v>
      </c>
      <c r="D117">
        <f t="shared" si="6"/>
        <v>0</v>
      </c>
      <c r="E117">
        <f t="shared" si="7"/>
        <v>0.3</v>
      </c>
    </row>
    <row r="118" spans="1:5" x14ac:dyDescent="0.2">
      <c r="A118" t="s">
        <v>45</v>
      </c>
      <c r="B118" s="131">
        <v>4.3888888888888887E-2</v>
      </c>
      <c r="C118" s="210">
        <v>2.2999999999999998</v>
      </c>
      <c r="D118">
        <f t="shared" si="6"/>
        <v>0</v>
      </c>
      <c r="E118">
        <f t="shared" si="7"/>
        <v>2.2999999999999998</v>
      </c>
    </row>
    <row r="119" spans="1:5" x14ac:dyDescent="0.2">
      <c r="A119" t="s">
        <v>45</v>
      </c>
      <c r="B119" s="137">
        <v>4.7500000000000001E-2</v>
      </c>
      <c r="C119" s="210">
        <v>2.2000000000000002</v>
      </c>
      <c r="D119">
        <f t="shared" si="6"/>
        <v>0</v>
      </c>
      <c r="E119">
        <f t="shared" si="7"/>
        <v>2.2000000000000002</v>
      </c>
    </row>
    <row r="120" spans="1:5" x14ac:dyDescent="0.2">
      <c r="A120" t="s">
        <v>45</v>
      </c>
      <c r="B120" s="143">
        <v>4.4166666666666667E-2</v>
      </c>
      <c r="C120" s="210">
        <v>5</v>
      </c>
      <c r="D120">
        <f t="shared" si="6"/>
        <v>0</v>
      </c>
      <c r="E120">
        <f t="shared" si="7"/>
        <v>5</v>
      </c>
    </row>
    <row r="121" spans="1:5" x14ac:dyDescent="0.2">
      <c r="A121" t="s">
        <v>45</v>
      </c>
      <c r="B121" s="148">
        <v>4.5555555555555557E-2</v>
      </c>
      <c r="C121" s="210">
        <v>-0.2</v>
      </c>
      <c r="D121">
        <f t="shared" si="6"/>
        <v>0</v>
      </c>
      <c r="E121">
        <f t="shared" si="7"/>
        <v>-0.2</v>
      </c>
    </row>
    <row r="122" spans="1:5" x14ac:dyDescent="0.2">
      <c r="A122" t="s">
        <v>45</v>
      </c>
      <c r="B122" s="117">
        <v>4.7222222222222221E-2</v>
      </c>
      <c r="C122" s="210">
        <v>3.1</v>
      </c>
      <c r="D122">
        <f t="shared" si="6"/>
        <v>0</v>
      </c>
      <c r="E122">
        <f t="shared" si="7"/>
        <v>3.1</v>
      </c>
    </row>
    <row r="123" spans="1:5" x14ac:dyDescent="0.2">
      <c r="A123" t="s">
        <v>45</v>
      </c>
      <c r="B123" s="132">
        <v>4.5277777777777778E-2</v>
      </c>
      <c r="C123" s="210">
        <v>1.5</v>
      </c>
      <c r="D123">
        <f t="shared" si="6"/>
        <v>0</v>
      </c>
      <c r="E123">
        <f t="shared" si="7"/>
        <v>1.5</v>
      </c>
    </row>
    <row r="124" spans="1:5" x14ac:dyDescent="0.2">
      <c r="A124" t="s">
        <v>45</v>
      </c>
      <c r="B124" s="110">
        <v>4.6163069544364506E-2</v>
      </c>
      <c r="C124" s="210">
        <v>2.1</v>
      </c>
      <c r="D124">
        <f t="shared" si="6"/>
        <v>0</v>
      </c>
      <c r="E124">
        <f t="shared" si="7"/>
        <v>2.1</v>
      </c>
    </row>
    <row r="125" spans="1:5" x14ac:dyDescent="0.2">
      <c r="A125" t="s">
        <v>45</v>
      </c>
      <c r="B125" s="116">
        <v>4.3764988009592325E-2</v>
      </c>
      <c r="C125" s="210">
        <v>-2.6</v>
      </c>
      <c r="D125">
        <f t="shared" si="6"/>
        <v>0</v>
      </c>
      <c r="E125">
        <f t="shared" si="7"/>
        <v>-2.6</v>
      </c>
    </row>
    <row r="126" spans="1:5" x14ac:dyDescent="0.2">
      <c r="A126" t="s">
        <v>45</v>
      </c>
      <c r="B126" s="116">
        <v>4.7362110311750596E-2</v>
      </c>
      <c r="C126" s="210">
        <v>-2.6</v>
      </c>
      <c r="D126">
        <f t="shared" si="6"/>
        <v>0</v>
      </c>
      <c r="E126">
        <f t="shared" si="7"/>
        <v>-2.6</v>
      </c>
    </row>
    <row r="127" spans="1:5" x14ac:dyDescent="0.2">
      <c r="A127" t="s">
        <v>45</v>
      </c>
      <c r="B127" s="126">
        <v>4.4364508393285373E-2</v>
      </c>
      <c r="C127" s="210">
        <v>-3.8</v>
      </c>
      <c r="D127">
        <f t="shared" si="6"/>
        <v>0</v>
      </c>
      <c r="E127">
        <f t="shared" si="7"/>
        <v>-3.8</v>
      </c>
    </row>
    <row r="128" spans="1:5" x14ac:dyDescent="0.2">
      <c r="A128" t="s">
        <v>45</v>
      </c>
      <c r="B128" s="132">
        <v>4.9160671462829736E-2</v>
      </c>
      <c r="C128" s="210">
        <v>-0.1</v>
      </c>
      <c r="D128">
        <f t="shared" si="6"/>
        <v>0</v>
      </c>
      <c r="E128">
        <f t="shared" si="7"/>
        <v>-0.1</v>
      </c>
    </row>
    <row r="129" spans="1:5" x14ac:dyDescent="0.2">
      <c r="A129" t="s">
        <v>45</v>
      </c>
      <c r="B129" s="138">
        <v>4.4064748201438846E-2</v>
      </c>
      <c r="C129" s="210">
        <v>1.5</v>
      </c>
      <c r="D129">
        <f t="shared" si="6"/>
        <v>0</v>
      </c>
      <c r="E129">
        <f t="shared" si="7"/>
        <v>1.5</v>
      </c>
    </row>
    <row r="130" spans="1:5" x14ac:dyDescent="0.2">
      <c r="A130" t="s">
        <v>45</v>
      </c>
      <c r="B130" s="144">
        <v>4.5863309352517985E-2</v>
      </c>
      <c r="C130" s="210">
        <v>-0.5</v>
      </c>
      <c r="D130">
        <f t="shared" si="6"/>
        <v>0</v>
      </c>
      <c r="E130">
        <f t="shared" si="7"/>
        <v>-0.5</v>
      </c>
    </row>
    <row r="131" spans="1:5" x14ac:dyDescent="0.2">
      <c r="A131" t="s">
        <v>45</v>
      </c>
      <c r="B131" s="149">
        <v>4.4964028776978415E-2</v>
      </c>
      <c r="C131" s="210">
        <v>2.9</v>
      </c>
      <c r="D131">
        <f t="shared" si="6"/>
        <v>0</v>
      </c>
      <c r="E131">
        <f t="shared" si="7"/>
        <v>2.9</v>
      </c>
    </row>
    <row r="132" spans="1:5" x14ac:dyDescent="0.2">
      <c r="A132" t="s">
        <v>45</v>
      </c>
      <c r="B132" s="154">
        <v>4.7661870503597124E-2</v>
      </c>
      <c r="C132" s="210">
        <v>1.3</v>
      </c>
      <c r="D132">
        <f t="shared" si="6"/>
        <v>0</v>
      </c>
      <c r="E132">
        <f t="shared" si="7"/>
        <v>1.3</v>
      </c>
    </row>
    <row r="133" spans="1:5" x14ac:dyDescent="0.2">
      <c r="A133" t="s">
        <v>45</v>
      </c>
      <c r="B133" s="158">
        <v>4.9160671462829736E-2</v>
      </c>
      <c r="C133" s="210">
        <v>1.1000000000000001</v>
      </c>
      <c r="D133">
        <f t="shared" si="6"/>
        <v>0</v>
      </c>
      <c r="E133">
        <f t="shared" si="7"/>
        <v>1.1000000000000001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3"/>
  <sheetViews>
    <sheetView zoomScale="104" workbookViewId="0">
      <selection activeCell="E11" sqref="E11"/>
    </sheetView>
  </sheetViews>
  <sheetFormatPr baseColWidth="10" defaultRowHeight="16" x14ac:dyDescent="0.2"/>
  <cols>
    <col min="20" max="20" width="16.1640625" customWidth="1"/>
    <col min="21" max="21" width="18.1640625" customWidth="1"/>
    <col min="22" max="22" width="16.1640625" customWidth="1"/>
    <col min="23" max="23" width="14.1640625" customWidth="1"/>
  </cols>
  <sheetData>
    <row r="1" spans="1:23" x14ac:dyDescent="0.2">
      <c r="L1" t="s">
        <v>50</v>
      </c>
      <c r="Q1" t="s">
        <v>49</v>
      </c>
      <c r="R1" t="s">
        <v>48</v>
      </c>
      <c r="S1" t="s">
        <v>12</v>
      </c>
      <c r="T1" t="s">
        <v>42</v>
      </c>
      <c r="U1" t="s">
        <v>43</v>
      </c>
      <c r="V1" t="s">
        <v>46</v>
      </c>
      <c r="W1" t="s">
        <v>47</v>
      </c>
    </row>
    <row r="2" spans="1:23" ht="19" x14ac:dyDescent="0.25">
      <c r="D2" s="206" t="s">
        <v>3</v>
      </c>
      <c r="Q2">
        <v>0</v>
      </c>
      <c r="R2">
        <f t="shared" ref="R2:R33" si="0">MOD(team_index, 22)</f>
        <v>0</v>
      </c>
      <c r="S2">
        <f t="shared" ref="S2:S33" si="1">_xlfn.FLOOR.MATH(team_index/22)</f>
        <v>0</v>
      </c>
      <c r="T2">
        <f t="shared" ref="T2:T33" si="2">INDEX(uni_hind, uni_team+1, uni_skill+1)</f>
        <v>8.3333333333333329E-2</v>
      </c>
      <c r="U2">
        <f t="shared" ref="U2:U33" si="3">INDEX(team_skill, uni_team+1, uni_skill+1)</f>
        <v>6.3172727339999994</v>
      </c>
    </row>
    <row r="3" spans="1:23" ht="21" x14ac:dyDescent="0.25">
      <c r="A3" s="207" t="s">
        <v>0</v>
      </c>
      <c r="B3" s="207">
        <v>0</v>
      </c>
      <c r="C3" s="207">
        <v>1</v>
      </c>
      <c r="D3" s="207">
        <v>2</v>
      </c>
      <c r="E3" s="207">
        <v>3</v>
      </c>
      <c r="F3" s="207">
        <v>4</v>
      </c>
      <c r="G3" s="207">
        <v>5</v>
      </c>
      <c r="J3">
        <v>0</v>
      </c>
      <c r="K3">
        <v>1</v>
      </c>
      <c r="L3">
        <v>2</v>
      </c>
      <c r="M3">
        <v>3</v>
      </c>
      <c r="N3">
        <v>4</v>
      </c>
      <c r="O3">
        <v>5</v>
      </c>
      <c r="Q3">
        <f>Q2+1</f>
        <v>1</v>
      </c>
      <c r="R3">
        <f t="shared" si="0"/>
        <v>1</v>
      </c>
      <c r="S3">
        <f t="shared" si="1"/>
        <v>0</v>
      </c>
      <c r="T3">
        <f t="shared" si="2"/>
        <v>6.1091340450771053E-2</v>
      </c>
      <c r="U3">
        <f t="shared" si="3"/>
        <v>-0.56188274999999965</v>
      </c>
    </row>
    <row r="4" spans="1:23" ht="19" x14ac:dyDescent="0.25">
      <c r="A4" s="206">
        <v>0</v>
      </c>
      <c r="B4" s="105">
        <v>8.3333333333333329E-2</v>
      </c>
      <c r="C4" s="106">
        <v>1.2578616352201259E-2</v>
      </c>
      <c r="D4" s="107">
        <v>8.3333333333333329E-2</v>
      </c>
      <c r="E4" s="108">
        <v>1.0517799352750809E-2</v>
      </c>
      <c r="F4" s="109">
        <v>7.8798185941043083E-2</v>
      </c>
      <c r="G4" s="110">
        <v>1.1748633879781421E-2</v>
      </c>
      <c r="I4">
        <v>0</v>
      </c>
      <c r="J4" s="1">
        <v>6.3172727339999994</v>
      </c>
      <c r="K4" s="1">
        <v>3.7118424999999622E-2</v>
      </c>
      <c r="L4" s="1">
        <v>3.419590613</v>
      </c>
      <c r="M4" s="1">
        <v>-1.7822767960000001</v>
      </c>
      <c r="N4" s="1">
        <v>4.3952822490000001</v>
      </c>
      <c r="O4" s="1">
        <v>2.1072408969999996</v>
      </c>
      <c r="P4" s="1"/>
      <c r="Q4">
        <f t="shared" ref="Q4:Q67" si="4">Q3+1</f>
        <v>2</v>
      </c>
      <c r="R4">
        <f t="shared" si="0"/>
        <v>2</v>
      </c>
      <c r="S4">
        <f t="shared" si="1"/>
        <v>0</v>
      </c>
      <c r="T4">
        <f t="shared" si="2"/>
        <v>8.3333333333333329E-2</v>
      </c>
      <c r="U4">
        <f t="shared" si="3"/>
        <v>2.7765309400000002</v>
      </c>
    </row>
    <row r="5" spans="1:23" ht="19" x14ac:dyDescent="0.25">
      <c r="A5" s="206">
        <v>1</v>
      </c>
      <c r="B5" s="111">
        <v>6.1091340450771053E-2</v>
      </c>
      <c r="C5" s="112">
        <v>1.310272536687631E-2</v>
      </c>
      <c r="D5" s="113">
        <v>8.3333333333333329E-2</v>
      </c>
      <c r="E5" s="114">
        <v>1.0248112189859764E-2</v>
      </c>
      <c r="F5" s="115">
        <v>2.5510204081632654E-2</v>
      </c>
      <c r="G5" s="116">
        <v>8.3333333333333329E-2</v>
      </c>
      <c r="I5">
        <v>1</v>
      </c>
      <c r="J5" s="1">
        <v>-0.56188274999999965</v>
      </c>
      <c r="K5" s="1">
        <v>-4.6648581700000005</v>
      </c>
      <c r="L5" s="1">
        <v>-1.1807188639999997</v>
      </c>
      <c r="M5" s="1">
        <v>-3.6502665630000002</v>
      </c>
      <c r="N5" s="1">
        <v>-1.0198231660000001</v>
      </c>
      <c r="O5" s="1">
        <v>-2.5540410590000002</v>
      </c>
      <c r="P5" s="1"/>
      <c r="Q5">
        <f t="shared" si="4"/>
        <v>3</v>
      </c>
      <c r="R5">
        <f t="shared" si="0"/>
        <v>3</v>
      </c>
      <c r="S5">
        <f t="shared" si="1"/>
        <v>0</v>
      </c>
      <c r="T5">
        <f t="shared" si="2"/>
        <v>1.7793594306049824E-2</v>
      </c>
      <c r="U5">
        <f t="shared" si="3"/>
        <v>1.3602342250000004</v>
      </c>
    </row>
    <row r="6" spans="1:23" ht="19" x14ac:dyDescent="0.25">
      <c r="A6" s="206">
        <v>2</v>
      </c>
      <c r="B6" s="117">
        <v>8.3333333333333329E-2</v>
      </c>
      <c r="C6" s="118">
        <v>8.1236897274633117E-3</v>
      </c>
      <c r="D6" s="119">
        <v>1.0523321956769055E-2</v>
      </c>
      <c r="E6" s="120">
        <v>8.3333333333333329E-2</v>
      </c>
      <c r="F6" s="121">
        <v>5.9523809523809521E-2</v>
      </c>
      <c r="G6" s="116">
        <v>3.1147540983606559E-2</v>
      </c>
      <c r="I6">
        <v>2</v>
      </c>
      <c r="J6" s="1">
        <v>2.7765309400000002</v>
      </c>
      <c r="K6" s="1">
        <v>-5.5355945770000003</v>
      </c>
      <c r="L6" s="1">
        <v>-2.380799594</v>
      </c>
      <c r="M6" s="1">
        <v>-1.2633907500000001</v>
      </c>
      <c r="N6" s="1">
        <v>-0.86055535799999938</v>
      </c>
      <c r="O6" s="1">
        <v>-2.5540410599999999</v>
      </c>
      <c r="P6" s="1"/>
      <c r="Q6">
        <f t="shared" si="4"/>
        <v>4</v>
      </c>
      <c r="R6">
        <f t="shared" si="0"/>
        <v>4</v>
      </c>
      <c r="S6">
        <f t="shared" si="1"/>
        <v>0</v>
      </c>
      <c r="T6">
        <f t="shared" si="2"/>
        <v>1.3345195729537367E-2</v>
      </c>
      <c r="U6">
        <f t="shared" si="3"/>
        <v>1.866054482</v>
      </c>
    </row>
    <row r="7" spans="1:23" ht="19" x14ac:dyDescent="0.25">
      <c r="A7" s="206">
        <v>3</v>
      </c>
      <c r="B7" s="122">
        <v>1.7793594306049824E-2</v>
      </c>
      <c r="C7" s="123">
        <v>8.3333333333333329E-2</v>
      </c>
      <c r="D7" s="107">
        <v>8.3333333333333329E-2</v>
      </c>
      <c r="E7" s="124">
        <v>6.3646170442286945E-2</v>
      </c>
      <c r="F7" s="125">
        <v>1.1337868480725623E-2</v>
      </c>
      <c r="G7" s="126">
        <v>9.562841530054645E-3</v>
      </c>
      <c r="I7">
        <v>3</v>
      </c>
      <c r="J7" s="1">
        <v>1.3602342250000004</v>
      </c>
      <c r="K7" s="1">
        <v>1.4302966770000003</v>
      </c>
      <c r="L7" s="1">
        <v>3.419590613</v>
      </c>
      <c r="M7" s="1">
        <v>-1.8064239000000093E-2</v>
      </c>
      <c r="N7" s="1">
        <v>0.25431928500000023</v>
      </c>
      <c r="O7" s="1">
        <v>-3.8399119439999998</v>
      </c>
      <c r="P7" s="1"/>
      <c r="Q7">
        <f t="shared" si="4"/>
        <v>5</v>
      </c>
      <c r="R7">
        <f t="shared" si="0"/>
        <v>5</v>
      </c>
      <c r="S7">
        <f t="shared" si="1"/>
        <v>0</v>
      </c>
      <c r="T7">
        <f t="shared" si="2"/>
        <v>1.0083036773428233E-2</v>
      </c>
      <c r="U7">
        <f t="shared" si="3"/>
        <v>1.7648904289999996</v>
      </c>
    </row>
    <row r="8" spans="1:23" ht="19" x14ac:dyDescent="0.25">
      <c r="A8" s="206">
        <v>4</v>
      </c>
      <c r="B8" s="127">
        <v>1.3345195729537367E-2</v>
      </c>
      <c r="C8" s="128">
        <v>8.3333333333333329E-2</v>
      </c>
      <c r="D8" s="129">
        <v>1.1945392491467578E-2</v>
      </c>
      <c r="E8" s="130">
        <v>9.7087378640776691E-3</v>
      </c>
      <c r="F8" s="131">
        <v>8.3333333333333329E-2</v>
      </c>
      <c r="G8" s="132">
        <v>6.748633879781421E-2</v>
      </c>
      <c r="I8">
        <v>4</v>
      </c>
      <c r="J8" s="1">
        <v>1.866054482</v>
      </c>
      <c r="K8" s="1">
        <v>1.7785912400000001</v>
      </c>
      <c r="L8" s="1">
        <v>-2.280792865</v>
      </c>
      <c r="M8" s="1">
        <v>-0.84828191400000019</v>
      </c>
      <c r="N8" s="1">
        <v>2.3248007659999996</v>
      </c>
      <c r="O8" s="1">
        <v>-0.14303315</v>
      </c>
      <c r="P8" s="1"/>
      <c r="Q8">
        <f t="shared" si="4"/>
        <v>6</v>
      </c>
      <c r="R8">
        <f t="shared" si="0"/>
        <v>6</v>
      </c>
      <c r="S8">
        <f t="shared" si="1"/>
        <v>0</v>
      </c>
      <c r="T8">
        <f t="shared" si="2"/>
        <v>1.0379596678529062E-2</v>
      </c>
      <c r="U8">
        <f t="shared" si="3"/>
        <v>-2.7874918769999999</v>
      </c>
    </row>
    <row r="9" spans="1:23" ht="19" x14ac:dyDescent="0.25">
      <c r="A9" s="206">
        <v>5</v>
      </c>
      <c r="B9" s="133">
        <v>1.0083036773428233E-2</v>
      </c>
      <c r="C9" s="134">
        <v>1.2840670859538784E-2</v>
      </c>
      <c r="D9" s="135">
        <v>6.9681456200227532E-2</v>
      </c>
      <c r="E9" s="136">
        <v>8.3333333333333329E-2</v>
      </c>
      <c r="F9" s="137">
        <v>1.1337868480725623E-2</v>
      </c>
      <c r="G9" s="138">
        <v>8.3333333333333329E-2</v>
      </c>
      <c r="I9">
        <v>5</v>
      </c>
      <c r="J9" s="1">
        <v>1.7648904289999996</v>
      </c>
      <c r="K9" s="1">
        <v>-4.1424163270000012</v>
      </c>
      <c r="L9" s="1">
        <v>2.1195031540000007</v>
      </c>
      <c r="M9" s="1">
        <v>3.199029248</v>
      </c>
      <c r="N9" s="1">
        <v>2.1655329610000003</v>
      </c>
      <c r="O9" s="1">
        <v>1.4643054559999999</v>
      </c>
      <c r="P9" s="1"/>
      <c r="Q9">
        <f t="shared" si="4"/>
        <v>7</v>
      </c>
      <c r="R9">
        <f t="shared" si="0"/>
        <v>7</v>
      </c>
      <c r="S9">
        <f t="shared" si="1"/>
        <v>0</v>
      </c>
      <c r="T9">
        <f t="shared" si="2"/>
        <v>1.1565836298932384E-2</v>
      </c>
      <c r="U9">
        <f t="shared" si="3"/>
        <v>1.2590701719999999</v>
      </c>
    </row>
    <row r="10" spans="1:23" ht="19" x14ac:dyDescent="0.25">
      <c r="A10" s="206">
        <v>6</v>
      </c>
      <c r="B10" s="139">
        <v>1.0379596678529062E-2</v>
      </c>
      <c r="C10" s="140">
        <v>2.070230607966457E-2</v>
      </c>
      <c r="D10" s="141">
        <v>6.4562002275312849E-2</v>
      </c>
      <c r="E10" s="142">
        <v>8.3333333333333329E-2</v>
      </c>
      <c r="F10" s="143">
        <v>8.3333333333333329E-2</v>
      </c>
      <c r="G10" s="144">
        <v>1.0382513661202186E-2</v>
      </c>
      <c r="I10">
        <v>6</v>
      </c>
      <c r="J10" s="1">
        <v>-2.7874918769999999</v>
      </c>
      <c r="K10" s="1">
        <v>-0.8336179800000002</v>
      </c>
      <c r="L10" s="1">
        <v>1.1194358750000002</v>
      </c>
      <c r="M10" s="1">
        <v>2.0574799480000001</v>
      </c>
      <c r="N10" s="1">
        <v>5.0323534749999999</v>
      </c>
      <c r="O10" s="1">
        <v>-0.46450087100000048</v>
      </c>
      <c r="P10" s="1"/>
      <c r="Q10">
        <f t="shared" si="4"/>
        <v>8</v>
      </c>
      <c r="R10">
        <f t="shared" si="0"/>
        <v>8</v>
      </c>
      <c r="S10">
        <f t="shared" si="1"/>
        <v>0</v>
      </c>
      <c r="T10">
        <f t="shared" si="2"/>
        <v>1.0379596678529062E-2</v>
      </c>
      <c r="U10">
        <f t="shared" si="3"/>
        <v>0.75324991499999971</v>
      </c>
    </row>
    <row r="11" spans="1:23" ht="19" x14ac:dyDescent="0.25">
      <c r="A11" s="206">
        <v>7</v>
      </c>
      <c r="B11" s="145">
        <v>1.1565836298932384E-2</v>
      </c>
      <c r="C11" s="146">
        <v>1.179245283018868E-2</v>
      </c>
      <c r="D11" s="107">
        <v>8.3333333333333329E-2</v>
      </c>
      <c r="E11" s="147">
        <v>7.0118662351672065E-2</v>
      </c>
      <c r="F11" s="148">
        <v>1.1337868480725623E-2</v>
      </c>
      <c r="G11" s="149">
        <v>8.3333333333333329E-2</v>
      </c>
      <c r="I11">
        <v>7</v>
      </c>
      <c r="J11" s="1">
        <v>1.2590701719999999</v>
      </c>
      <c r="K11" s="1">
        <v>-2.0526489510000001</v>
      </c>
      <c r="L11" s="1">
        <v>3.4195906139999996</v>
      </c>
      <c r="M11" s="1">
        <v>0.60459901499999991</v>
      </c>
      <c r="N11" s="1">
        <v>-0.223484134</v>
      </c>
      <c r="O11" s="1">
        <v>2.9109102010000001</v>
      </c>
      <c r="P11" s="1"/>
      <c r="Q11">
        <f t="shared" si="4"/>
        <v>9</v>
      </c>
      <c r="R11">
        <f t="shared" si="0"/>
        <v>9</v>
      </c>
      <c r="S11">
        <f t="shared" si="1"/>
        <v>0</v>
      </c>
      <c r="T11">
        <f t="shared" si="2"/>
        <v>1.2752075919335706E-2</v>
      </c>
      <c r="U11">
        <f t="shared" si="3"/>
        <v>-2.1805075710000006</v>
      </c>
    </row>
    <row r="12" spans="1:23" ht="19" x14ac:dyDescent="0.25">
      <c r="A12" s="206">
        <v>8</v>
      </c>
      <c r="B12" s="150">
        <v>1.0379596678529062E-2</v>
      </c>
      <c r="C12" s="151">
        <v>1.2054507337526206E-2</v>
      </c>
      <c r="D12" s="152">
        <v>1.1092150170648464E-2</v>
      </c>
      <c r="E12" s="153">
        <v>7.0927723840345194E-2</v>
      </c>
      <c r="F12" s="117">
        <v>8.3333333333333329E-2</v>
      </c>
      <c r="G12" s="154">
        <v>8.3333333333333329E-2</v>
      </c>
      <c r="I12">
        <v>8</v>
      </c>
      <c r="J12" s="1">
        <v>0.75324991499999971</v>
      </c>
      <c r="K12" s="1">
        <v>-1.0077652620000002</v>
      </c>
      <c r="L12" s="1">
        <v>-0.9807054049999997</v>
      </c>
      <c r="M12" s="1">
        <v>0.91593064299999982</v>
      </c>
      <c r="N12" s="1">
        <v>3.1211397999999986</v>
      </c>
      <c r="O12" s="1">
        <v>1.3035715960000001</v>
      </c>
      <c r="P12" s="1"/>
      <c r="Q12">
        <f t="shared" si="4"/>
        <v>10</v>
      </c>
      <c r="R12">
        <f t="shared" si="0"/>
        <v>10</v>
      </c>
      <c r="S12">
        <f t="shared" si="1"/>
        <v>0</v>
      </c>
      <c r="T12">
        <f t="shared" si="2"/>
        <v>8.3333333333333329E-2</v>
      </c>
      <c r="U12">
        <f t="shared" si="3"/>
        <v>9.2510302230000008</v>
      </c>
    </row>
    <row r="13" spans="1:23" ht="19" x14ac:dyDescent="0.25">
      <c r="A13" s="206">
        <v>9</v>
      </c>
      <c r="B13" s="155">
        <v>1.2752075919335706E-2</v>
      </c>
      <c r="C13" s="130">
        <v>6.8134171907756808E-2</v>
      </c>
      <c r="D13" s="156">
        <v>1.2229806598407281E-2</v>
      </c>
      <c r="E13" s="157">
        <v>9.9784250269687163E-3</v>
      </c>
      <c r="F13" s="132">
        <v>8.3333333333333329E-2</v>
      </c>
      <c r="G13" s="158">
        <v>8.3333333333333329E-2</v>
      </c>
      <c r="I13">
        <v>9</v>
      </c>
      <c r="J13" s="1">
        <v>-2.1805075710000006</v>
      </c>
      <c r="K13" s="1">
        <v>-1.8785016690000003</v>
      </c>
      <c r="L13" s="1">
        <v>-4.5809476040000003</v>
      </c>
      <c r="M13" s="1">
        <v>-2.1973856330000001</v>
      </c>
      <c r="N13" s="1">
        <v>1.5284617360000003</v>
      </c>
      <c r="O13" s="1">
        <v>1.1428377329999999</v>
      </c>
      <c r="P13" s="1"/>
      <c r="Q13">
        <f t="shared" si="4"/>
        <v>11</v>
      </c>
      <c r="R13">
        <f t="shared" si="0"/>
        <v>11</v>
      </c>
      <c r="S13">
        <f t="shared" si="1"/>
        <v>0</v>
      </c>
      <c r="T13">
        <f t="shared" si="2"/>
        <v>1.3938315539739028E-2</v>
      </c>
      <c r="U13">
        <f t="shared" si="3"/>
        <v>-0.76421085199999972</v>
      </c>
    </row>
    <row r="14" spans="1:23" ht="19" x14ac:dyDescent="0.25">
      <c r="A14" s="206">
        <v>10</v>
      </c>
      <c r="B14" s="159">
        <v>8.3333333333333329E-2</v>
      </c>
      <c r="C14" s="146">
        <v>7.2327044025157231E-2</v>
      </c>
      <c r="D14" s="160">
        <v>1.0238907849829351E-2</v>
      </c>
      <c r="E14" s="161">
        <v>8.3333333333333329E-2</v>
      </c>
      <c r="F14" s="162">
        <v>9.6371882086167798E-3</v>
      </c>
      <c r="G14" s="163">
        <v>1.2568306010928962E-2</v>
      </c>
      <c r="I14">
        <v>10</v>
      </c>
      <c r="J14" s="2">
        <v>9.2510302230000008</v>
      </c>
      <c r="K14" s="1">
        <v>-2.0526489489999999</v>
      </c>
      <c r="L14" s="1">
        <v>-5.8810350629999997</v>
      </c>
      <c r="M14" s="1">
        <v>0.81215343399999984</v>
      </c>
      <c r="N14" s="1">
        <v>-4.3644470999999996</v>
      </c>
      <c r="O14" s="1">
        <v>-4.1613796659999993</v>
      </c>
      <c r="P14" s="1"/>
      <c r="Q14">
        <f t="shared" si="4"/>
        <v>12</v>
      </c>
      <c r="R14">
        <f t="shared" si="0"/>
        <v>12</v>
      </c>
      <c r="S14">
        <f t="shared" si="1"/>
        <v>0</v>
      </c>
      <c r="T14">
        <f t="shared" si="2"/>
        <v>8.3333333333333329E-2</v>
      </c>
      <c r="U14">
        <f t="shared" si="3"/>
        <v>6.8230929930000004</v>
      </c>
    </row>
    <row r="15" spans="1:23" ht="19" x14ac:dyDescent="0.25">
      <c r="A15" s="206">
        <v>11</v>
      </c>
      <c r="B15" s="164">
        <v>1.3938315539739028E-2</v>
      </c>
      <c r="C15" s="165">
        <v>8.3333333333333329E-2</v>
      </c>
      <c r="D15" s="166">
        <v>8.3333333333333329E-2</v>
      </c>
      <c r="E15" s="145">
        <v>9.9784250269687163E-3</v>
      </c>
      <c r="F15" s="167">
        <v>1.0770975056689343E-2</v>
      </c>
      <c r="G15" s="145">
        <v>6.8032786885245902E-2</v>
      </c>
      <c r="I15">
        <v>11</v>
      </c>
      <c r="J15" s="1">
        <v>-0.76421085199999972</v>
      </c>
      <c r="K15" s="2">
        <v>11.879133560000001</v>
      </c>
      <c r="L15" s="1">
        <v>2.519530064</v>
      </c>
      <c r="M15" s="1">
        <v>-0.12184145000000024</v>
      </c>
      <c r="N15" s="1">
        <v>0.57285489699999981</v>
      </c>
      <c r="O15" s="1">
        <v>-0.62523473200000046</v>
      </c>
      <c r="P15" s="1"/>
      <c r="Q15">
        <f t="shared" si="4"/>
        <v>13</v>
      </c>
      <c r="R15">
        <f t="shared" si="0"/>
        <v>13</v>
      </c>
      <c r="S15">
        <f t="shared" si="1"/>
        <v>0</v>
      </c>
      <c r="T15">
        <f t="shared" si="2"/>
        <v>6.6725978647686826E-2</v>
      </c>
      <c r="U15">
        <f t="shared" si="3"/>
        <v>-3.1921480840000007</v>
      </c>
    </row>
    <row r="16" spans="1:23" ht="19" x14ac:dyDescent="0.25">
      <c r="A16" s="206">
        <v>12</v>
      </c>
      <c r="B16" s="168">
        <v>8.3333333333333329E-2</v>
      </c>
      <c r="C16" s="169">
        <v>5.6079664570230607E-2</v>
      </c>
      <c r="D16" s="159">
        <v>8.3333333333333329E-2</v>
      </c>
      <c r="E16" s="170">
        <v>2.8047464940668825E-2</v>
      </c>
      <c r="F16" s="124">
        <v>1.417233560090703E-2</v>
      </c>
      <c r="G16" s="171">
        <v>1.092896174863388E-2</v>
      </c>
      <c r="I16">
        <v>12</v>
      </c>
      <c r="J16" s="1">
        <v>6.8230929930000004</v>
      </c>
      <c r="K16" s="1">
        <v>0.90785483000000033</v>
      </c>
      <c r="L16" s="2">
        <v>18.420599770999999</v>
      </c>
      <c r="M16" s="1">
        <v>2.4725887820000003</v>
      </c>
      <c r="N16" s="1">
        <v>1.0506583180000004</v>
      </c>
      <c r="O16" s="1">
        <v>-4.0006458059999996</v>
      </c>
      <c r="P16" s="1"/>
      <c r="Q16">
        <f t="shared" si="4"/>
        <v>14</v>
      </c>
      <c r="R16">
        <f t="shared" si="0"/>
        <v>14</v>
      </c>
      <c r="S16">
        <f t="shared" si="1"/>
        <v>0</v>
      </c>
      <c r="T16">
        <f t="shared" si="2"/>
        <v>7.3250296559905101E-2</v>
      </c>
      <c r="U16">
        <f t="shared" si="3"/>
        <v>-1.978179468</v>
      </c>
    </row>
    <row r="17" spans="1:21" ht="19" x14ac:dyDescent="0.25">
      <c r="A17" s="206">
        <v>13</v>
      </c>
      <c r="B17" s="172">
        <v>6.6725978647686826E-2</v>
      </c>
      <c r="C17" s="134">
        <v>8.3333333333333329E-2</v>
      </c>
      <c r="D17" s="173">
        <v>1.0807736063708761E-2</v>
      </c>
      <c r="E17" s="174">
        <v>8.3333333333333329E-2</v>
      </c>
      <c r="F17" s="175">
        <v>1.0770975056689343E-2</v>
      </c>
      <c r="G17" s="176">
        <v>1.4207650273224045E-2</v>
      </c>
      <c r="I17">
        <v>13</v>
      </c>
      <c r="J17" s="1">
        <v>-3.1921480840000007</v>
      </c>
      <c r="K17" s="1">
        <v>-4.1424163250000001</v>
      </c>
      <c r="L17" s="1">
        <v>-5.7810283360000012</v>
      </c>
      <c r="M17" s="2">
        <v>7.1425631990000005</v>
      </c>
      <c r="N17" s="1">
        <v>-7.0719998049999999</v>
      </c>
      <c r="O17" s="1">
        <v>-8.1797261819999996</v>
      </c>
      <c r="P17" s="1"/>
      <c r="Q17">
        <f t="shared" si="4"/>
        <v>15</v>
      </c>
      <c r="R17">
        <f t="shared" si="0"/>
        <v>15</v>
      </c>
      <c r="S17">
        <f t="shared" si="1"/>
        <v>0</v>
      </c>
      <c r="T17">
        <f t="shared" si="2"/>
        <v>8.3333333333333329E-2</v>
      </c>
      <c r="U17">
        <f t="shared" si="3"/>
        <v>-2.1805075690000004</v>
      </c>
    </row>
    <row r="18" spans="1:21" ht="19" x14ac:dyDescent="0.25">
      <c r="A18" s="206">
        <v>14</v>
      </c>
      <c r="B18" s="177">
        <v>7.3250296559905101E-2</v>
      </c>
      <c r="C18" s="178">
        <v>8.3333333333333329E-2</v>
      </c>
      <c r="D18" s="176">
        <v>1.2229806598407281E-2</v>
      </c>
      <c r="E18" s="179">
        <v>1.0787486515641856E-2</v>
      </c>
      <c r="F18" s="180">
        <v>8.3333333333333329E-2</v>
      </c>
      <c r="G18" s="181">
        <v>1.092896174863388E-2</v>
      </c>
      <c r="I18">
        <v>14</v>
      </c>
      <c r="J18" s="1">
        <v>-1.978179468</v>
      </c>
      <c r="K18" s="1">
        <v>-3.4458272010000002</v>
      </c>
      <c r="L18" s="1">
        <v>-7.381135980999999</v>
      </c>
      <c r="M18" s="1">
        <v>-3.9615981919999999</v>
      </c>
      <c r="N18" s="2">
        <v>8.5362452140000009</v>
      </c>
      <c r="O18" s="1">
        <v>-5.2865166899999991</v>
      </c>
      <c r="P18" s="1"/>
      <c r="Q18">
        <f t="shared" si="4"/>
        <v>16</v>
      </c>
      <c r="R18">
        <f t="shared" si="0"/>
        <v>16</v>
      </c>
      <c r="S18">
        <f t="shared" si="1"/>
        <v>0</v>
      </c>
      <c r="T18">
        <f t="shared" si="2"/>
        <v>8.1850533807829182E-2</v>
      </c>
      <c r="U18">
        <f t="shared" si="3"/>
        <v>5.4067962750000014</v>
      </c>
    </row>
    <row r="19" spans="1:21" ht="19" x14ac:dyDescent="0.25">
      <c r="A19" s="206">
        <v>15</v>
      </c>
      <c r="B19" s="155">
        <v>8.3333333333333329E-2</v>
      </c>
      <c r="C19" s="176">
        <v>8.385744234800839E-3</v>
      </c>
      <c r="D19" s="182">
        <v>1.2514220705346985E-2</v>
      </c>
      <c r="E19" s="183">
        <v>7.3624595469255663E-2</v>
      </c>
      <c r="F19" s="176">
        <v>1.2755102040816327E-2</v>
      </c>
      <c r="G19" s="159">
        <v>8.3333333333333329E-2</v>
      </c>
      <c r="I19">
        <v>15</v>
      </c>
      <c r="J19" s="1">
        <v>-2.1805075690000004</v>
      </c>
      <c r="K19" s="1">
        <v>-7.1029201090000003</v>
      </c>
      <c r="L19" s="1">
        <v>-6.0810485190000012</v>
      </c>
      <c r="M19" s="1">
        <v>-4.6880386549999997</v>
      </c>
      <c r="N19" s="1">
        <v>-8.9832134809999999</v>
      </c>
      <c r="O19" s="2">
        <v>13.03714342</v>
      </c>
      <c r="P19" s="2"/>
      <c r="Q19">
        <f t="shared" si="4"/>
        <v>17</v>
      </c>
      <c r="R19">
        <f t="shared" si="0"/>
        <v>17</v>
      </c>
      <c r="S19">
        <f t="shared" si="1"/>
        <v>0</v>
      </c>
      <c r="T19">
        <f t="shared" si="2"/>
        <v>1.1565836298932384E-2</v>
      </c>
      <c r="U19">
        <f t="shared" si="3"/>
        <v>-3.7991323920000002</v>
      </c>
    </row>
    <row r="20" spans="1:21" ht="19" x14ac:dyDescent="0.25">
      <c r="A20" s="206">
        <v>16</v>
      </c>
      <c r="B20" s="184">
        <v>8.1850533807829182E-2</v>
      </c>
      <c r="C20" s="151">
        <v>1.179245283018868E-2</v>
      </c>
      <c r="D20" s="185">
        <v>8.3333333333333329E-2</v>
      </c>
      <c r="E20" s="186">
        <v>8.6299892125134836E-3</v>
      </c>
      <c r="F20" s="187">
        <v>8.3333333333333329E-2</v>
      </c>
      <c r="G20" s="188">
        <v>1.1475409836065573E-2</v>
      </c>
      <c r="I20">
        <v>16</v>
      </c>
      <c r="J20" s="1">
        <v>5.4067962750000014</v>
      </c>
      <c r="K20" s="1">
        <v>-1.0077652619999995</v>
      </c>
      <c r="L20" s="2">
        <v>13.720283568000003</v>
      </c>
      <c r="M20" s="1">
        <v>1.746148319</v>
      </c>
      <c r="N20" s="1">
        <v>8.695513021</v>
      </c>
      <c r="O20" s="1">
        <v>-1.9111056180000001</v>
      </c>
      <c r="P20" s="1"/>
      <c r="Q20">
        <f t="shared" si="4"/>
        <v>18</v>
      </c>
      <c r="R20">
        <f t="shared" si="0"/>
        <v>18</v>
      </c>
      <c r="S20">
        <f t="shared" si="1"/>
        <v>0</v>
      </c>
      <c r="T20">
        <f t="shared" si="2"/>
        <v>9.1933570581257413E-3</v>
      </c>
      <c r="U20">
        <f t="shared" si="3"/>
        <v>0.95557801800000086</v>
      </c>
    </row>
    <row r="21" spans="1:21" ht="19" x14ac:dyDescent="0.25">
      <c r="A21" s="206">
        <v>17</v>
      </c>
      <c r="B21" s="176">
        <v>1.1565836298932384E-2</v>
      </c>
      <c r="C21" s="159">
        <v>8.3333333333333329E-2</v>
      </c>
      <c r="D21" s="108">
        <v>1.2229806598407281E-2</v>
      </c>
      <c r="E21" s="189">
        <v>1.8338727076591153E-2</v>
      </c>
      <c r="F21" s="115">
        <v>8.3333333333333329E-2</v>
      </c>
      <c r="G21" s="190">
        <v>6.0109289617486336E-2</v>
      </c>
      <c r="I21">
        <v>17</v>
      </c>
      <c r="J21" s="1">
        <v>-3.7991323920000002</v>
      </c>
      <c r="K21" s="2">
        <v>12.227428122000001</v>
      </c>
      <c r="L21" s="1">
        <v>-2.8808332349999999</v>
      </c>
      <c r="M21" s="1">
        <v>-2.6124944700000001</v>
      </c>
      <c r="N21" s="1">
        <v>-1.0198231650000005</v>
      </c>
      <c r="O21" s="1">
        <v>-3.1969765010000009</v>
      </c>
      <c r="P21" s="1"/>
      <c r="Q21">
        <f t="shared" si="4"/>
        <v>19</v>
      </c>
      <c r="R21">
        <f t="shared" si="0"/>
        <v>19</v>
      </c>
      <c r="S21">
        <f t="shared" si="1"/>
        <v>0</v>
      </c>
      <c r="T21">
        <f t="shared" si="2"/>
        <v>1.2752075919335706E-2</v>
      </c>
      <c r="U21">
        <f t="shared" si="3"/>
        <v>1.7648904299999999</v>
      </c>
    </row>
    <row r="22" spans="1:21" ht="19" x14ac:dyDescent="0.25">
      <c r="A22" s="206">
        <v>18</v>
      </c>
      <c r="B22" s="191">
        <v>9.1933570581257413E-3</v>
      </c>
      <c r="C22" s="192">
        <v>8.3333333333333329E-2</v>
      </c>
      <c r="D22" s="158">
        <v>7.3378839590443681E-2</v>
      </c>
      <c r="E22" s="119">
        <v>1.0517799352750809E-2</v>
      </c>
      <c r="F22" s="159">
        <v>8.3333333333333329E-2</v>
      </c>
      <c r="G22" s="193">
        <v>1.1475409836065573E-2</v>
      </c>
      <c r="I22">
        <v>18</v>
      </c>
      <c r="J22" s="1">
        <v>0.95557801800000086</v>
      </c>
      <c r="K22" s="1">
        <v>3.17176949</v>
      </c>
      <c r="L22" s="1">
        <v>1.7194762430000001</v>
      </c>
      <c r="M22" s="1">
        <v>-1.3671679590000001</v>
      </c>
      <c r="N22" s="2">
        <v>12.040136951999999</v>
      </c>
      <c r="O22" s="1">
        <v>-1.107436313</v>
      </c>
      <c r="P22" s="1"/>
      <c r="Q22">
        <f t="shared" si="4"/>
        <v>20</v>
      </c>
      <c r="R22">
        <f t="shared" si="0"/>
        <v>20</v>
      </c>
      <c r="S22">
        <f t="shared" si="1"/>
        <v>0</v>
      </c>
      <c r="T22">
        <f t="shared" si="2"/>
        <v>8.3333333333333329E-2</v>
      </c>
      <c r="U22">
        <f t="shared" si="3"/>
        <v>-5.6062493999999907E-2</v>
      </c>
    </row>
    <row r="23" spans="1:21" ht="19" x14ac:dyDescent="0.25">
      <c r="A23" s="206">
        <v>19</v>
      </c>
      <c r="B23" s="133">
        <v>1.2752075919335706E-2</v>
      </c>
      <c r="C23" s="194">
        <v>8.3333333333333329E-2</v>
      </c>
      <c r="D23" s="195">
        <v>1.7633674630261661E-2</v>
      </c>
      <c r="E23" s="159">
        <v>8.3333333333333329E-2</v>
      </c>
      <c r="F23" s="196">
        <v>5.5839002267573698E-2</v>
      </c>
      <c r="G23" s="197">
        <v>1.448087431693989E-2</v>
      </c>
      <c r="I23">
        <v>19</v>
      </c>
      <c r="J23" s="1">
        <v>1.7648904299999999</v>
      </c>
      <c r="K23" s="1">
        <v>4.2166531790000006</v>
      </c>
      <c r="L23" s="1">
        <v>4.4196578899999999</v>
      </c>
      <c r="M23" s="2">
        <v>19.907159937999999</v>
      </c>
      <c r="N23" s="1">
        <v>5.5101568960000007</v>
      </c>
      <c r="O23" s="1">
        <v>0.33916843399999974</v>
      </c>
      <c r="P23" s="1"/>
      <c r="Q23">
        <f t="shared" si="4"/>
        <v>21</v>
      </c>
      <c r="R23">
        <f t="shared" si="0"/>
        <v>21</v>
      </c>
      <c r="S23">
        <f t="shared" si="1"/>
        <v>0</v>
      </c>
      <c r="T23">
        <f t="shared" si="2"/>
        <v>8.3333333333333329E-2</v>
      </c>
      <c r="U23">
        <f t="shared" si="3"/>
        <v>6.216108685</v>
      </c>
    </row>
    <row r="24" spans="1:21" ht="19" x14ac:dyDescent="0.25">
      <c r="A24" s="206">
        <v>20</v>
      </c>
      <c r="B24" s="198">
        <v>8.3333333333333329E-2</v>
      </c>
      <c r="C24" s="199">
        <v>1.1530398322851153E-2</v>
      </c>
      <c r="D24" s="129">
        <v>7.5085324232081918E-2</v>
      </c>
      <c r="E24" s="176">
        <v>1.1596548004314994E-2</v>
      </c>
      <c r="F24" s="126">
        <v>1.2755102040816327E-2</v>
      </c>
      <c r="G24" s="200">
        <v>8.3333333333333329E-2</v>
      </c>
      <c r="I24">
        <v>20</v>
      </c>
      <c r="J24" s="1">
        <v>-5.6062493999999907E-2</v>
      </c>
      <c r="K24" s="1">
        <v>-5.0131527340000002</v>
      </c>
      <c r="L24" s="1">
        <v>-2.2807928670000002</v>
      </c>
      <c r="M24" s="1">
        <v>-5.1031474929999998</v>
      </c>
      <c r="N24" s="1">
        <v>-3.0903046449999998</v>
      </c>
      <c r="O24" s="2">
        <v>10.947603233000001</v>
      </c>
      <c r="P24" s="2"/>
      <c r="Q24">
        <f t="shared" si="4"/>
        <v>22</v>
      </c>
      <c r="R24">
        <f t="shared" si="0"/>
        <v>0</v>
      </c>
      <c r="S24">
        <f t="shared" si="1"/>
        <v>1</v>
      </c>
      <c r="T24">
        <f t="shared" si="2"/>
        <v>1.2578616352201259E-2</v>
      </c>
      <c r="U24">
        <f t="shared" si="3"/>
        <v>3.7118424999999622E-2</v>
      </c>
    </row>
    <row r="25" spans="1:21" ht="19" x14ac:dyDescent="0.25">
      <c r="A25" s="206">
        <v>21</v>
      </c>
      <c r="B25" s="201">
        <v>8.3333333333333329E-2</v>
      </c>
      <c r="C25" s="202">
        <v>1.3888888888888888E-2</v>
      </c>
      <c r="D25" s="203">
        <v>1.2514220705346985E-2</v>
      </c>
      <c r="E25" s="130">
        <v>8.3333333333333329E-2</v>
      </c>
      <c r="F25" s="204">
        <v>8.7868480725623588E-3</v>
      </c>
      <c r="G25" s="205">
        <v>7.2131147540983612E-2</v>
      </c>
      <c r="I25">
        <v>21</v>
      </c>
      <c r="J25" s="2">
        <v>6.216108685</v>
      </c>
      <c r="K25" s="1">
        <v>-6.2321837030000005</v>
      </c>
      <c r="L25" s="1">
        <v>-5.2809946969999997</v>
      </c>
      <c r="M25" s="1">
        <v>-0.84828191400000019</v>
      </c>
      <c r="N25" s="1">
        <v>-2.4532334210000002</v>
      </c>
      <c r="O25" s="1">
        <v>-3.0362426410000007</v>
      </c>
      <c r="P25" s="1"/>
      <c r="Q25">
        <f t="shared" si="4"/>
        <v>23</v>
      </c>
      <c r="R25">
        <f t="shared" si="0"/>
        <v>1</v>
      </c>
      <c r="S25">
        <f t="shared" si="1"/>
        <v>1</v>
      </c>
      <c r="T25">
        <f t="shared" si="2"/>
        <v>1.310272536687631E-2</v>
      </c>
      <c r="U25">
        <f t="shared" si="3"/>
        <v>-4.6648581700000005</v>
      </c>
    </row>
    <row r="26" spans="1:21" x14ac:dyDescent="0.2">
      <c r="Q26">
        <f t="shared" si="4"/>
        <v>24</v>
      </c>
      <c r="R26">
        <f t="shared" si="0"/>
        <v>2</v>
      </c>
      <c r="S26">
        <f t="shared" si="1"/>
        <v>1</v>
      </c>
      <c r="T26">
        <f t="shared" si="2"/>
        <v>8.1236897274633117E-3</v>
      </c>
      <c r="U26">
        <f t="shared" si="3"/>
        <v>-5.5355945770000003</v>
      </c>
    </row>
    <row r="27" spans="1:21" x14ac:dyDescent="0.2">
      <c r="Q27">
        <f t="shared" si="4"/>
        <v>25</v>
      </c>
      <c r="R27">
        <f t="shared" si="0"/>
        <v>3</v>
      </c>
      <c r="S27">
        <f t="shared" si="1"/>
        <v>1</v>
      </c>
      <c r="T27">
        <f t="shared" si="2"/>
        <v>8.3333333333333329E-2</v>
      </c>
      <c r="U27">
        <f t="shared" si="3"/>
        <v>1.4302966770000003</v>
      </c>
    </row>
    <row r="28" spans="1:21" x14ac:dyDescent="0.2">
      <c r="Q28">
        <f t="shared" si="4"/>
        <v>26</v>
      </c>
      <c r="R28">
        <f t="shared" si="0"/>
        <v>4</v>
      </c>
      <c r="S28">
        <f t="shared" si="1"/>
        <v>1</v>
      </c>
      <c r="T28">
        <f t="shared" si="2"/>
        <v>8.3333333333333329E-2</v>
      </c>
      <c r="U28">
        <f t="shared" si="3"/>
        <v>1.7785912400000001</v>
      </c>
    </row>
    <row r="29" spans="1:21" x14ac:dyDescent="0.2">
      <c r="Q29">
        <f t="shared" si="4"/>
        <v>27</v>
      </c>
      <c r="R29">
        <f t="shared" si="0"/>
        <v>5</v>
      </c>
      <c r="S29">
        <f t="shared" si="1"/>
        <v>1</v>
      </c>
      <c r="T29">
        <f t="shared" si="2"/>
        <v>1.2840670859538784E-2</v>
      </c>
      <c r="U29">
        <f t="shared" si="3"/>
        <v>-4.1424163270000012</v>
      </c>
    </row>
    <row r="30" spans="1:21" x14ac:dyDescent="0.2">
      <c r="Q30">
        <f t="shared" si="4"/>
        <v>28</v>
      </c>
      <c r="R30">
        <f t="shared" si="0"/>
        <v>6</v>
      </c>
      <c r="S30">
        <f t="shared" si="1"/>
        <v>1</v>
      </c>
      <c r="T30">
        <f t="shared" si="2"/>
        <v>2.070230607966457E-2</v>
      </c>
      <c r="U30">
        <f t="shared" si="3"/>
        <v>-0.8336179800000002</v>
      </c>
    </row>
    <row r="31" spans="1:21" x14ac:dyDescent="0.2">
      <c r="Q31">
        <f t="shared" si="4"/>
        <v>29</v>
      </c>
      <c r="R31">
        <f t="shared" si="0"/>
        <v>7</v>
      </c>
      <c r="S31">
        <f t="shared" si="1"/>
        <v>1</v>
      </c>
      <c r="T31">
        <f t="shared" si="2"/>
        <v>1.179245283018868E-2</v>
      </c>
      <c r="U31">
        <f t="shared" si="3"/>
        <v>-2.0526489510000001</v>
      </c>
    </row>
    <row r="32" spans="1:21" x14ac:dyDescent="0.2">
      <c r="Q32">
        <f t="shared" si="4"/>
        <v>30</v>
      </c>
      <c r="R32">
        <f t="shared" si="0"/>
        <v>8</v>
      </c>
      <c r="S32">
        <f t="shared" si="1"/>
        <v>1</v>
      </c>
      <c r="T32">
        <f t="shared" si="2"/>
        <v>1.2054507337526206E-2</v>
      </c>
      <c r="U32">
        <f t="shared" si="3"/>
        <v>-1.0077652620000002</v>
      </c>
    </row>
    <row r="33" spans="17:21" x14ac:dyDescent="0.2">
      <c r="Q33">
        <f t="shared" si="4"/>
        <v>31</v>
      </c>
      <c r="R33">
        <f t="shared" si="0"/>
        <v>9</v>
      </c>
      <c r="S33">
        <f t="shared" si="1"/>
        <v>1</v>
      </c>
      <c r="T33">
        <f t="shared" si="2"/>
        <v>6.8134171907756808E-2</v>
      </c>
      <c r="U33">
        <f t="shared" si="3"/>
        <v>-1.8785016690000003</v>
      </c>
    </row>
    <row r="34" spans="17:21" x14ac:dyDescent="0.2">
      <c r="Q34">
        <f t="shared" si="4"/>
        <v>32</v>
      </c>
      <c r="R34">
        <f t="shared" ref="R34:R65" si="5">MOD(team_index, 22)</f>
        <v>10</v>
      </c>
      <c r="S34">
        <f t="shared" ref="S34:S65" si="6">_xlfn.FLOOR.MATH(team_index/22)</f>
        <v>1</v>
      </c>
      <c r="T34">
        <f t="shared" ref="T34:T65" si="7">INDEX(uni_hind, uni_team+1, uni_skill+1)</f>
        <v>7.2327044025157231E-2</v>
      </c>
      <c r="U34">
        <f t="shared" ref="U34:U65" si="8">INDEX(team_skill, uni_team+1, uni_skill+1)</f>
        <v>-2.0526489489999999</v>
      </c>
    </row>
    <row r="35" spans="17:21" x14ac:dyDescent="0.2">
      <c r="Q35">
        <f>Q34+1</f>
        <v>33</v>
      </c>
      <c r="R35">
        <f t="shared" si="5"/>
        <v>11</v>
      </c>
      <c r="S35">
        <f t="shared" si="6"/>
        <v>1</v>
      </c>
      <c r="T35">
        <f t="shared" si="7"/>
        <v>8.3333333333333329E-2</v>
      </c>
      <c r="U35">
        <f t="shared" si="8"/>
        <v>11.879133560000001</v>
      </c>
    </row>
    <row r="36" spans="17:21" x14ac:dyDescent="0.2">
      <c r="Q36">
        <f t="shared" si="4"/>
        <v>34</v>
      </c>
      <c r="R36">
        <f t="shared" si="5"/>
        <v>12</v>
      </c>
      <c r="S36">
        <f t="shared" si="6"/>
        <v>1</v>
      </c>
      <c r="T36">
        <f t="shared" si="7"/>
        <v>5.6079664570230607E-2</v>
      </c>
      <c r="U36">
        <f t="shared" si="8"/>
        <v>0.90785483000000033</v>
      </c>
    </row>
    <row r="37" spans="17:21" x14ac:dyDescent="0.2">
      <c r="Q37">
        <f t="shared" si="4"/>
        <v>35</v>
      </c>
      <c r="R37">
        <f t="shared" si="5"/>
        <v>13</v>
      </c>
      <c r="S37">
        <f t="shared" si="6"/>
        <v>1</v>
      </c>
      <c r="T37">
        <f t="shared" si="7"/>
        <v>8.3333333333333329E-2</v>
      </c>
      <c r="U37">
        <f t="shared" si="8"/>
        <v>-4.1424163250000001</v>
      </c>
    </row>
    <row r="38" spans="17:21" x14ac:dyDescent="0.2">
      <c r="Q38">
        <f t="shared" si="4"/>
        <v>36</v>
      </c>
      <c r="R38">
        <f t="shared" si="5"/>
        <v>14</v>
      </c>
      <c r="S38">
        <f t="shared" si="6"/>
        <v>1</v>
      </c>
      <c r="T38">
        <f t="shared" si="7"/>
        <v>8.3333333333333329E-2</v>
      </c>
      <c r="U38">
        <f t="shared" si="8"/>
        <v>-3.4458272010000002</v>
      </c>
    </row>
    <row r="39" spans="17:21" x14ac:dyDescent="0.2">
      <c r="Q39">
        <f t="shared" si="4"/>
        <v>37</v>
      </c>
      <c r="R39">
        <f t="shared" si="5"/>
        <v>15</v>
      </c>
      <c r="S39">
        <f t="shared" si="6"/>
        <v>1</v>
      </c>
      <c r="T39">
        <f t="shared" si="7"/>
        <v>8.385744234800839E-3</v>
      </c>
      <c r="U39">
        <f t="shared" si="8"/>
        <v>-7.1029201090000003</v>
      </c>
    </row>
    <row r="40" spans="17:21" x14ac:dyDescent="0.2">
      <c r="Q40">
        <f t="shared" si="4"/>
        <v>38</v>
      </c>
      <c r="R40">
        <f t="shared" si="5"/>
        <v>16</v>
      </c>
      <c r="S40">
        <f t="shared" si="6"/>
        <v>1</v>
      </c>
      <c r="T40">
        <f t="shared" si="7"/>
        <v>1.179245283018868E-2</v>
      </c>
      <c r="U40">
        <f t="shared" si="8"/>
        <v>-1.0077652619999995</v>
      </c>
    </row>
    <row r="41" spans="17:21" x14ac:dyDescent="0.2">
      <c r="Q41">
        <f t="shared" si="4"/>
        <v>39</v>
      </c>
      <c r="R41">
        <f t="shared" si="5"/>
        <v>17</v>
      </c>
      <c r="S41">
        <f t="shared" si="6"/>
        <v>1</v>
      </c>
      <c r="T41">
        <f t="shared" si="7"/>
        <v>8.3333333333333329E-2</v>
      </c>
      <c r="U41">
        <f t="shared" si="8"/>
        <v>12.227428122000001</v>
      </c>
    </row>
    <row r="42" spans="17:21" x14ac:dyDescent="0.2">
      <c r="Q42">
        <f t="shared" si="4"/>
        <v>40</v>
      </c>
      <c r="R42">
        <f t="shared" si="5"/>
        <v>18</v>
      </c>
      <c r="S42">
        <f t="shared" si="6"/>
        <v>1</v>
      </c>
      <c r="T42">
        <f t="shared" si="7"/>
        <v>8.3333333333333329E-2</v>
      </c>
      <c r="U42">
        <f t="shared" si="8"/>
        <v>3.17176949</v>
      </c>
    </row>
    <row r="43" spans="17:21" x14ac:dyDescent="0.2">
      <c r="Q43">
        <f t="shared" si="4"/>
        <v>41</v>
      </c>
      <c r="R43">
        <f t="shared" si="5"/>
        <v>19</v>
      </c>
      <c r="S43">
        <f t="shared" si="6"/>
        <v>1</v>
      </c>
      <c r="T43">
        <f t="shared" si="7"/>
        <v>8.3333333333333329E-2</v>
      </c>
      <c r="U43">
        <f t="shared" si="8"/>
        <v>4.2166531790000006</v>
      </c>
    </row>
    <row r="44" spans="17:21" x14ac:dyDescent="0.2">
      <c r="Q44">
        <f t="shared" si="4"/>
        <v>42</v>
      </c>
      <c r="R44">
        <f t="shared" si="5"/>
        <v>20</v>
      </c>
      <c r="S44">
        <f t="shared" si="6"/>
        <v>1</v>
      </c>
      <c r="T44">
        <f t="shared" si="7"/>
        <v>1.1530398322851153E-2</v>
      </c>
      <c r="U44">
        <f t="shared" si="8"/>
        <v>-5.0131527340000002</v>
      </c>
    </row>
    <row r="45" spans="17:21" x14ac:dyDescent="0.2">
      <c r="Q45">
        <f t="shared" si="4"/>
        <v>43</v>
      </c>
      <c r="R45">
        <f t="shared" si="5"/>
        <v>21</v>
      </c>
      <c r="S45">
        <f t="shared" si="6"/>
        <v>1</v>
      </c>
      <c r="T45">
        <f t="shared" si="7"/>
        <v>1.3888888888888888E-2</v>
      </c>
      <c r="U45">
        <f t="shared" si="8"/>
        <v>-6.2321837030000005</v>
      </c>
    </row>
    <row r="46" spans="17:21" x14ac:dyDescent="0.2">
      <c r="Q46">
        <f t="shared" si="4"/>
        <v>44</v>
      </c>
      <c r="R46">
        <f t="shared" si="5"/>
        <v>0</v>
      </c>
      <c r="S46">
        <f t="shared" si="6"/>
        <v>2</v>
      </c>
      <c r="T46">
        <f t="shared" si="7"/>
        <v>8.3333333333333329E-2</v>
      </c>
      <c r="U46">
        <f t="shared" si="8"/>
        <v>3.419590613</v>
      </c>
    </row>
    <row r="47" spans="17:21" x14ac:dyDescent="0.2">
      <c r="Q47">
        <f t="shared" si="4"/>
        <v>45</v>
      </c>
      <c r="R47">
        <f t="shared" si="5"/>
        <v>1</v>
      </c>
      <c r="S47">
        <f t="shared" si="6"/>
        <v>2</v>
      </c>
      <c r="T47">
        <f t="shared" si="7"/>
        <v>8.3333333333333329E-2</v>
      </c>
      <c r="U47">
        <f t="shared" si="8"/>
        <v>-1.1807188639999997</v>
      </c>
    </row>
    <row r="48" spans="17:21" x14ac:dyDescent="0.2">
      <c r="Q48">
        <f t="shared" si="4"/>
        <v>46</v>
      </c>
      <c r="R48">
        <f t="shared" si="5"/>
        <v>2</v>
      </c>
      <c r="S48">
        <f t="shared" si="6"/>
        <v>2</v>
      </c>
      <c r="T48">
        <f t="shared" si="7"/>
        <v>1.0523321956769055E-2</v>
      </c>
      <c r="U48">
        <f t="shared" si="8"/>
        <v>-2.380799594</v>
      </c>
    </row>
    <row r="49" spans="17:21" x14ac:dyDescent="0.2">
      <c r="Q49">
        <f t="shared" si="4"/>
        <v>47</v>
      </c>
      <c r="R49">
        <f t="shared" si="5"/>
        <v>3</v>
      </c>
      <c r="S49">
        <f t="shared" si="6"/>
        <v>2</v>
      </c>
      <c r="T49">
        <f t="shared" si="7"/>
        <v>8.3333333333333329E-2</v>
      </c>
      <c r="U49">
        <f t="shared" si="8"/>
        <v>3.419590613</v>
      </c>
    </row>
    <row r="50" spans="17:21" x14ac:dyDescent="0.2">
      <c r="Q50">
        <f t="shared" si="4"/>
        <v>48</v>
      </c>
      <c r="R50">
        <f t="shared" si="5"/>
        <v>4</v>
      </c>
      <c r="S50">
        <f t="shared" si="6"/>
        <v>2</v>
      </c>
      <c r="T50">
        <f t="shared" si="7"/>
        <v>1.1945392491467578E-2</v>
      </c>
      <c r="U50">
        <f t="shared" si="8"/>
        <v>-2.280792865</v>
      </c>
    </row>
    <row r="51" spans="17:21" x14ac:dyDescent="0.2">
      <c r="Q51">
        <f t="shared" si="4"/>
        <v>49</v>
      </c>
      <c r="R51">
        <f t="shared" si="5"/>
        <v>5</v>
      </c>
      <c r="S51">
        <f t="shared" si="6"/>
        <v>2</v>
      </c>
      <c r="T51">
        <f t="shared" si="7"/>
        <v>6.9681456200227532E-2</v>
      </c>
      <c r="U51">
        <f t="shared" si="8"/>
        <v>2.1195031540000007</v>
      </c>
    </row>
    <row r="52" spans="17:21" x14ac:dyDescent="0.2">
      <c r="Q52">
        <f t="shared" si="4"/>
        <v>50</v>
      </c>
      <c r="R52">
        <f t="shared" si="5"/>
        <v>6</v>
      </c>
      <c r="S52">
        <f t="shared" si="6"/>
        <v>2</v>
      </c>
      <c r="T52">
        <f t="shared" si="7"/>
        <v>6.4562002275312849E-2</v>
      </c>
      <c r="U52">
        <f t="shared" si="8"/>
        <v>1.1194358750000002</v>
      </c>
    </row>
    <row r="53" spans="17:21" x14ac:dyDescent="0.2">
      <c r="Q53">
        <f t="shared" si="4"/>
        <v>51</v>
      </c>
      <c r="R53">
        <f t="shared" si="5"/>
        <v>7</v>
      </c>
      <c r="S53">
        <f t="shared" si="6"/>
        <v>2</v>
      </c>
      <c r="T53">
        <f t="shared" si="7"/>
        <v>8.3333333333333329E-2</v>
      </c>
      <c r="U53">
        <f t="shared" si="8"/>
        <v>3.4195906139999996</v>
      </c>
    </row>
    <row r="54" spans="17:21" x14ac:dyDescent="0.2">
      <c r="Q54">
        <f t="shared" si="4"/>
        <v>52</v>
      </c>
      <c r="R54">
        <f t="shared" si="5"/>
        <v>8</v>
      </c>
      <c r="S54">
        <f t="shared" si="6"/>
        <v>2</v>
      </c>
      <c r="T54">
        <f t="shared" si="7"/>
        <v>1.1092150170648464E-2</v>
      </c>
      <c r="U54">
        <f t="shared" si="8"/>
        <v>-0.9807054049999997</v>
      </c>
    </row>
    <row r="55" spans="17:21" x14ac:dyDescent="0.2">
      <c r="Q55">
        <f t="shared" si="4"/>
        <v>53</v>
      </c>
      <c r="R55">
        <f t="shared" si="5"/>
        <v>9</v>
      </c>
      <c r="S55">
        <f t="shared" si="6"/>
        <v>2</v>
      </c>
      <c r="T55">
        <f t="shared" si="7"/>
        <v>1.2229806598407281E-2</v>
      </c>
      <c r="U55">
        <f t="shared" si="8"/>
        <v>-4.5809476040000003</v>
      </c>
    </row>
    <row r="56" spans="17:21" x14ac:dyDescent="0.2">
      <c r="Q56">
        <f t="shared" si="4"/>
        <v>54</v>
      </c>
      <c r="R56">
        <f t="shared" si="5"/>
        <v>10</v>
      </c>
      <c r="S56">
        <f t="shared" si="6"/>
        <v>2</v>
      </c>
      <c r="T56">
        <f t="shared" si="7"/>
        <v>1.0238907849829351E-2</v>
      </c>
      <c r="U56">
        <f t="shared" si="8"/>
        <v>-5.8810350629999997</v>
      </c>
    </row>
    <row r="57" spans="17:21" x14ac:dyDescent="0.2">
      <c r="Q57">
        <f t="shared" si="4"/>
        <v>55</v>
      </c>
      <c r="R57">
        <f t="shared" si="5"/>
        <v>11</v>
      </c>
      <c r="S57">
        <f t="shared" si="6"/>
        <v>2</v>
      </c>
      <c r="T57">
        <f t="shared" si="7"/>
        <v>8.3333333333333329E-2</v>
      </c>
      <c r="U57">
        <f t="shared" si="8"/>
        <v>2.519530064</v>
      </c>
    </row>
    <row r="58" spans="17:21" x14ac:dyDescent="0.2">
      <c r="Q58">
        <f t="shared" si="4"/>
        <v>56</v>
      </c>
      <c r="R58">
        <f t="shared" si="5"/>
        <v>12</v>
      </c>
      <c r="S58">
        <f t="shared" si="6"/>
        <v>2</v>
      </c>
      <c r="T58">
        <f t="shared" si="7"/>
        <v>8.3333333333333329E-2</v>
      </c>
      <c r="U58">
        <f t="shared" si="8"/>
        <v>18.420599770999999</v>
      </c>
    </row>
    <row r="59" spans="17:21" x14ac:dyDescent="0.2">
      <c r="Q59">
        <f>Q58+1</f>
        <v>57</v>
      </c>
      <c r="R59">
        <f t="shared" si="5"/>
        <v>13</v>
      </c>
      <c r="S59">
        <f t="shared" si="6"/>
        <v>2</v>
      </c>
      <c r="T59">
        <f t="shared" si="7"/>
        <v>1.0807736063708761E-2</v>
      </c>
      <c r="U59">
        <f t="shared" si="8"/>
        <v>-5.7810283360000012</v>
      </c>
    </row>
    <row r="60" spans="17:21" x14ac:dyDescent="0.2">
      <c r="Q60">
        <f t="shared" si="4"/>
        <v>58</v>
      </c>
      <c r="R60">
        <f t="shared" si="5"/>
        <v>14</v>
      </c>
      <c r="S60">
        <f t="shared" si="6"/>
        <v>2</v>
      </c>
      <c r="T60">
        <f t="shared" si="7"/>
        <v>1.2229806598407281E-2</v>
      </c>
      <c r="U60">
        <f t="shared" si="8"/>
        <v>-7.381135980999999</v>
      </c>
    </row>
    <row r="61" spans="17:21" x14ac:dyDescent="0.2">
      <c r="Q61">
        <f t="shared" si="4"/>
        <v>59</v>
      </c>
      <c r="R61">
        <f t="shared" si="5"/>
        <v>15</v>
      </c>
      <c r="S61">
        <f t="shared" si="6"/>
        <v>2</v>
      </c>
      <c r="T61">
        <f t="shared" si="7"/>
        <v>1.2514220705346985E-2</v>
      </c>
      <c r="U61">
        <f t="shared" si="8"/>
        <v>-6.0810485190000012</v>
      </c>
    </row>
    <row r="62" spans="17:21" x14ac:dyDescent="0.2">
      <c r="Q62">
        <f t="shared" si="4"/>
        <v>60</v>
      </c>
      <c r="R62">
        <f t="shared" si="5"/>
        <v>16</v>
      </c>
      <c r="S62">
        <f t="shared" si="6"/>
        <v>2</v>
      </c>
      <c r="T62">
        <f t="shared" si="7"/>
        <v>8.3333333333333329E-2</v>
      </c>
      <c r="U62">
        <f t="shared" si="8"/>
        <v>13.720283568000003</v>
      </c>
    </row>
    <row r="63" spans="17:21" x14ac:dyDescent="0.2">
      <c r="Q63">
        <f t="shared" si="4"/>
        <v>61</v>
      </c>
      <c r="R63">
        <f t="shared" si="5"/>
        <v>17</v>
      </c>
      <c r="S63">
        <f t="shared" si="6"/>
        <v>2</v>
      </c>
      <c r="T63">
        <f t="shared" si="7"/>
        <v>1.2229806598407281E-2</v>
      </c>
      <c r="U63">
        <f t="shared" si="8"/>
        <v>-2.8808332349999999</v>
      </c>
    </row>
    <row r="64" spans="17:21" x14ac:dyDescent="0.2">
      <c r="Q64">
        <f t="shared" si="4"/>
        <v>62</v>
      </c>
      <c r="R64">
        <f t="shared" si="5"/>
        <v>18</v>
      </c>
      <c r="S64">
        <f t="shared" si="6"/>
        <v>2</v>
      </c>
      <c r="T64">
        <f t="shared" si="7"/>
        <v>7.3378839590443681E-2</v>
      </c>
      <c r="U64">
        <f t="shared" si="8"/>
        <v>1.7194762430000001</v>
      </c>
    </row>
    <row r="65" spans="17:21" x14ac:dyDescent="0.2">
      <c r="Q65">
        <f t="shared" si="4"/>
        <v>63</v>
      </c>
      <c r="R65">
        <f t="shared" si="5"/>
        <v>19</v>
      </c>
      <c r="S65">
        <f t="shared" si="6"/>
        <v>2</v>
      </c>
      <c r="T65">
        <f t="shared" si="7"/>
        <v>1.7633674630261661E-2</v>
      </c>
      <c r="U65">
        <f t="shared" si="8"/>
        <v>4.4196578899999999</v>
      </c>
    </row>
    <row r="66" spans="17:21" x14ac:dyDescent="0.2">
      <c r="Q66">
        <f t="shared" si="4"/>
        <v>64</v>
      </c>
      <c r="R66">
        <f t="shared" ref="R66:R97" si="9">MOD(team_index, 22)</f>
        <v>20</v>
      </c>
      <c r="S66">
        <f t="shared" ref="S66:S97" si="10">_xlfn.FLOOR.MATH(team_index/22)</f>
        <v>2</v>
      </c>
      <c r="T66">
        <f t="shared" ref="T66:T97" si="11">INDEX(uni_hind, uni_team+1, uni_skill+1)</f>
        <v>7.5085324232081918E-2</v>
      </c>
      <c r="U66">
        <f t="shared" ref="U66:U97" si="12">INDEX(team_skill, uni_team+1, uni_skill+1)</f>
        <v>-2.2807928670000002</v>
      </c>
    </row>
    <row r="67" spans="17:21" x14ac:dyDescent="0.2">
      <c r="Q67">
        <f t="shared" si="4"/>
        <v>65</v>
      </c>
      <c r="R67">
        <f t="shared" si="9"/>
        <v>21</v>
      </c>
      <c r="S67">
        <f t="shared" si="10"/>
        <v>2</v>
      </c>
      <c r="T67">
        <f t="shared" si="11"/>
        <v>1.2514220705346985E-2</v>
      </c>
      <c r="U67">
        <f t="shared" si="12"/>
        <v>-5.2809946969999997</v>
      </c>
    </row>
    <row r="68" spans="17:21" x14ac:dyDescent="0.2">
      <c r="Q68">
        <f t="shared" ref="Q68:Q93" si="13">Q67+1</f>
        <v>66</v>
      </c>
      <c r="R68">
        <f t="shared" si="9"/>
        <v>0</v>
      </c>
      <c r="S68">
        <f t="shared" si="10"/>
        <v>3</v>
      </c>
      <c r="T68">
        <f t="shared" si="11"/>
        <v>1.0517799352750809E-2</v>
      </c>
      <c r="U68">
        <f t="shared" si="12"/>
        <v>-1.7822767960000001</v>
      </c>
    </row>
    <row r="69" spans="17:21" x14ac:dyDescent="0.2">
      <c r="Q69">
        <f t="shared" si="13"/>
        <v>67</v>
      </c>
      <c r="R69">
        <f t="shared" si="9"/>
        <v>1</v>
      </c>
      <c r="S69">
        <f t="shared" si="10"/>
        <v>3</v>
      </c>
      <c r="T69">
        <f t="shared" si="11"/>
        <v>1.0248112189859764E-2</v>
      </c>
      <c r="U69">
        <f t="shared" si="12"/>
        <v>-3.6502665630000002</v>
      </c>
    </row>
    <row r="70" spans="17:21" x14ac:dyDescent="0.2">
      <c r="Q70">
        <f t="shared" si="13"/>
        <v>68</v>
      </c>
      <c r="R70">
        <f t="shared" si="9"/>
        <v>2</v>
      </c>
      <c r="S70">
        <f t="shared" si="10"/>
        <v>3</v>
      </c>
      <c r="T70">
        <f t="shared" si="11"/>
        <v>8.3333333333333329E-2</v>
      </c>
      <c r="U70">
        <f t="shared" si="12"/>
        <v>-1.2633907500000001</v>
      </c>
    </row>
    <row r="71" spans="17:21" x14ac:dyDescent="0.2">
      <c r="Q71">
        <f t="shared" si="13"/>
        <v>69</v>
      </c>
      <c r="R71">
        <f t="shared" si="9"/>
        <v>3</v>
      </c>
      <c r="S71">
        <f t="shared" si="10"/>
        <v>3</v>
      </c>
      <c r="T71">
        <f t="shared" si="11"/>
        <v>6.3646170442286945E-2</v>
      </c>
      <c r="U71">
        <f t="shared" si="12"/>
        <v>-1.8064239000000093E-2</v>
      </c>
    </row>
    <row r="72" spans="17:21" x14ac:dyDescent="0.2">
      <c r="Q72">
        <f t="shared" si="13"/>
        <v>70</v>
      </c>
      <c r="R72">
        <f t="shared" si="9"/>
        <v>4</v>
      </c>
      <c r="S72">
        <f t="shared" si="10"/>
        <v>3</v>
      </c>
      <c r="T72">
        <f t="shared" si="11"/>
        <v>9.7087378640776691E-3</v>
      </c>
      <c r="U72">
        <f t="shared" si="12"/>
        <v>-0.84828191400000019</v>
      </c>
    </row>
    <row r="73" spans="17:21" x14ac:dyDescent="0.2">
      <c r="Q73">
        <f t="shared" si="13"/>
        <v>71</v>
      </c>
      <c r="R73">
        <f t="shared" si="9"/>
        <v>5</v>
      </c>
      <c r="S73">
        <f t="shared" si="10"/>
        <v>3</v>
      </c>
      <c r="T73">
        <f t="shared" si="11"/>
        <v>8.3333333333333329E-2</v>
      </c>
      <c r="U73">
        <f t="shared" si="12"/>
        <v>3.199029248</v>
      </c>
    </row>
    <row r="74" spans="17:21" x14ac:dyDescent="0.2">
      <c r="Q74">
        <f t="shared" si="13"/>
        <v>72</v>
      </c>
      <c r="R74">
        <f t="shared" si="9"/>
        <v>6</v>
      </c>
      <c r="S74">
        <f t="shared" si="10"/>
        <v>3</v>
      </c>
      <c r="T74">
        <f t="shared" si="11"/>
        <v>8.3333333333333329E-2</v>
      </c>
      <c r="U74">
        <f t="shared" si="12"/>
        <v>2.0574799480000001</v>
      </c>
    </row>
    <row r="75" spans="17:21" x14ac:dyDescent="0.2">
      <c r="Q75">
        <f t="shared" si="13"/>
        <v>73</v>
      </c>
      <c r="R75">
        <f t="shared" si="9"/>
        <v>7</v>
      </c>
      <c r="S75">
        <f t="shared" si="10"/>
        <v>3</v>
      </c>
      <c r="T75">
        <f t="shared" si="11"/>
        <v>7.0118662351672065E-2</v>
      </c>
      <c r="U75">
        <f t="shared" si="12"/>
        <v>0.60459901499999991</v>
      </c>
    </row>
    <row r="76" spans="17:21" x14ac:dyDescent="0.2">
      <c r="Q76">
        <f t="shared" si="13"/>
        <v>74</v>
      </c>
      <c r="R76">
        <f t="shared" si="9"/>
        <v>8</v>
      </c>
      <c r="S76">
        <f t="shared" si="10"/>
        <v>3</v>
      </c>
      <c r="T76">
        <f t="shared" si="11"/>
        <v>7.0927723840345194E-2</v>
      </c>
      <c r="U76">
        <f t="shared" si="12"/>
        <v>0.91593064299999982</v>
      </c>
    </row>
    <row r="77" spans="17:21" x14ac:dyDescent="0.2">
      <c r="Q77">
        <f t="shared" si="13"/>
        <v>75</v>
      </c>
      <c r="R77">
        <f t="shared" si="9"/>
        <v>9</v>
      </c>
      <c r="S77">
        <f t="shared" si="10"/>
        <v>3</v>
      </c>
      <c r="T77">
        <f t="shared" si="11"/>
        <v>9.9784250269687163E-3</v>
      </c>
      <c r="U77">
        <f t="shared" si="12"/>
        <v>-2.1973856330000001</v>
      </c>
    </row>
    <row r="78" spans="17:21" x14ac:dyDescent="0.2">
      <c r="Q78">
        <f t="shared" si="13"/>
        <v>76</v>
      </c>
      <c r="R78">
        <f t="shared" si="9"/>
        <v>10</v>
      </c>
      <c r="S78">
        <f t="shared" si="10"/>
        <v>3</v>
      </c>
      <c r="T78">
        <f t="shared" si="11"/>
        <v>8.3333333333333329E-2</v>
      </c>
      <c r="U78">
        <f t="shared" si="12"/>
        <v>0.81215343399999984</v>
      </c>
    </row>
    <row r="79" spans="17:21" x14ac:dyDescent="0.2">
      <c r="Q79">
        <f t="shared" si="13"/>
        <v>77</v>
      </c>
      <c r="R79">
        <f t="shared" si="9"/>
        <v>11</v>
      </c>
      <c r="S79">
        <f t="shared" si="10"/>
        <v>3</v>
      </c>
      <c r="T79">
        <f t="shared" si="11"/>
        <v>9.9784250269687163E-3</v>
      </c>
      <c r="U79">
        <f t="shared" si="12"/>
        <v>-0.12184145000000024</v>
      </c>
    </row>
    <row r="80" spans="17:21" x14ac:dyDescent="0.2">
      <c r="Q80">
        <f t="shared" si="13"/>
        <v>78</v>
      </c>
      <c r="R80">
        <f t="shared" si="9"/>
        <v>12</v>
      </c>
      <c r="S80">
        <f t="shared" si="10"/>
        <v>3</v>
      </c>
      <c r="T80">
        <f t="shared" si="11"/>
        <v>2.8047464940668825E-2</v>
      </c>
      <c r="U80">
        <f t="shared" si="12"/>
        <v>2.4725887820000003</v>
      </c>
    </row>
    <row r="81" spans="17:21" x14ac:dyDescent="0.2">
      <c r="Q81">
        <f t="shared" si="13"/>
        <v>79</v>
      </c>
      <c r="R81">
        <f t="shared" si="9"/>
        <v>13</v>
      </c>
      <c r="S81">
        <f t="shared" si="10"/>
        <v>3</v>
      </c>
      <c r="T81">
        <f t="shared" si="11"/>
        <v>8.3333333333333329E-2</v>
      </c>
      <c r="U81">
        <f t="shared" si="12"/>
        <v>7.1425631990000005</v>
      </c>
    </row>
    <row r="82" spans="17:21" x14ac:dyDescent="0.2">
      <c r="Q82">
        <f t="shared" si="13"/>
        <v>80</v>
      </c>
      <c r="R82">
        <f t="shared" si="9"/>
        <v>14</v>
      </c>
      <c r="S82">
        <f t="shared" si="10"/>
        <v>3</v>
      </c>
      <c r="T82">
        <f t="shared" si="11"/>
        <v>1.0787486515641856E-2</v>
      </c>
      <c r="U82">
        <f t="shared" si="12"/>
        <v>-3.9615981919999999</v>
      </c>
    </row>
    <row r="83" spans="17:21" x14ac:dyDescent="0.2">
      <c r="Q83">
        <f t="shared" si="13"/>
        <v>81</v>
      </c>
      <c r="R83">
        <f t="shared" si="9"/>
        <v>15</v>
      </c>
      <c r="S83">
        <f t="shared" si="10"/>
        <v>3</v>
      </c>
      <c r="T83">
        <f t="shared" si="11"/>
        <v>7.3624595469255663E-2</v>
      </c>
      <c r="U83">
        <f t="shared" si="12"/>
        <v>-4.6880386549999997</v>
      </c>
    </row>
    <row r="84" spans="17:21" x14ac:dyDescent="0.2">
      <c r="Q84">
        <f t="shared" si="13"/>
        <v>82</v>
      </c>
      <c r="R84">
        <f t="shared" si="9"/>
        <v>16</v>
      </c>
      <c r="S84">
        <f t="shared" si="10"/>
        <v>3</v>
      </c>
      <c r="T84">
        <f t="shared" si="11"/>
        <v>8.6299892125134836E-3</v>
      </c>
      <c r="U84">
        <f t="shared" si="12"/>
        <v>1.746148319</v>
      </c>
    </row>
    <row r="85" spans="17:21" x14ac:dyDescent="0.2">
      <c r="Q85">
        <f t="shared" si="13"/>
        <v>83</v>
      </c>
      <c r="R85">
        <f t="shared" si="9"/>
        <v>17</v>
      </c>
      <c r="S85">
        <f t="shared" si="10"/>
        <v>3</v>
      </c>
      <c r="T85">
        <f t="shared" si="11"/>
        <v>1.8338727076591153E-2</v>
      </c>
      <c r="U85">
        <f t="shared" si="12"/>
        <v>-2.6124944700000001</v>
      </c>
    </row>
    <row r="86" spans="17:21" x14ac:dyDescent="0.2">
      <c r="Q86">
        <f t="shared" si="13"/>
        <v>84</v>
      </c>
      <c r="R86">
        <f t="shared" si="9"/>
        <v>18</v>
      </c>
      <c r="S86">
        <f t="shared" si="10"/>
        <v>3</v>
      </c>
      <c r="T86">
        <f t="shared" si="11"/>
        <v>1.0517799352750809E-2</v>
      </c>
      <c r="U86">
        <f t="shared" si="12"/>
        <v>-1.3671679590000001</v>
      </c>
    </row>
    <row r="87" spans="17:21" x14ac:dyDescent="0.2">
      <c r="Q87">
        <f t="shared" si="13"/>
        <v>85</v>
      </c>
      <c r="R87">
        <f t="shared" si="9"/>
        <v>19</v>
      </c>
      <c r="S87">
        <f t="shared" si="10"/>
        <v>3</v>
      </c>
      <c r="T87">
        <f t="shared" si="11"/>
        <v>8.3333333333333329E-2</v>
      </c>
      <c r="U87">
        <f t="shared" si="12"/>
        <v>19.907159937999999</v>
      </c>
    </row>
    <row r="88" spans="17:21" x14ac:dyDescent="0.2">
      <c r="Q88">
        <f t="shared" si="13"/>
        <v>86</v>
      </c>
      <c r="R88">
        <f t="shared" si="9"/>
        <v>20</v>
      </c>
      <c r="S88">
        <f t="shared" si="10"/>
        <v>3</v>
      </c>
      <c r="T88">
        <f t="shared" si="11"/>
        <v>1.1596548004314994E-2</v>
      </c>
      <c r="U88">
        <f t="shared" si="12"/>
        <v>-5.1031474929999998</v>
      </c>
    </row>
    <row r="89" spans="17:21" x14ac:dyDescent="0.2">
      <c r="Q89">
        <f t="shared" si="13"/>
        <v>87</v>
      </c>
      <c r="R89">
        <f t="shared" si="9"/>
        <v>21</v>
      </c>
      <c r="S89">
        <f t="shared" si="10"/>
        <v>3</v>
      </c>
      <c r="T89">
        <f t="shared" si="11"/>
        <v>8.3333333333333329E-2</v>
      </c>
      <c r="U89">
        <f t="shared" si="12"/>
        <v>-0.84828191400000019</v>
      </c>
    </row>
    <row r="90" spans="17:21" x14ac:dyDescent="0.2">
      <c r="Q90">
        <f t="shared" si="13"/>
        <v>88</v>
      </c>
      <c r="R90">
        <f t="shared" si="9"/>
        <v>0</v>
      </c>
      <c r="S90">
        <f t="shared" si="10"/>
        <v>4</v>
      </c>
      <c r="T90">
        <f t="shared" si="11"/>
        <v>7.8798185941043083E-2</v>
      </c>
      <c r="U90">
        <f t="shared" si="12"/>
        <v>4.3952822490000001</v>
      </c>
    </row>
    <row r="91" spans="17:21" x14ac:dyDescent="0.2">
      <c r="Q91">
        <f>Q90+1</f>
        <v>89</v>
      </c>
      <c r="R91">
        <f t="shared" si="9"/>
        <v>1</v>
      </c>
      <c r="S91">
        <f t="shared" si="10"/>
        <v>4</v>
      </c>
      <c r="T91">
        <f t="shared" si="11"/>
        <v>2.5510204081632654E-2</v>
      </c>
      <c r="U91">
        <f t="shared" si="12"/>
        <v>-1.0198231660000001</v>
      </c>
    </row>
    <row r="92" spans="17:21" x14ac:dyDescent="0.2">
      <c r="Q92">
        <f t="shared" si="13"/>
        <v>90</v>
      </c>
      <c r="R92">
        <f t="shared" si="9"/>
        <v>2</v>
      </c>
      <c r="S92">
        <f t="shared" si="10"/>
        <v>4</v>
      </c>
      <c r="T92">
        <f t="shared" si="11"/>
        <v>5.9523809523809521E-2</v>
      </c>
      <c r="U92">
        <f t="shared" si="12"/>
        <v>-0.86055535799999938</v>
      </c>
    </row>
    <row r="93" spans="17:21" x14ac:dyDescent="0.2">
      <c r="Q93">
        <f t="shared" si="13"/>
        <v>91</v>
      </c>
      <c r="R93">
        <f t="shared" si="9"/>
        <v>3</v>
      </c>
      <c r="S93">
        <f t="shared" si="10"/>
        <v>4</v>
      </c>
      <c r="T93">
        <f t="shared" si="11"/>
        <v>1.1337868480725623E-2</v>
      </c>
      <c r="U93">
        <f t="shared" si="12"/>
        <v>0.25431928500000023</v>
      </c>
    </row>
    <row r="94" spans="17:21" x14ac:dyDescent="0.2">
      <c r="Q94">
        <f>Q93+1</f>
        <v>92</v>
      </c>
      <c r="R94">
        <f t="shared" si="9"/>
        <v>4</v>
      </c>
      <c r="S94">
        <f t="shared" si="10"/>
        <v>4</v>
      </c>
      <c r="T94">
        <f t="shared" si="11"/>
        <v>8.3333333333333329E-2</v>
      </c>
      <c r="U94">
        <f t="shared" si="12"/>
        <v>2.3248007659999996</v>
      </c>
    </row>
    <row r="95" spans="17:21" x14ac:dyDescent="0.2">
      <c r="Q95">
        <f t="shared" ref="Q95:Q110" si="14">Q94+1</f>
        <v>93</v>
      </c>
      <c r="R95">
        <f t="shared" si="9"/>
        <v>5</v>
      </c>
      <c r="S95">
        <f t="shared" si="10"/>
        <v>4</v>
      </c>
      <c r="T95">
        <f t="shared" si="11"/>
        <v>1.1337868480725623E-2</v>
      </c>
      <c r="U95">
        <f t="shared" si="12"/>
        <v>2.1655329610000003</v>
      </c>
    </row>
    <row r="96" spans="17:21" x14ac:dyDescent="0.2">
      <c r="Q96">
        <f t="shared" si="14"/>
        <v>94</v>
      </c>
      <c r="R96">
        <f t="shared" si="9"/>
        <v>6</v>
      </c>
      <c r="S96">
        <f t="shared" si="10"/>
        <v>4</v>
      </c>
      <c r="T96">
        <f t="shared" si="11"/>
        <v>8.3333333333333329E-2</v>
      </c>
      <c r="U96">
        <f t="shared" si="12"/>
        <v>5.0323534749999999</v>
      </c>
    </row>
    <row r="97" spans="17:21" x14ac:dyDescent="0.2">
      <c r="Q97">
        <f t="shared" si="14"/>
        <v>95</v>
      </c>
      <c r="R97">
        <f t="shared" si="9"/>
        <v>7</v>
      </c>
      <c r="S97">
        <f t="shared" si="10"/>
        <v>4</v>
      </c>
      <c r="T97">
        <f t="shared" si="11"/>
        <v>1.1337868480725623E-2</v>
      </c>
      <c r="U97">
        <f t="shared" si="12"/>
        <v>-0.223484134</v>
      </c>
    </row>
    <row r="98" spans="17:21" x14ac:dyDescent="0.2">
      <c r="Q98">
        <f t="shared" si="14"/>
        <v>96</v>
      </c>
      <c r="R98">
        <f t="shared" ref="R98:R133" si="15">MOD(team_index, 22)</f>
        <v>8</v>
      </c>
      <c r="S98">
        <f t="shared" ref="S98:S133" si="16">_xlfn.FLOOR.MATH(team_index/22)</f>
        <v>4</v>
      </c>
      <c r="T98">
        <f t="shared" ref="T98:T133" si="17">INDEX(uni_hind, uni_team+1, uni_skill+1)</f>
        <v>8.3333333333333329E-2</v>
      </c>
      <c r="U98">
        <f t="shared" ref="U98:U133" si="18">INDEX(team_skill, uni_team+1, uni_skill+1)</f>
        <v>3.1211397999999986</v>
      </c>
    </row>
    <row r="99" spans="17:21" x14ac:dyDescent="0.2">
      <c r="Q99">
        <f t="shared" si="14"/>
        <v>97</v>
      </c>
      <c r="R99">
        <f t="shared" si="15"/>
        <v>9</v>
      </c>
      <c r="S99">
        <f t="shared" si="16"/>
        <v>4</v>
      </c>
      <c r="T99">
        <f t="shared" si="17"/>
        <v>8.3333333333333329E-2</v>
      </c>
      <c r="U99">
        <f t="shared" si="18"/>
        <v>1.5284617360000003</v>
      </c>
    </row>
    <row r="100" spans="17:21" x14ac:dyDescent="0.2">
      <c r="Q100">
        <f t="shared" si="14"/>
        <v>98</v>
      </c>
      <c r="R100">
        <f t="shared" si="15"/>
        <v>10</v>
      </c>
      <c r="S100">
        <f t="shared" si="16"/>
        <v>4</v>
      </c>
      <c r="T100">
        <f t="shared" si="17"/>
        <v>9.6371882086167798E-3</v>
      </c>
      <c r="U100">
        <f t="shared" si="18"/>
        <v>-4.3644470999999996</v>
      </c>
    </row>
    <row r="101" spans="17:21" x14ac:dyDescent="0.2">
      <c r="Q101">
        <f t="shared" si="14"/>
        <v>99</v>
      </c>
      <c r="R101">
        <f t="shared" si="15"/>
        <v>11</v>
      </c>
      <c r="S101">
        <f t="shared" si="16"/>
        <v>4</v>
      </c>
      <c r="T101">
        <f t="shared" si="17"/>
        <v>1.0770975056689343E-2</v>
      </c>
      <c r="U101">
        <f t="shared" si="18"/>
        <v>0.57285489699999981</v>
      </c>
    </row>
    <row r="102" spans="17:21" x14ac:dyDescent="0.2">
      <c r="Q102">
        <f t="shared" si="14"/>
        <v>100</v>
      </c>
      <c r="R102">
        <f t="shared" si="15"/>
        <v>12</v>
      </c>
      <c r="S102">
        <f t="shared" si="16"/>
        <v>4</v>
      </c>
      <c r="T102">
        <f t="shared" si="17"/>
        <v>1.417233560090703E-2</v>
      </c>
      <c r="U102">
        <f t="shared" si="18"/>
        <v>1.0506583180000004</v>
      </c>
    </row>
    <row r="103" spans="17:21" x14ac:dyDescent="0.2">
      <c r="Q103">
        <f t="shared" si="14"/>
        <v>101</v>
      </c>
      <c r="R103">
        <f t="shared" si="15"/>
        <v>13</v>
      </c>
      <c r="S103">
        <f t="shared" si="16"/>
        <v>4</v>
      </c>
      <c r="T103">
        <f t="shared" si="17"/>
        <v>1.0770975056689343E-2</v>
      </c>
      <c r="U103">
        <f t="shared" si="18"/>
        <v>-7.0719998049999999</v>
      </c>
    </row>
    <row r="104" spans="17:21" x14ac:dyDescent="0.2">
      <c r="Q104">
        <f t="shared" si="14"/>
        <v>102</v>
      </c>
      <c r="R104">
        <f t="shared" si="15"/>
        <v>14</v>
      </c>
      <c r="S104">
        <f t="shared" si="16"/>
        <v>4</v>
      </c>
      <c r="T104">
        <f t="shared" si="17"/>
        <v>8.3333333333333329E-2</v>
      </c>
      <c r="U104">
        <f t="shared" si="18"/>
        <v>8.5362452140000009</v>
      </c>
    </row>
    <row r="105" spans="17:21" x14ac:dyDescent="0.2">
      <c r="Q105">
        <f t="shared" si="14"/>
        <v>103</v>
      </c>
      <c r="R105">
        <f t="shared" si="15"/>
        <v>15</v>
      </c>
      <c r="S105">
        <f t="shared" si="16"/>
        <v>4</v>
      </c>
      <c r="T105">
        <f t="shared" si="17"/>
        <v>1.2755102040816327E-2</v>
      </c>
      <c r="U105">
        <f t="shared" si="18"/>
        <v>-8.9832134809999999</v>
      </c>
    </row>
    <row r="106" spans="17:21" x14ac:dyDescent="0.2">
      <c r="Q106">
        <f t="shared" si="14"/>
        <v>104</v>
      </c>
      <c r="R106">
        <f t="shared" si="15"/>
        <v>16</v>
      </c>
      <c r="S106">
        <f t="shared" si="16"/>
        <v>4</v>
      </c>
      <c r="T106">
        <f t="shared" si="17"/>
        <v>8.3333333333333329E-2</v>
      </c>
      <c r="U106">
        <f t="shared" si="18"/>
        <v>8.695513021</v>
      </c>
    </row>
    <row r="107" spans="17:21" x14ac:dyDescent="0.2">
      <c r="Q107">
        <f t="shared" si="14"/>
        <v>105</v>
      </c>
      <c r="R107">
        <f t="shared" si="15"/>
        <v>17</v>
      </c>
      <c r="S107">
        <f t="shared" si="16"/>
        <v>4</v>
      </c>
      <c r="T107">
        <f t="shared" si="17"/>
        <v>8.3333333333333329E-2</v>
      </c>
      <c r="U107">
        <f t="shared" si="18"/>
        <v>-1.0198231650000005</v>
      </c>
    </row>
    <row r="108" spans="17:21" x14ac:dyDescent="0.2">
      <c r="Q108">
        <f t="shared" si="14"/>
        <v>106</v>
      </c>
      <c r="R108">
        <f t="shared" si="15"/>
        <v>18</v>
      </c>
      <c r="S108">
        <f t="shared" si="16"/>
        <v>4</v>
      </c>
      <c r="T108">
        <f t="shared" si="17"/>
        <v>8.3333333333333329E-2</v>
      </c>
      <c r="U108">
        <f t="shared" si="18"/>
        <v>12.040136951999999</v>
      </c>
    </row>
    <row r="109" spans="17:21" x14ac:dyDescent="0.2">
      <c r="Q109">
        <f t="shared" si="14"/>
        <v>107</v>
      </c>
      <c r="R109">
        <f t="shared" si="15"/>
        <v>19</v>
      </c>
      <c r="S109">
        <f t="shared" si="16"/>
        <v>4</v>
      </c>
      <c r="T109">
        <f t="shared" si="17"/>
        <v>5.5839002267573698E-2</v>
      </c>
      <c r="U109">
        <f t="shared" si="18"/>
        <v>5.5101568960000007</v>
      </c>
    </row>
    <row r="110" spans="17:21" x14ac:dyDescent="0.2">
      <c r="Q110">
        <f t="shared" si="14"/>
        <v>108</v>
      </c>
      <c r="R110">
        <f t="shared" si="15"/>
        <v>20</v>
      </c>
      <c r="S110">
        <f t="shared" si="16"/>
        <v>4</v>
      </c>
      <c r="T110">
        <f t="shared" si="17"/>
        <v>1.2755102040816327E-2</v>
      </c>
      <c r="U110">
        <f t="shared" si="18"/>
        <v>-3.0903046449999998</v>
      </c>
    </row>
    <row r="111" spans="17:21" x14ac:dyDescent="0.2">
      <c r="Q111">
        <f>Q110+1</f>
        <v>109</v>
      </c>
      <c r="R111">
        <f t="shared" si="15"/>
        <v>21</v>
      </c>
      <c r="S111">
        <f t="shared" si="16"/>
        <v>4</v>
      </c>
      <c r="T111">
        <f t="shared" si="17"/>
        <v>8.7868480725623588E-3</v>
      </c>
      <c r="U111">
        <f t="shared" si="18"/>
        <v>-2.4532334210000002</v>
      </c>
    </row>
    <row r="112" spans="17:21" x14ac:dyDescent="0.2">
      <c r="Q112">
        <f t="shared" ref="Q112:Q117" si="19">Q111+1</f>
        <v>110</v>
      </c>
      <c r="R112">
        <f t="shared" si="15"/>
        <v>0</v>
      </c>
      <c r="S112">
        <f t="shared" si="16"/>
        <v>5</v>
      </c>
      <c r="T112">
        <f t="shared" si="17"/>
        <v>1.1748633879781421E-2</v>
      </c>
      <c r="U112">
        <f t="shared" si="18"/>
        <v>2.1072408969999996</v>
      </c>
    </row>
    <row r="113" spans="17:21" x14ac:dyDescent="0.2">
      <c r="Q113">
        <f t="shared" si="19"/>
        <v>111</v>
      </c>
      <c r="R113">
        <f t="shared" si="15"/>
        <v>1</v>
      </c>
      <c r="S113">
        <f t="shared" si="16"/>
        <v>5</v>
      </c>
      <c r="T113">
        <f t="shared" si="17"/>
        <v>8.3333333333333329E-2</v>
      </c>
      <c r="U113">
        <f t="shared" si="18"/>
        <v>-2.5540410590000002</v>
      </c>
    </row>
    <row r="114" spans="17:21" x14ac:dyDescent="0.2">
      <c r="Q114">
        <f t="shared" si="19"/>
        <v>112</v>
      </c>
      <c r="R114">
        <f t="shared" si="15"/>
        <v>2</v>
      </c>
      <c r="S114">
        <f t="shared" si="16"/>
        <v>5</v>
      </c>
      <c r="T114">
        <f t="shared" si="17"/>
        <v>3.1147540983606559E-2</v>
      </c>
      <c r="U114">
        <f t="shared" si="18"/>
        <v>-2.5540410599999999</v>
      </c>
    </row>
    <row r="115" spans="17:21" x14ac:dyDescent="0.2">
      <c r="Q115">
        <f t="shared" si="19"/>
        <v>113</v>
      </c>
      <c r="R115">
        <f t="shared" si="15"/>
        <v>3</v>
      </c>
      <c r="S115">
        <f t="shared" si="16"/>
        <v>5</v>
      </c>
      <c r="T115">
        <f t="shared" si="17"/>
        <v>9.562841530054645E-3</v>
      </c>
      <c r="U115">
        <f t="shared" si="18"/>
        <v>-3.8399119439999998</v>
      </c>
    </row>
    <row r="116" spans="17:21" x14ac:dyDescent="0.2">
      <c r="Q116">
        <f t="shared" si="19"/>
        <v>114</v>
      </c>
      <c r="R116">
        <f t="shared" si="15"/>
        <v>4</v>
      </c>
      <c r="S116">
        <f t="shared" si="16"/>
        <v>5</v>
      </c>
      <c r="T116">
        <f t="shared" si="17"/>
        <v>6.748633879781421E-2</v>
      </c>
      <c r="U116">
        <f t="shared" si="18"/>
        <v>-0.14303315</v>
      </c>
    </row>
    <row r="117" spans="17:21" x14ac:dyDescent="0.2">
      <c r="Q117">
        <f t="shared" si="19"/>
        <v>115</v>
      </c>
      <c r="R117">
        <f t="shared" si="15"/>
        <v>5</v>
      </c>
      <c r="S117">
        <f t="shared" si="16"/>
        <v>5</v>
      </c>
      <c r="T117">
        <f t="shared" si="17"/>
        <v>8.3333333333333329E-2</v>
      </c>
      <c r="U117">
        <f t="shared" si="18"/>
        <v>1.4643054559999999</v>
      </c>
    </row>
    <row r="118" spans="17:21" x14ac:dyDescent="0.2">
      <c r="Q118">
        <f>Q117+1</f>
        <v>116</v>
      </c>
      <c r="R118">
        <f t="shared" si="15"/>
        <v>6</v>
      </c>
      <c r="S118">
        <f t="shared" si="16"/>
        <v>5</v>
      </c>
      <c r="T118">
        <f t="shared" si="17"/>
        <v>1.0382513661202186E-2</v>
      </c>
      <c r="U118">
        <f t="shared" si="18"/>
        <v>-0.46450087100000048</v>
      </c>
    </row>
    <row r="119" spans="17:21" x14ac:dyDescent="0.2">
      <c r="Q119">
        <f t="shared" ref="Q119:Q127" si="20">Q118+1</f>
        <v>117</v>
      </c>
      <c r="R119">
        <f t="shared" si="15"/>
        <v>7</v>
      </c>
      <c r="S119">
        <f t="shared" si="16"/>
        <v>5</v>
      </c>
      <c r="T119">
        <f t="shared" si="17"/>
        <v>8.3333333333333329E-2</v>
      </c>
      <c r="U119">
        <f t="shared" si="18"/>
        <v>2.9109102010000001</v>
      </c>
    </row>
    <row r="120" spans="17:21" x14ac:dyDescent="0.2">
      <c r="Q120">
        <f t="shared" si="20"/>
        <v>118</v>
      </c>
      <c r="R120">
        <f t="shared" si="15"/>
        <v>8</v>
      </c>
      <c r="S120">
        <f t="shared" si="16"/>
        <v>5</v>
      </c>
      <c r="T120">
        <f t="shared" si="17"/>
        <v>8.3333333333333329E-2</v>
      </c>
      <c r="U120">
        <f t="shared" si="18"/>
        <v>1.3035715960000001</v>
      </c>
    </row>
    <row r="121" spans="17:21" x14ac:dyDescent="0.2">
      <c r="Q121">
        <f t="shared" si="20"/>
        <v>119</v>
      </c>
      <c r="R121">
        <f t="shared" si="15"/>
        <v>9</v>
      </c>
      <c r="S121">
        <f t="shared" si="16"/>
        <v>5</v>
      </c>
      <c r="T121">
        <f t="shared" si="17"/>
        <v>8.3333333333333329E-2</v>
      </c>
      <c r="U121">
        <f t="shared" si="18"/>
        <v>1.1428377329999999</v>
      </c>
    </row>
    <row r="122" spans="17:21" x14ac:dyDescent="0.2">
      <c r="Q122">
        <f t="shared" si="20"/>
        <v>120</v>
      </c>
      <c r="R122">
        <f t="shared" si="15"/>
        <v>10</v>
      </c>
      <c r="S122">
        <f t="shared" si="16"/>
        <v>5</v>
      </c>
      <c r="T122">
        <f t="shared" si="17"/>
        <v>1.2568306010928962E-2</v>
      </c>
      <c r="U122">
        <f t="shared" si="18"/>
        <v>-4.1613796659999993</v>
      </c>
    </row>
    <row r="123" spans="17:21" x14ac:dyDescent="0.2">
      <c r="Q123">
        <f t="shared" si="20"/>
        <v>121</v>
      </c>
      <c r="R123">
        <f t="shared" si="15"/>
        <v>11</v>
      </c>
      <c r="S123">
        <f t="shared" si="16"/>
        <v>5</v>
      </c>
      <c r="T123">
        <f t="shared" si="17"/>
        <v>6.8032786885245902E-2</v>
      </c>
      <c r="U123">
        <f t="shared" si="18"/>
        <v>-0.62523473200000046</v>
      </c>
    </row>
    <row r="124" spans="17:21" x14ac:dyDescent="0.2">
      <c r="Q124">
        <f t="shared" si="20"/>
        <v>122</v>
      </c>
      <c r="R124">
        <f t="shared" si="15"/>
        <v>12</v>
      </c>
      <c r="S124">
        <f t="shared" si="16"/>
        <v>5</v>
      </c>
      <c r="T124">
        <f t="shared" si="17"/>
        <v>1.092896174863388E-2</v>
      </c>
      <c r="U124">
        <f t="shared" si="18"/>
        <v>-4.0006458059999996</v>
      </c>
    </row>
    <row r="125" spans="17:21" x14ac:dyDescent="0.2">
      <c r="Q125">
        <f t="shared" si="20"/>
        <v>123</v>
      </c>
      <c r="R125">
        <f t="shared" si="15"/>
        <v>13</v>
      </c>
      <c r="S125">
        <f t="shared" si="16"/>
        <v>5</v>
      </c>
      <c r="T125">
        <f t="shared" si="17"/>
        <v>1.4207650273224045E-2</v>
      </c>
      <c r="U125">
        <f t="shared" si="18"/>
        <v>-8.1797261819999996</v>
      </c>
    </row>
    <row r="126" spans="17:21" x14ac:dyDescent="0.2">
      <c r="Q126">
        <f t="shared" si="20"/>
        <v>124</v>
      </c>
      <c r="R126">
        <f t="shared" si="15"/>
        <v>14</v>
      </c>
      <c r="S126">
        <f t="shared" si="16"/>
        <v>5</v>
      </c>
      <c r="T126">
        <f t="shared" si="17"/>
        <v>1.092896174863388E-2</v>
      </c>
      <c r="U126">
        <f t="shared" si="18"/>
        <v>-5.2865166899999991</v>
      </c>
    </row>
    <row r="127" spans="17:21" x14ac:dyDescent="0.2">
      <c r="Q127">
        <f t="shared" si="20"/>
        <v>125</v>
      </c>
      <c r="R127">
        <f t="shared" si="15"/>
        <v>15</v>
      </c>
      <c r="S127">
        <f t="shared" si="16"/>
        <v>5</v>
      </c>
      <c r="T127">
        <f t="shared" si="17"/>
        <v>8.3333333333333329E-2</v>
      </c>
      <c r="U127">
        <f t="shared" si="18"/>
        <v>13.03714342</v>
      </c>
    </row>
    <row r="128" spans="17:21" x14ac:dyDescent="0.2">
      <c r="Q128">
        <f t="shared" ref="Q128:Q133" si="21">Q127+1</f>
        <v>126</v>
      </c>
      <c r="R128">
        <f t="shared" si="15"/>
        <v>16</v>
      </c>
      <c r="S128">
        <f t="shared" si="16"/>
        <v>5</v>
      </c>
      <c r="T128">
        <f t="shared" si="17"/>
        <v>1.1475409836065573E-2</v>
      </c>
      <c r="U128">
        <f t="shared" si="18"/>
        <v>-1.9111056180000001</v>
      </c>
    </row>
    <row r="129" spans="17:21" x14ac:dyDescent="0.2">
      <c r="Q129">
        <f t="shared" si="21"/>
        <v>127</v>
      </c>
      <c r="R129">
        <f t="shared" si="15"/>
        <v>17</v>
      </c>
      <c r="S129">
        <f t="shared" si="16"/>
        <v>5</v>
      </c>
      <c r="T129">
        <f t="shared" si="17"/>
        <v>6.0109289617486336E-2</v>
      </c>
      <c r="U129">
        <f t="shared" si="18"/>
        <v>-3.1969765010000009</v>
      </c>
    </row>
    <row r="130" spans="17:21" x14ac:dyDescent="0.2">
      <c r="Q130">
        <f t="shared" si="21"/>
        <v>128</v>
      </c>
      <c r="R130">
        <f t="shared" si="15"/>
        <v>18</v>
      </c>
      <c r="S130">
        <f t="shared" si="16"/>
        <v>5</v>
      </c>
      <c r="T130">
        <f t="shared" si="17"/>
        <v>1.1475409836065573E-2</v>
      </c>
      <c r="U130">
        <f t="shared" si="18"/>
        <v>-1.107436313</v>
      </c>
    </row>
    <row r="131" spans="17:21" x14ac:dyDescent="0.2">
      <c r="Q131">
        <f t="shared" si="21"/>
        <v>129</v>
      </c>
      <c r="R131">
        <f t="shared" si="15"/>
        <v>19</v>
      </c>
      <c r="S131">
        <f t="shared" si="16"/>
        <v>5</v>
      </c>
      <c r="T131">
        <f t="shared" si="17"/>
        <v>1.448087431693989E-2</v>
      </c>
      <c r="U131">
        <f t="shared" si="18"/>
        <v>0.33916843399999974</v>
      </c>
    </row>
    <row r="132" spans="17:21" x14ac:dyDescent="0.2">
      <c r="Q132">
        <f t="shared" si="21"/>
        <v>130</v>
      </c>
      <c r="R132">
        <f t="shared" si="15"/>
        <v>20</v>
      </c>
      <c r="S132">
        <f t="shared" si="16"/>
        <v>5</v>
      </c>
      <c r="T132">
        <f t="shared" si="17"/>
        <v>8.3333333333333329E-2</v>
      </c>
      <c r="U132">
        <f t="shared" si="18"/>
        <v>10.947603233000001</v>
      </c>
    </row>
    <row r="133" spans="17:21" x14ac:dyDescent="0.2">
      <c r="Q133">
        <f t="shared" si="21"/>
        <v>131</v>
      </c>
      <c r="R133">
        <f t="shared" si="15"/>
        <v>21</v>
      </c>
      <c r="S133">
        <f t="shared" si="16"/>
        <v>5</v>
      </c>
      <c r="T133">
        <f t="shared" si="17"/>
        <v>7.2131147540983612E-2</v>
      </c>
      <c r="U133">
        <f t="shared" si="18"/>
        <v>-3.0362426410000007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0"/>
  <sheetViews>
    <sheetView topLeftCell="A34" workbookViewId="0">
      <selection activeCell="P54" sqref="P54"/>
    </sheetView>
  </sheetViews>
  <sheetFormatPr baseColWidth="10" defaultRowHeight="16" x14ac:dyDescent="0.2"/>
  <sheetData>
    <row r="2" spans="1:23" ht="26" x14ac:dyDescent="0.3">
      <c r="A2" t="s">
        <v>7</v>
      </c>
      <c r="B2" s="208" t="s">
        <v>1</v>
      </c>
      <c r="I2" s="208" t="s">
        <v>2</v>
      </c>
      <c r="N2" s="207" t="s">
        <v>6</v>
      </c>
    </row>
    <row r="4" spans="1:23" ht="19" x14ac:dyDescent="0.25">
      <c r="D4" s="206" t="s">
        <v>8</v>
      </c>
      <c r="L4" s="206" t="s">
        <v>9</v>
      </c>
    </row>
    <row r="5" spans="1:23" ht="21" x14ac:dyDescent="0.25">
      <c r="A5" s="207" t="s">
        <v>0</v>
      </c>
      <c r="B5" s="207">
        <f t="shared" ref="B5:G5" si="0">B38</f>
        <v>0</v>
      </c>
      <c r="C5" s="207">
        <f t="shared" si="0"/>
        <v>1</v>
      </c>
      <c r="D5" s="207">
        <f t="shared" si="0"/>
        <v>2</v>
      </c>
      <c r="E5" s="207">
        <f t="shared" si="0"/>
        <v>3</v>
      </c>
      <c r="F5" s="207">
        <f t="shared" si="0"/>
        <v>4</v>
      </c>
      <c r="G5" s="207">
        <f t="shared" si="0"/>
        <v>5</v>
      </c>
      <c r="I5" s="207" t="s">
        <v>0</v>
      </c>
      <c r="J5" s="207">
        <f t="shared" ref="J5:O5" si="1">J38</f>
        <v>0</v>
      </c>
      <c r="K5" s="207">
        <f t="shared" si="1"/>
        <v>1</v>
      </c>
      <c r="L5" s="207">
        <f t="shared" si="1"/>
        <v>2</v>
      </c>
      <c r="M5" s="207">
        <f t="shared" si="1"/>
        <v>3</v>
      </c>
      <c r="N5" s="207">
        <f t="shared" si="1"/>
        <v>4</v>
      </c>
      <c r="O5" s="207">
        <f t="shared" si="1"/>
        <v>5</v>
      </c>
    </row>
    <row r="6" spans="1:23" ht="19" x14ac:dyDescent="0.25">
      <c r="A6" s="206">
        <f t="shared" ref="A6:A27" si="2">A39</f>
        <v>0</v>
      </c>
      <c r="B6" s="105">
        <f t="shared" ref="B6:G15" si="3">B39/SUM(B$39:B$60)</f>
        <v>8.3333333333333329E-2</v>
      </c>
      <c r="C6" s="106">
        <f t="shared" si="3"/>
        <v>9.1012514220705342E-3</v>
      </c>
      <c r="D6" s="107">
        <f t="shared" si="3"/>
        <v>8.3333333333333329E-2</v>
      </c>
      <c r="E6" s="108">
        <f t="shared" si="3"/>
        <v>9.3346911065851999E-3</v>
      </c>
      <c r="F6" s="109">
        <f t="shared" si="3"/>
        <v>7.7688172043010748E-2</v>
      </c>
      <c r="G6" s="110">
        <f t="shared" si="3"/>
        <v>8.2582582582582578E-3</v>
      </c>
      <c r="I6" s="206">
        <f t="shared" ref="I6:I27" si="4">I39</f>
        <v>0</v>
      </c>
      <c r="J6" s="105">
        <f t="shared" ref="J6:O15" si="5">J39/SUM(J$39:J$60)</f>
        <v>4.3560606060606064E-2</v>
      </c>
      <c r="K6" s="106">
        <f t="shared" si="5"/>
        <v>4.3990086741016107E-2</v>
      </c>
      <c r="L6" s="107">
        <f t="shared" si="5"/>
        <v>4.5289855072463768E-2</v>
      </c>
      <c r="M6" s="108">
        <f t="shared" si="5"/>
        <v>4.5907079646017701E-2</v>
      </c>
      <c r="N6" s="109">
        <f t="shared" si="5"/>
        <v>4.7362110311750596E-2</v>
      </c>
      <c r="O6" s="110">
        <f t="shared" si="5"/>
        <v>4.4871794871794872E-2</v>
      </c>
      <c r="Q6" s="206" t="s">
        <v>14</v>
      </c>
    </row>
    <row r="7" spans="1:23" ht="19" x14ac:dyDescent="0.25">
      <c r="A7" s="206">
        <f t="shared" si="2"/>
        <v>1</v>
      </c>
      <c r="B7" s="111">
        <f t="shared" si="3"/>
        <v>2.0175438596491228E-2</v>
      </c>
      <c r="C7" s="112">
        <f t="shared" si="3"/>
        <v>1.1660978384527872E-2</v>
      </c>
      <c r="D7" s="113">
        <f t="shared" si="3"/>
        <v>8.3333333333333329E-2</v>
      </c>
      <c r="E7" s="114">
        <f t="shared" si="3"/>
        <v>1.3068567549219281E-2</v>
      </c>
      <c r="F7" s="115">
        <f t="shared" si="3"/>
        <v>6.1827956989247312E-2</v>
      </c>
      <c r="G7" s="116">
        <f t="shared" si="3"/>
        <v>8.3333333333333329E-2</v>
      </c>
      <c r="I7" s="206">
        <f t="shared" si="4"/>
        <v>1</v>
      </c>
      <c r="J7" s="111">
        <f t="shared" si="5"/>
        <v>4.3560606060606064E-2</v>
      </c>
      <c r="K7" s="112">
        <f t="shared" si="5"/>
        <v>4.677819083023544E-2</v>
      </c>
      <c r="L7" s="113">
        <f t="shared" si="5"/>
        <v>4.4927536231884058E-2</v>
      </c>
      <c r="M7" s="114">
        <f t="shared" si="5"/>
        <v>4.6275811209439528E-2</v>
      </c>
      <c r="N7" s="115">
        <f t="shared" si="5"/>
        <v>4.3764988009592325E-2</v>
      </c>
      <c r="O7" s="116">
        <f t="shared" si="5"/>
        <v>4.567307692307692E-2</v>
      </c>
      <c r="Q7" s="206" t="s">
        <v>12</v>
      </c>
      <c r="R7" s="206">
        <v>0</v>
      </c>
      <c r="S7" s="206">
        <v>1</v>
      </c>
      <c r="T7" s="206">
        <v>2</v>
      </c>
      <c r="U7" s="206">
        <v>3</v>
      </c>
      <c r="V7" s="206">
        <v>4</v>
      </c>
      <c r="W7" s="206">
        <v>5</v>
      </c>
    </row>
    <row r="8" spans="1:23" ht="19" x14ac:dyDescent="0.25">
      <c r="A8" s="206">
        <f t="shared" si="2"/>
        <v>2</v>
      </c>
      <c r="B8" s="117">
        <f t="shared" si="3"/>
        <v>8.3333333333333329E-2</v>
      </c>
      <c r="C8" s="118">
        <f t="shared" si="3"/>
        <v>1.5927189988623434E-2</v>
      </c>
      <c r="D8" s="119">
        <f t="shared" si="3"/>
        <v>2.0833333333333332E-2</v>
      </c>
      <c r="E8" s="120">
        <f t="shared" si="3"/>
        <v>8.3333333333333329E-2</v>
      </c>
      <c r="F8" s="121">
        <f t="shared" si="3"/>
        <v>2.7956989247311829E-2</v>
      </c>
      <c r="G8" s="116">
        <f t="shared" si="3"/>
        <v>8.3333333333333329E-2</v>
      </c>
      <c r="I8" s="206">
        <f t="shared" si="4"/>
        <v>2</v>
      </c>
      <c r="J8" s="117">
        <f t="shared" si="5"/>
        <v>4.6401515151515152E-2</v>
      </c>
      <c r="K8" s="118">
        <f t="shared" si="5"/>
        <v>4.8017348203221809E-2</v>
      </c>
      <c r="L8" s="119">
        <f t="shared" si="5"/>
        <v>4.547101449275362E-2</v>
      </c>
      <c r="M8" s="120">
        <f t="shared" si="5"/>
        <v>4.2772861356932153E-2</v>
      </c>
      <c r="N8" s="121">
        <f t="shared" si="5"/>
        <v>4.6163069544364506E-2</v>
      </c>
      <c r="O8" s="116">
        <f t="shared" si="5"/>
        <v>4.807692307692308E-2</v>
      </c>
      <c r="Q8" s="206" t="s">
        <v>13</v>
      </c>
      <c r="R8" s="206">
        <f t="shared" ref="R8:W8" si="6">SUM(B39:B60)/12</f>
        <v>95</v>
      </c>
      <c r="S8" s="206">
        <f t="shared" si="6"/>
        <v>293</v>
      </c>
      <c r="T8" s="206">
        <f t="shared" si="6"/>
        <v>500</v>
      </c>
      <c r="U8" s="206">
        <f t="shared" si="6"/>
        <v>491</v>
      </c>
      <c r="V8" s="206">
        <f t="shared" si="6"/>
        <v>310</v>
      </c>
      <c r="W8" s="206">
        <f t="shared" si="6"/>
        <v>111</v>
      </c>
    </row>
    <row r="9" spans="1:23" ht="19" x14ac:dyDescent="0.25">
      <c r="A9" s="206">
        <f t="shared" si="2"/>
        <v>3</v>
      </c>
      <c r="B9" s="122">
        <f t="shared" si="3"/>
        <v>3.6842105263157891E-2</v>
      </c>
      <c r="C9" s="123">
        <f t="shared" si="3"/>
        <v>8.3333333333333329E-2</v>
      </c>
      <c r="D9" s="107">
        <f t="shared" si="3"/>
        <v>8.3333333333333329E-2</v>
      </c>
      <c r="E9" s="124">
        <f t="shared" si="3"/>
        <v>1.2389680923285811E-2</v>
      </c>
      <c r="F9" s="125">
        <f t="shared" si="3"/>
        <v>1.2634408602150538E-2</v>
      </c>
      <c r="G9" s="126">
        <f t="shared" si="3"/>
        <v>2.0270270270270271E-2</v>
      </c>
      <c r="I9" s="206">
        <f t="shared" si="4"/>
        <v>3</v>
      </c>
      <c r="J9" s="122">
        <f t="shared" si="5"/>
        <v>5.113636363636364E-2</v>
      </c>
      <c r="K9" s="123">
        <f t="shared" si="5"/>
        <v>4.3370508054522923E-2</v>
      </c>
      <c r="L9" s="107">
        <f t="shared" si="5"/>
        <v>4.4202898550724637E-2</v>
      </c>
      <c r="M9" s="124">
        <f t="shared" si="5"/>
        <v>4.4247787610619468E-2</v>
      </c>
      <c r="N9" s="125">
        <f t="shared" si="5"/>
        <v>4.9760191846522785E-2</v>
      </c>
      <c r="O9" s="126">
        <f t="shared" si="5"/>
        <v>4.567307692307692E-2</v>
      </c>
    </row>
    <row r="10" spans="1:23" ht="19" x14ac:dyDescent="0.25">
      <c r="A10" s="206">
        <f t="shared" si="2"/>
        <v>4</v>
      </c>
      <c r="B10" s="127">
        <f t="shared" si="3"/>
        <v>8.3333333333333329E-2</v>
      </c>
      <c r="C10" s="128">
        <f t="shared" si="3"/>
        <v>8.3333333333333329E-2</v>
      </c>
      <c r="D10" s="129">
        <f t="shared" si="3"/>
        <v>1.0500000000000001E-2</v>
      </c>
      <c r="E10" s="130">
        <f t="shared" si="3"/>
        <v>1.86693822131704E-2</v>
      </c>
      <c r="F10" s="131">
        <f t="shared" si="3"/>
        <v>8.3333333333333329E-2</v>
      </c>
      <c r="G10" s="132">
        <f t="shared" si="3"/>
        <v>8.3333333333333329E-2</v>
      </c>
      <c r="I10" s="206">
        <f t="shared" si="4"/>
        <v>4</v>
      </c>
      <c r="J10" s="127">
        <f t="shared" si="5"/>
        <v>4.924242424242424E-2</v>
      </c>
      <c r="K10" s="128">
        <f t="shared" si="5"/>
        <v>4.0272614622057001E-2</v>
      </c>
      <c r="L10" s="129">
        <f t="shared" si="5"/>
        <v>4.5108695652173916E-2</v>
      </c>
      <c r="M10" s="130">
        <f t="shared" si="5"/>
        <v>4.6644542772861355E-2</v>
      </c>
      <c r="N10" s="131">
        <f t="shared" si="5"/>
        <v>4.7362110311750596E-2</v>
      </c>
      <c r="O10" s="132">
        <f t="shared" si="5"/>
        <v>4.7275641025641024E-2</v>
      </c>
    </row>
    <row r="11" spans="1:23" ht="19" x14ac:dyDescent="0.25">
      <c r="A11" s="206">
        <f t="shared" si="2"/>
        <v>5</v>
      </c>
      <c r="B11" s="133">
        <f t="shared" si="3"/>
        <v>1.2280701754385965E-2</v>
      </c>
      <c r="C11" s="134">
        <f t="shared" si="3"/>
        <v>1.0807736063708761E-2</v>
      </c>
      <c r="D11" s="135">
        <f t="shared" si="3"/>
        <v>6.4500000000000002E-2</v>
      </c>
      <c r="E11" s="136">
        <f t="shared" si="3"/>
        <v>8.3333333333333329E-2</v>
      </c>
      <c r="F11" s="137">
        <f t="shared" si="3"/>
        <v>1.1559139784946236E-2</v>
      </c>
      <c r="G11" s="138">
        <f t="shared" si="3"/>
        <v>6.7567567567567571E-3</v>
      </c>
      <c r="I11" s="206">
        <f t="shared" si="4"/>
        <v>5</v>
      </c>
      <c r="J11" s="133">
        <f t="shared" si="5"/>
        <v>4.1666666666666664E-2</v>
      </c>
      <c r="K11" s="134">
        <f t="shared" si="5"/>
        <v>4.677819083023544E-2</v>
      </c>
      <c r="L11" s="135">
        <f t="shared" si="5"/>
        <v>4.4565217391304347E-2</v>
      </c>
      <c r="M11" s="136">
        <f t="shared" si="5"/>
        <v>4.6828908554572272E-2</v>
      </c>
      <c r="N11" s="137">
        <f t="shared" si="5"/>
        <v>4.2565947242206234E-2</v>
      </c>
      <c r="O11" s="138">
        <f t="shared" si="5"/>
        <v>5.128205128205128E-2</v>
      </c>
    </row>
    <row r="12" spans="1:23" ht="19" x14ac:dyDescent="0.25">
      <c r="A12" s="206">
        <f t="shared" si="2"/>
        <v>6</v>
      </c>
      <c r="B12" s="139">
        <f t="shared" si="3"/>
        <v>1.0526315789473684E-2</v>
      </c>
      <c r="C12" s="140">
        <f t="shared" si="3"/>
        <v>1.0238907849829351E-2</v>
      </c>
      <c r="D12" s="141">
        <f t="shared" si="3"/>
        <v>2.5333333333333333E-2</v>
      </c>
      <c r="E12" s="142">
        <f t="shared" si="3"/>
        <v>7.8241683638832313E-2</v>
      </c>
      <c r="F12" s="143">
        <f t="shared" si="3"/>
        <v>8.3333333333333329E-2</v>
      </c>
      <c r="G12" s="144">
        <f t="shared" si="3"/>
        <v>8.2582582582582578E-3</v>
      </c>
      <c r="I12" s="206">
        <f t="shared" si="4"/>
        <v>6</v>
      </c>
      <c r="J12" s="139">
        <f t="shared" si="5"/>
        <v>3.787878787878788E-2</v>
      </c>
      <c r="K12" s="140">
        <f t="shared" si="5"/>
        <v>4.5229244114002476E-2</v>
      </c>
      <c r="L12" s="141">
        <f t="shared" si="5"/>
        <v>4.6014492753623189E-2</v>
      </c>
      <c r="M12" s="142">
        <f t="shared" si="5"/>
        <v>4.6460176991150445E-2</v>
      </c>
      <c r="N12" s="143">
        <f t="shared" si="5"/>
        <v>4.4064748201438846E-2</v>
      </c>
      <c r="O12" s="144">
        <f t="shared" si="5"/>
        <v>4.9679487179487176E-2</v>
      </c>
    </row>
    <row r="13" spans="1:23" ht="19" x14ac:dyDescent="0.25">
      <c r="A13" s="206">
        <f t="shared" si="2"/>
        <v>7</v>
      </c>
      <c r="B13" s="145">
        <f t="shared" si="3"/>
        <v>8.771929824561403E-3</v>
      </c>
      <c r="C13" s="146">
        <f t="shared" si="3"/>
        <v>1.1660978384527872E-2</v>
      </c>
      <c r="D13" s="107">
        <f t="shared" si="3"/>
        <v>8.3333333333333329E-2</v>
      </c>
      <c r="E13" s="147">
        <f t="shared" si="3"/>
        <v>4.8031228784792941E-2</v>
      </c>
      <c r="F13" s="148">
        <f t="shared" si="3"/>
        <v>9.9462365591397855E-3</v>
      </c>
      <c r="G13" s="149">
        <f t="shared" si="3"/>
        <v>8.3333333333333329E-2</v>
      </c>
      <c r="I13" s="206">
        <f t="shared" si="4"/>
        <v>7</v>
      </c>
      <c r="J13" s="145">
        <f t="shared" si="5"/>
        <v>4.1666666666666664E-2</v>
      </c>
      <c r="K13" s="146">
        <f t="shared" si="5"/>
        <v>5.0495662949194546E-2</v>
      </c>
      <c r="L13" s="107">
        <f t="shared" si="5"/>
        <v>4.5289855072463768E-2</v>
      </c>
      <c r="M13" s="147">
        <f t="shared" si="5"/>
        <v>4.4247787610619468E-2</v>
      </c>
      <c r="N13" s="148">
        <f t="shared" si="5"/>
        <v>4.4064748201438846E-2</v>
      </c>
      <c r="O13" s="149">
        <f t="shared" si="5"/>
        <v>4.567307692307692E-2</v>
      </c>
    </row>
    <row r="14" spans="1:23" ht="19" x14ac:dyDescent="0.25">
      <c r="A14" s="206">
        <f t="shared" si="2"/>
        <v>8</v>
      </c>
      <c r="B14" s="150">
        <f t="shared" si="3"/>
        <v>1.0526315789473684E-2</v>
      </c>
      <c r="C14" s="151">
        <f t="shared" si="3"/>
        <v>1.422070534698521E-2</v>
      </c>
      <c r="D14" s="152">
        <f t="shared" si="3"/>
        <v>1.1833333333333333E-2</v>
      </c>
      <c r="E14" s="153">
        <f t="shared" si="3"/>
        <v>7.2640868974881201E-2</v>
      </c>
      <c r="F14" s="117">
        <f t="shared" si="3"/>
        <v>8.3333333333333329E-2</v>
      </c>
      <c r="G14" s="154">
        <f t="shared" si="3"/>
        <v>8.3333333333333329E-2</v>
      </c>
      <c r="I14" s="206">
        <f t="shared" si="4"/>
        <v>8</v>
      </c>
      <c r="J14" s="150">
        <f t="shared" si="5"/>
        <v>4.450757575757576E-2</v>
      </c>
      <c r="K14" s="151">
        <f t="shared" si="5"/>
        <v>4.3370508054522923E-2</v>
      </c>
      <c r="L14" s="152">
        <f t="shared" si="5"/>
        <v>4.6557971014492751E-2</v>
      </c>
      <c r="M14" s="153">
        <f t="shared" si="5"/>
        <v>4.8672566371681415E-2</v>
      </c>
      <c r="N14" s="117">
        <f t="shared" si="5"/>
        <v>4.3465227817745804E-2</v>
      </c>
      <c r="O14" s="154">
        <f t="shared" si="5"/>
        <v>3.8461538461538464E-2</v>
      </c>
    </row>
    <row r="15" spans="1:23" ht="19" x14ac:dyDescent="0.25">
      <c r="A15" s="206">
        <f t="shared" si="2"/>
        <v>9</v>
      </c>
      <c r="B15" s="155">
        <f t="shared" si="3"/>
        <v>1.2280701754385965E-2</v>
      </c>
      <c r="C15" s="130">
        <f t="shared" si="3"/>
        <v>8.3333333333333329E-2</v>
      </c>
      <c r="D15" s="156">
        <f t="shared" si="3"/>
        <v>1.2E-2</v>
      </c>
      <c r="E15" s="157">
        <f t="shared" si="3"/>
        <v>3.0889341479972843E-2</v>
      </c>
      <c r="F15" s="132">
        <f t="shared" si="3"/>
        <v>8.3333333333333329E-2</v>
      </c>
      <c r="G15" s="158">
        <f t="shared" si="3"/>
        <v>8.3333333333333329E-2</v>
      </c>
      <c r="I15" s="206">
        <f t="shared" si="4"/>
        <v>9</v>
      </c>
      <c r="J15" s="155">
        <f t="shared" si="5"/>
        <v>5.0189393939393936E-2</v>
      </c>
      <c r="K15" s="130">
        <f t="shared" si="5"/>
        <v>4.3990086741016107E-2</v>
      </c>
      <c r="L15" s="156">
        <f t="shared" si="5"/>
        <v>4.7644927536231882E-2</v>
      </c>
      <c r="M15" s="157">
        <f t="shared" si="5"/>
        <v>4.516961651917404E-2</v>
      </c>
      <c r="N15" s="132">
        <f t="shared" si="5"/>
        <v>4.3764988009592325E-2</v>
      </c>
      <c r="O15" s="158">
        <f t="shared" si="5"/>
        <v>4.1666666666666664E-2</v>
      </c>
    </row>
    <row r="16" spans="1:23" ht="19" x14ac:dyDescent="0.25">
      <c r="A16" s="206">
        <f t="shared" si="2"/>
        <v>10</v>
      </c>
      <c r="B16" s="159">
        <f t="shared" ref="B16:G25" si="7">B49/SUM(B$39:B$60)</f>
        <v>8.3333333333333329E-2</v>
      </c>
      <c r="C16" s="146">
        <f t="shared" si="7"/>
        <v>7.7645051194539252E-2</v>
      </c>
      <c r="D16" s="160">
        <f t="shared" si="7"/>
        <v>9.6666666666666672E-3</v>
      </c>
      <c r="E16" s="161">
        <f t="shared" si="7"/>
        <v>8.3333333333333329E-2</v>
      </c>
      <c r="F16" s="162">
        <f t="shared" si="7"/>
        <v>1.0752688172043012E-2</v>
      </c>
      <c r="G16" s="163">
        <f t="shared" si="7"/>
        <v>1.8768768768768769E-2</v>
      </c>
      <c r="I16" s="206">
        <f t="shared" si="4"/>
        <v>10</v>
      </c>
      <c r="J16" s="159">
        <f t="shared" ref="J16:O25" si="8">J49/SUM(J$39:J$60)</f>
        <v>4.3560606060606064E-2</v>
      </c>
      <c r="K16" s="146">
        <f t="shared" si="8"/>
        <v>4.7397769516728624E-2</v>
      </c>
      <c r="L16" s="160">
        <f t="shared" si="8"/>
        <v>4.4927536231884058E-2</v>
      </c>
      <c r="M16" s="161">
        <f t="shared" si="8"/>
        <v>4.4616519174041296E-2</v>
      </c>
      <c r="N16" s="162">
        <f t="shared" si="8"/>
        <v>4.6163069544364506E-2</v>
      </c>
      <c r="O16" s="163">
        <f t="shared" si="8"/>
        <v>4.6474358974358976E-2</v>
      </c>
    </row>
    <row r="17" spans="1:15" ht="19" x14ac:dyDescent="0.25">
      <c r="A17" s="206">
        <f t="shared" si="2"/>
        <v>11</v>
      </c>
      <c r="B17" s="164">
        <f t="shared" si="7"/>
        <v>1.1403508771929825E-2</v>
      </c>
      <c r="C17" s="165">
        <f t="shared" si="7"/>
        <v>8.3333333333333329E-2</v>
      </c>
      <c r="D17" s="166">
        <f t="shared" si="7"/>
        <v>8.3333333333333329E-2</v>
      </c>
      <c r="E17" s="145">
        <f t="shared" si="7"/>
        <v>1.3068567549219281E-2</v>
      </c>
      <c r="F17" s="167">
        <f t="shared" si="7"/>
        <v>1.0752688172043012E-2</v>
      </c>
      <c r="G17" s="145">
        <f t="shared" si="7"/>
        <v>4.4294294294294295E-2</v>
      </c>
      <c r="I17" s="206">
        <f t="shared" si="4"/>
        <v>11</v>
      </c>
      <c r="J17" s="164">
        <f t="shared" si="8"/>
        <v>5.2083333333333336E-2</v>
      </c>
      <c r="K17" s="165">
        <f t="shared" si="8"/>
        <v>4.6158612143742256E-2</v>
      </c>
      <c r="L17" s="166">
        <f t="shared" si="8"/>
        <v>4.5289855072463768E-2</v>
      </c>
      <c r="M17" s="145">
        <f t="shared" si="8"/>
        <v>4.2219764011799409E-2</v>
      </c>
      <c r="N17" s="167">
        <f t="shared" si="8"/>
        <v>4.6462829736211034E-2</v>
      </c>
      <c r="O17" s="145">
        <f t="shared" si="8"/>
        <v>5.0480769230769232E-2</v>
      </c>
    </row>
    <row r="18" spans="1:15" ht="19" x14ac:dyDescent="0.25">
      <c r="A18" s="206">
        <f t="shared" si="2"/>
        <v>12</v>
      </c>
      <c r="B18" s="168">
        <f t="shared" si="7"/>
        <v>8.3333333333333329E-2</v>
      </c>
      <c r="C18" s="169">
        <f t="shared" si="7"/>
        <v>3.5551763367463025E-2</v>
      </c>
      <c r="D18" s="159">
        <f t="shared" si="7"/>
        <v>8.3333333333333329E-2</v>
      </c>
      <c r="E18" s="170">
        <f t="shared" si="7"/>
        <v>3.63204344874406E-2</v>
      </c>
      <c r="F18" s="124">
        <f t="shared" si="7"/>
        <v>9.4086021505376347E-3</v>
      </c>
      <c r="G18" s="171">
        <f t="shared" si="7"/>
        <v>9.7597597597597601E-3</v>
      </c>
      <c r="I18" s="206">
        <f t="shared" si="4"/>
        <v>12</v>
      </c>
      <c r="J18" s="168">
        <f t="shared" si="8"/>
        <v>4.924242424242424E-2</v>
      </c>
      <c r="K18" s="169">
        <f t="shared" si="8"/>
        <v>4.677819083023544E-2</v>
      </c>
      <c r="L18" s="159">
        <f t="shared" si="8"/>
        <v>4.3115942028985506E-2</v>
      </c>
      <c r="M18" s="170">
        <f t="shared" si="8"/>
        <v>4.6275811209439528E-2</v>
      </c>
      <c r="N18" s="124">
        <f t="shared" si="8"/>
        <v>4.6462829736211034E-2</v>
      </c>
      <c r="O18" s="171">
        <f t="shared" si="8"/>
        <v>4.3269230769230768E-2</v>
      </c>
    </row>
    <row r="19" spans="1:15" ht="19" x14ac:dyDescent="0.25">
      <c r="A19" s="206">
        <f t="shared" si="2"/>
        <v>13</v>
      </c>
      <c r="B19" s="172">
        <f t="shared" si="7"/>
        <v>5.3508771929824561E-2</v>
      </c>
      <c r="C19" s="134">
        <f t="shared" si="7"/>
        <v>8.3333333333333329E-2</v>
      </c>
      <c r="D19" s="173">
        <f t="shared" si="7"/>
        <v>1.0666666666666666E-2</v>
      </c>
      <c r="E19" s="174">
        <f t="shared" si="7"/>
        <v>8.3333333333333329E-2</v>
      </c>
      <c r="F19" s="175">
        <f t="shared" si="7"/>
        <v>1.2365591397849462E-2</v>
      </c>
      <c r="G19" s="176">
        <f t="shared" si="7"/>
        <v>1.8768768768768769E-2</v>
      </c>
      <c r="I19" s="206">
        <f t="shared" si="4"/>
        <v>13</v>
      </c>
      <c r="J19" s="172">
        <f t="shared" si="8"/>
        <v>4.261363636363636E-2</v>
      </c>
      <c r="K19" s="134">
        <f t="shared" si="8"/>
        <v>4.2750929368029739E-2</v>
      </c>
      <c r="L19" s="173">
        <f t="shared" si="8"/>
        <v>4.8188405797101451E-2</v>
      </c>
      <c r="M19" s="174">
        <f t="shared" si="8"/>
        <v>4.4432153392330385E-2</v>
      </c>
      <c r="N19" s="175">
        <f t="shared" si="8"/>
        <v>4.5863309352517985E-2</v>
      </c>
      <c r="O19" s="176">
        <f t="shared" si="8"/>
        <v>4.567307692307692E-2</v>
      </c>
    </row>
    <row r="20" spans="1:15" ht="19" x14ac:dyDescent="0.25">
      <c r="A20" s="206">
        <f t="shared" si="2"/>
        <v>14</v>
      </c>
      <c r="B20" s="177">
        <f t="shared" si="7"/>
        <v>8.3333333333333329E-2</v>
      </c>
      <c r="C20" s="178">
        <f t="shared" si="7"/>
        <v>8.3333333333333329E-2</v>
      </c>
      <c r="D20" s="176">
        <f t="shared" si="7"/>
        <v>9.4999999999999998E-3</v>
      </c>
      <c r="E20" s="179">
        <f t="shared" si="7"/>
        <v>3.5811269517990497E-2</v>
      </c>
      <c r="F20" s="180">
        <f t="shared" si="7"/>
        <v>8.3333333333333329E-2</v>
      </c>
      <c r="G20" s="181">
        <f t="shared" si="7"/>
        <v>1.2012012012012012E-2</v>
      </c>
      <c r="I20" s="206">
        <f t="shared" si="4"/>
        <v>14</v>
      </c>
      <c r="J20" s="177">
        <f t="shared" si="8"/>
        <v>4.8295454545454544E-2</v>
      </c>
      <c r="K20" s="178">
        <f t="shared" si="8"/>
        <v>3.9343246592317221E-2</v>
      </c>
      <c r="L20" s="176">
        <f t="shared" si="8"/>
        <v>4.746376811594203E-2</v>
      </c>
      <c r="M20" s="179">
        <f t="shared" si="8"/>
        <v>4.7750737463126844E-2</v>
      </c>
      <c r="N20" s="180">
        <f t="shared" si="8"/>
        <v>4.4964028776978415E-2</v>
      </c>
      <c r="O20" s="181">
        <f t="shared" si="8"/>
        <v>4.0865384615384616E-2</v>
      </c>
    </row>
    <row r="21" spans="1:15" ht="19" x14ac:dyDescent="0.25">
      <c r="A21" s="206">
        <f t="shared" si="2"/>
        <v>15</v>
      </c>
      <c r="B21" s="155">
        <f t="shared" si="7"/>
        <v>8.3333333333333329E-2</v>
      </c>
      <c r="C21" s="176">
        <f t="shared" si="7"/>
        <v>1.2229806598407281E-2</v>
      </c>
      <c r="D21" s="182">
        <f t="shared" si="7"/>
        <v>3.4500000000000003E-2</v>
      </c>
      <c r="E21" s="183">
        <f t="shared" si="7"/>
        <v>8.3333333333333329E-2</v>
      </c>
      <c r="F21" s="176">
        <f t="shared" si="7"/>
        <v>8.870967741935484E-3</v>
      </c>
      <c r="G21" s="159">
        <f t="shared" si="7"/>
        <v>8.3333333333333329E-2</v>
      </c>
      <c r="I21" s="206">
        <f t="shared" si="4"/>
        <v>15</v>
      </c>
      <c r="J21" s="155">
        <f t="shared" si="8"/>
        <v>4.450757575757576E-2</v>
      </c>
      <c r="K21" s="176">
        <f t="shared" si="8"/>
        <v>4.9256505576208177E-2</v>
      </c>
      <c r="L21" s="182">
        <f t="shared" si="8"/>
        <v>4.5289855072463768E-2</v>
      </c>
      <c r="M21" s="183">
        <f t="shared" si="8"/>
        <v>4.5353982300884957E-2</v>
      </c>
      <c r="N21" s="176">
        <f t="shared" si="8"/>
        <v>4.1966426858513192E-2</v>
      </c>
      <c r="O21" s="159">
        <f t="shared" si="8"/>
        <v>4.567307692307692E-2</v>
      </c>
    </row>
    <row r="22" spans="1:15" ht="19" x14ac:dyDescent="0.25">
      <c r="A22" s="206">
        <f t="shared" si="2"/>
        <v>16</v>
      </c>
      <c r="B22" s="184">
        <f t="shared" si="7"/>
        <v>4.0350877192982457E-2</v>
      </c>
      <c r="C22" s="151">
        <f t="shared" si="7"/>
        <v>1.0523321956769055E-2</v>
      </c>
      <c r="D22" s="185">
        <f t="shared" si="7"/>
        <v>8.3333333333333329E-2</v>
      </c>
      <c r="E22" s="186">
        <f t="shared" si="7"/>
        <v>1.1710794297352342E-2</v>
      </c>
      <c r="F22" s="187">
        <f t="shared" si="7"/>
        <v>8.3333333333333329E-2</v>
      </c>
      <c r="G22" s="188">
        <f t="shared" si="7"/>
        <v>1.5015015015015015E-2</v>
      </c>
      <c r="I22" s="206">
        <f t="shared" si="4"/>
        <v>16</v>
      </c>
      <c r="J22" s="184">
        <f t="shared" si="8"/>
        <v>4.6401515151515152E-2</v>
      </c>
      <c r="K22" s="151">
        <f t="shared" si="8"/>
        <v>5.2973977695167283E-2</v>
      </c>
      <c r="L22" s="185">
        <f t="shared" si="8"/>
        <v>4.2210144927536233E-2</v>
      </c>
      <c r="M22" s="186">
        <f t="shared" si="8"/>
        <v>4.4247787610619468E-2</v>
      </c>
      <c r="N22" s="187">
        <f t="shared" si="8"/>
        <v>4.5263788968824943E-2</v>
      </c>
      <c r="O22" s="188">
        <f t="shared" si="8"/>
        <v>4.567307692307692E-2</v>
      </c>
    </row>
    <row r="23" spans="1:15" ht="19" x14ac:dyDescent="0.25">
      <c r="A23" s="206">
        <f t="shared" si="2"/>
        <v>17</v>
      </c>
      <c r="B23" s="176">
        <f t="shared" si="7"/>
        <v>1.0526315789473684E-2</v>
      </c>
      <c r="C23" s="159">
        <f t="shared" si="7"/>
        <v>8.3333333333333329E-2</v>
      </c>
      <c r="D23" s="108">
        <f t="shared" si="7"/>
        <v>3.5166666666666666E-2</v>
      </c>
      <c r="E23" s="189">
        <f t="shared" si="7"/>
        <v>1.1371350984385608E-2</v>
      </c>
      <c r="F23" s="115">
        <f t="shared" si="7"/>
        <v>8.3333333333333329E-2</v>
      </c>
      <c r="G23" s="190">
        <f t="shared" si="7"/>
        <v>6.6816816816816824E-2</v>
      </c>
      <c r="I23" s="206">
        <f t="shared" si="4"/>
        <v>17</v>
      </c>
      <c r="J23" s="176">
        <f t="shared" si="8"/>
        <v>4.5454545454545456E-2</v>
      </c>
      <c r="K23" s="159">
        <f t="shared" si="8"/>
        <v>4.244114002478315E-2</v>
      </c>
      <c r="L23" s="108">
        <f t="shared" si="8"/>
        <v>4.619565217391304E-2</v>
      </c>
      <c r="M23" s="189">
        <f t="shared" si="8"/>
        <v>4.314159292035398E-2</v>
      </c>
      <c r="N23" s="115">
        <f t="shared" si="8"/>
        <v>4.9460431654676257E-2</v>
      </c>
      <c r="O23" s="190">
        <f t="shared" si="8"/>
        <v>4.9679487179487176E-2</v>
      </c>
    </row>
    <row r="24" spans="1:15" ht="19" x14ac:dyDescent="0.25">
      <c r="A24" s="206">
        <f t="shared" si="2"/>
        <v>18</v>
      </c>
      <c r="B24" s="191">
        <f t="shared" si="7"/>
        <v>9.6491228070175444E-3</v>
      </c>
      <c r="C24" s="192">
        <f t="shared" si="7"/>
        <v>8.3333333333333329E-2</v>
      </c>
      <c r="D24" s="158">
        <f t="shared" si="7"/>
        <v>4.583333333333333E-2</v>
      </c>
      <c r="E24" s="119">
        <f t="shared" si="7"/>
        <v>1.3747454175152749E-2</v>
      </c>
      <c r="F24" s="159">
        <f t="shared" si="7"/>
        <v>8.3333333333333329E-2</v>
      </c>
      <c r="G24" s="193">
        <f t="shared" si="7"/>
        <v>9.0090090090090089E-3</v>
      </c>
      <c r="I24" s="206">
        <f t="shared" si="4"/>
        <v>18</v>
      </c>
      <c r="J24" s="191">
        <f t="shared" si="8"/>
        <v>4.1666666666666664E-2</v>
      </c>
      <c r="K24" s="192">
        <f t="shared" si="8"/>
        <v>4.3370508054522923E-2</v>
      </c>
      <c r="L24" s="158">
        <f t="shared" si="8"/>
        <v>4.547101449275362E-2</v>
      </c>
      <c r="M24" s="119">
        <f t="shared" si="8"/>
        <v>4.8672566371681415E-2</v>
      </c>
      <c r="N24" s="159">
        <f t="shared" si="8"/>
        <v>4.5863309352517985E-2</v>
      </c>
      <c r="O24" s="193">
        <f t="shared" si="8"/>
        <v>3.9262820512820512E-2</v>
      </c>
    </row>
    <row r="25" spans="1:15" ht="19" x14ac:dyDescent="0.25">
      <c r="A25" s="206">
        <f t="shared" si="2"/>
        <v>19</v>
      </c>
      <c r="B25" s="133">
        <f t="shared" si="7"/>
        <v>1.3157894736842105E-2</v>
      </c>
      <c r="C25" s="194">
        <f t="shared" si="7"/>
        <v>6.5699658703071678E-2</v>
      </c>
      <c r="D25" s="195">
        <f t="shared" si="7"/>
        <v>2.9666666666666668E-2</v>
      </c>
      <c r="E25" s="159">
        <f t="shared" si="7"/>
        <v>8.3333333333333329E-2</v>
      </c>
      <c r="F25" s="196">
        <f t="shared" si="7"/>
        <v>1.3709677419354839E-2</v>
      </c>
      <c r="G25" s="197">
        <f t="shared" si="7"/>
        <v>1.2012012012012012E-2</v>
      </c>
      <c r="H25" s="104"/>
      <c r="I25" s="206">
        <f t="shared" si="4"/>
        <v>19</v>
      </c>
      <c r="J25" s="133">
        <f t="shared" si="8"/>
        <v>4.3560606060606064E-2</v>
      </c>
      <c r="K25" s="194">
        <f t="shared" si="8"/>
        <v>4.677819083023544E-2</v>
      </c>
      <c r="L25" s="195">
        <f t="shared" si="8"/>
        <v>4.4927536231884058E-2</v>
      </c>
      <c r="M25" s="159">
        <f t="shared" si="8"/>
        <v>4.4432153392330385E-2</v>
      </c>
      <c r="N25" s="196">
        <f t="shared" si="8"/>
        <v>4.7362110311750596E-2</v>
      </c>
      <c r="O25" s="197">
        <f t="shared" si="8"/>
        <v>4.567307692307692E-2</v>
      </c>
    </row>
    <row r="26" spans="1:15" ht="19" x14ac:dyDescent="0.25">
      <c r="A26" s="206">
        <f t="shared" si="2"/>
        <v>20</v>
      </c>
      <c r="B26" s="198">
        <f t="shared" ref="B26:G27" si="9">B59/SUM(B$39:B$60)</f>
        <v>8.3333333333333329E-2</v>
      </c>
      <c r="C26" s="199">
        <f t="shared" si="9"/>
        <v>3.4698521046643914E-2</v>
      </c>
      <c r="D26" s="129">
        <f t="shared" si="9"/>
        <v>8.3333333333333329E-2</v>
      </c>
      <c r="E26" s="176">
        <f t="shared" si="9"/>
        <v>1.1371350984385608E-2</v>
      </c>
      <c r="F26" s="126">
        <f t="shared" si="9"/>
        <v>2.3387096774193549E-2</v>
      </c>
      <c r="G26" s="200">
        <f t="shared" si="9"/>
        <v>8.3333333333333329E-2</v>
      </c>
      <c r="I26" s="206">
        <f t="shared" si="4"/>
        <v>20</v>
      </c>
      <c r="J26" s="198">
        <f t="shared" ref="J26:O27" si="10">J59/SUM(J$39:J$60)</f>
        <v>5.0189393939393936E-2</v>
      </c>
      <c r="K26" s="199">
        <f t="shared" si="10"/>
        <v>4.5229244114002476E-2</v>
      </c>
      <c r="L26" s="129">
        <f t="shared" si="10"/>
        <v>4.4565217391304347E-2</v>
      </c>
      <c r="M26" s="176">
        <f t="shared" si="10"/>
        <v>4.5538348082595867E-2</v>
      </c>
      <c r="N26" s="126">
        <f t="shared" si="10"/>
        <v>4.5863309352517985E-2</v>
      </c>
      <c r="O26" s="200">
        <f t="shared" si="10"/>
        <v>4.3269230769230768E-2</v>
      </c>
    </row>
    <row r="27" spans="1:15" ht="19" x14ac:dyDescent="0.25">
      <c r="A27" s="206">
        <f t="shared" si="2"/>
        <v>21</v>
      </c>
      <c r="B27" s="201">
        <f t="shared" si="9"/>
        <v>8.3333333333333329E-2</v>
      </c>
      <c r="C27" s="202">
        <f t="shared" si="9"/>
        <v>1.3367463026166098E-2</v>
      </c>
      <c r="D27" s="203">
        <f t="shared" si="9"/>
        <v>1.3333333333333334E-2</v>
      </c>
      <c r="E27" s="130">
        <f t="shared" si="9"/>
        <v>8.3333333333333329E-2</v>
      </c>
      <c r="F27" s="204">
        <f t="shared" si="9"/>
        <v>4.2473118279569892E-2</v>
      </c>
      <c r="G27" s="205">
        <f t="shared" si="9"/>
        <v>8.3333333333333329E-2</v>
      </c>
      <c r="I27" s="206">
        <f t="shared" si="4"/>
        <v>21</v>
      </c>
      <c r="J27" s="201">
        <f t="shared" si="10"/>
        <v>4.261363636363636E-2</v>
      </c>
      <c r="K27" s="202">
        <f t="shared" si="10"/>
        <v>4.5229244114002476E-2</v>
      </c>
      <c r="L27" s="203">
        <f t="shared" si="10"/>
        <v>4.7282608695652172E-2</v>
      </c>
      <c r="M27" s="130">
        <f t="shared" si="10"/>
        <v>4.6091445427728611E-2</v>
      </c>
      <c r="N27" s="204">
        <f t="shared" si="10"/>
        <v>4.1966426858513192E-2</v>
      </c>
      <c r="O27" s="205">
        <f t="shared" si="10"/>
        <v>4.567307692307692E-2</v>
      </c>
    </row>
    <row r="34" spans="1:16" ht="26" x14ac:dyDescent="0.3">
      <c r="C34" s="208" t="s">
        <v>5</v>
      </c>
    </row>
    <row r="37" spans="1:16" x14ac:dyDescent="0.2">
      <c r="B37" t="s">
        <v>15</v>
      </c>
      <c r="J37" t="s">
        <v>16</v>
      </c>
    </row>
    <row r="38" spans="1:16" x14ac:dyDescent="0.2">
      <c r="A38" t="s">
        <v>0</v>
      </c>
      <c r="B38">
        <v>0</v>
      </c>
      <c r="C38">
        <f>B38+1</f>
        <v>1</v>
      </c>
      <c r="D38">
        <f>C38+1</f>
        <v>2</v>
      </c>
      <c r="E38">
        <f>D38+1</f>
        <v>3</v>
      </c>
      <c r="F38">
        <f>E38+1</f>
        <v>4</v>
      </c>
      <c r="G38">
        <f>F38+1</f>
        <v>5</v>
      </c>
      <c r="I38" t="s">
        <v>0</v>
      </c>
      <c r="J38">
        <v>0</v>
      </c>
      <c r="K38">
        <f>J38+1</f>
        <v>1</v>
      </c>
      <c r="L38">
        <f>K38+1</f>
        <v>2</v>
      </c>
      <c r="M38">
        <f>L38+1</f>
        <v>3</v>
      </c>
      <c r="N38">
        <f>M38+1</f>
        <v>4</v>
      </c>
      <c r="O38">
        <f>N38+1</f>
        <v>5</v>
      </c>
    </row>
    <row r="39" spans="1:16" x14ac:dyDescent="0.2">
      <c r="A39">
        <v>0</v>
      </c>
      <c r="B39" s="3">
        <v>95</v>
      </c>
      <c r="C39" s="4">
        <v>32</v>
      </c>
      <c r="D39" s="5">
        <v>500</v>
      </c>
      <c r="E39" s="6">
        <v>55</v>
      </c>
      <c r="F39" s="7">
        <v>289</v>
      </c>
      <c r="G39" s="8">
        <v>11</v>
      </c>
      <c r="H39">
        <f>SUM(B39:G39)</f>
        <v>982</v>
      </c>
      <c r="I39">
        <v>0</v>
      </c>
      <c r="J39" s="3">
        <v>46</v>
      </c>
      <c r="K39" s="4">
        <v>142</v>
      </c>
      <c r="L39" s="5">
        <v>250</v>
      </c>
      <c r="M39" s="6">
        <v>249</v>
      </c>
      <c r="N39" s="7">
        <v>158</v>
      </c>
      <c r="O39" s="8">
        <v>56</v>
      </c>
      <c r="P39">
        <f>SUM(J39:O39)</f>
        <v>901</v>
      </c>
    </row>
    <row r="40" spans="1:16" x14ac:dyDescent="0.2">
      <c r="A40">
        <f>A39+1</f>
        <v>1</v>
      </c>
      <c r="B40" s="9">
        <v>23</v>
      </c>
      <c r="C40" s="10">
        <v>41</v>
      </c>
      <c r="D40" s="11">
        <v>500</v>
      </c>
      <c r="E40" s="12">
        <v>77</v>
      </c>
      <c r="F40" s="13">
        <v>230</v>
      </c>
      <c r="G40" s="14">
        <v>111</v>
      </c>
      <c r="H40">
        <f t="shared" ref="H40:H60" si="11">SUM(B40:G40)</f>
        <v>982</v>
      </c>
      <c r="I40">
        <f>I39+1</f>
        <v>1</v>
      </c>
      <c r="J40" s="9">
        <v>46</v>
      </c>
      <c r="K40" s="10">
        <v>151</v>
      </c>
      <c r="L40" s="11">
        <v>248</v>
      </c>
      <c r="M40" s="12">
        <v>251</v>
      </c>
      <c r="N40" s="13">
        <v>146</v>
      </c>
      <c r="O40" s="14">
        <v>57</v>
      </c>
      <c r="P40">
        <f t="shared" ref="P40:P60" si="12">SUM(J40:O40)</f>
        <v>899</v>
      </c>
    </row>
    <row r="41" spans="1:16" x14ac:dyDescent="0.2">
      <c r="A41">
        <f t="shared" ref="A41:A60" si="13">A40+1</f>
        <v>2</v>
      </c>
      <c r="B41" s="15">
        <v>95</v>
      </c>
      <c r="C41" s="16">
        <v>56</v>
      </c>
      <c r="D41" s="17">
        <v>125</v>
      </c>
      <c r="E41" s="18">
        <v>491</v>
      </c>
      <c r="F41" s="19">
        <v>104</v>
      </c>
      <c r="G41" s="14">
        <v>111</v>
      </c>
      <c r="H41">
        <f t="shared" si="11"/>
        <v>982</v>
      </c>
      <c r="I41">
        <f t="shared" ref="I41:I60" si="14">I40+1</f>
        <v>2</v>
      </c>
      <c r="J41" s="15">
        <v>49</v>
      </c>
      <c r="K41" s="16">
        <v>155</v>
      </c>
      <c r="L41" s="17">
        <v>251</v>
      </c>
      <c r="M41" s="18">
        <v>232</v>
      </c>
      <c r="N41" s="19">
        <v>154</v>
      </c>
      <c r="O41" s="14">
        <v>60</v>
      </c>
      <c r="P41">
        <f t="shared" si="12"/>
        <v>901</v>
      </c>
    </row>
    <row r="42" spans="1:16" x14ac:dyDescent="0.2">
      <c r="A42">
        <f t="shared" si="13"/>
        <v>3</v>
      </c>
      <c r="B42" s="20">
        <v>42</v>
      </c>
      <c r="C42" s="21">
        <v>293</v>
      </c>
      <c r="D42" s="5">
        <v>500</v>
      </c>
      <c r="E42" s="22">
        <v>73</v>
      </c>
      <c r="F42" s="23">
        <v>47</v>
      </c>
      <c r="G42" s="24">
        <v>27</v>
      </c>
      <c r="H42">
        <f t="shared" si="11"/>
        <v>982</v>
      </c>
      <c r="I42">
        <f t="shared" si="14"/>
        <v>3</v>
      </c>
      <c r="J42" s="20">
        <v>54</v>
      </c>
      <c r="K42" s="21">
        <v>140</v>
      </c>
      <c r="L42" s="5">
        <v>244</v>
      </c>
      <c r="M42" s="22">
        <v>240</v>
      </c>
      <c r="N42" s="23">
        <v>166</v>
      </c>
      <c r="O42" s="24">
        <v>57</v>
      </c>
      <c r="P42">
        <f t="shared" si="12"/>
        <v>901</v>
      </c>
    </row>
    <row r="43" spans="1:16" x14ac:dyDescent="0.2">
      <c r="A43">
        <f t="shared" si="13"/>
        <v>4</v>
      </c>
      <c r="B43" s="25">
        <v>95</v>
      </c>
      <c r="C43" s="26">
        <v>293</v>
      </c>
      <c r="D43" s="27">
        <v>63</v>
      </c>
      <c r="E43" s="28">
        <v>110</v>
      </c>
      <c r="F43" s="29">
        <v>310</v>
      </c>
      <c r="G43" s="30">
        <v>111</v>
      </c>
      <c r="H43">
        <f t="shared" si="11"/>
        <v>982</v>
      </c>
      <c r="I43">
        <f t="shared" si="14"/>
        <v>4</v>
      </c>
      <c r="J43" s="25">
        <v>52</v>
      </c>
      <c r="K43" s="26">
        <v>130</v>
      </c>
      <c r="L43" s="27">
        <v>249</v>
      </c>
      <c r="M43" s="28">
        <v>253</v>
      </c>
      <c r="N43" s="29">
        <v>158</v>
      </c>
      <c r="O43" s="30">
        <v>59</v>
      </c>
      <c r="P43">
        <f t="shared" si="12"/>
        <v>901</v>
      </c>
    </row>
    <row r="44" spans="1:16" x14ac:dyDescent="0.2">
      <c r="A44">
        <f t="shared" si="13"/>
        <v>5</v>
      </c>
      <c r="B44" s="31">
        <v>14</v>
      </c>
      <c r="C44" s="32">
        <v>38</v>
      </c>
      <c r="D44" s="33">
        <v>387</v>
      </c>
      <c r="E44" s="34">
        <v>491</v>
      </c>
      <c r="F44" s="35">
        <v>43</v>
      </c>
      <c r="G44" s="36">
        <v>9</v>
      </c>
      <c r="H44">
        <f t="shared" si="11"/>
        <v>982</v>
      </c>
      <c r="I44">
        <f t="shared" si="14"/>
        <v>5</v>
      </c>
      <c r="J44" s="31">
        <v>44</v>
      </c>
      <c r="K44" s="32">
        <v>151</v>
      </c>
      <c r="L44" s="33">
        <v>246</v>
      </c>
      <c r="M44" s="34">
        <v>254</v>
      </c>
      <c r="N44" s="35">
        <v>142</v>
      </c>
      <c r="O44" s="36">
        <v>64</v>
      </c>
      <c r="P44">
        <f t="shared" si="12"/>
        <v>901</v>
      </c>
    </row>
    <row r="45" spans="1:16" x14ac:dyDescent="0.2">
      <c r="A45">
        <f t="shared" si="13"/>
        <v>6</v>
      </c>
      <c r="B45" s="37">
        <v>12</v>
      </c>
      <c r="C45" s="38">
        <v>36</v>
      </c>
      <c r="D45" s="39">
        <v>152</v>
      </c>
      <c r="E45" s="40">
        <v>461</v>
      </c>
      <c r="F45" s="41">
        <v>310</v>
      </c>
      <c r="G45" s="42">
        <v>11</v>
      </c>
      <c r="H45">
        <f t="shared" si="11"/>
        <v>982</v>
      </c>
      <c r="I45">
        <f t="shared" si="14"/>
        <v>6</v>
      </c>
      <c r="J45" s="37">
        <v>40</v>
      </c>
      <c r="K45" s="38">
        <v>146</v>
      </c>
      <c r="L45" s="39">
        <v>254</v>
      </c>
      <c r="M45" s="40">
        <v>252</v>
      </c>
      <c r="N45" s="41">
        <v>147</v>
      </c>
      <c r="O45" s="42">
        <v>62</v>
      </c>
      <c r="P45">
        <f t="shared" si="12"/>
        <v>901</v>
      </c>
    </row>
    <row r="46" spans="1:16" x14ac:dyDescent="0.2">
      <c r="A46">
        <f t="shared" si="13"/>
        <v>7</v>
      </c>
      <c r="B46" s="43">
        <v>10</v>
      </c>
      <c r="C46" s="44">
        <v>41</v>
      </c>
      <c r="D46" s="5">
        <v>500</v>
      </c>
      <c r="E46" s="45">
        <v>283</v>
      </c>
      <c r="F46" s="46">
        <v>37</v>
      </c>
      <c r="G46" s="47">
        <v>111</v>
      </c>
      <c r="H46">
        <f t="shared" si="11"/>
        <v>982</v>
      </c>
      <c r="I46">
        <f t="shared" si="14"/>
        <v>7</v>
      </c>
      <c r="J46" s="43">
        <v>44</v>
      </c>
      <c r="K46" s="44">
        <v>163</v>
      </c>
      <c r="L46" s="5">
        <v>250</v>
      </c>
      <c r="M46" s="45">
        <v>240</v>
      </c>
      <c r="N46" s="46">
        <v>147</v>
      </c>
      <c r="O46" s="47">
        <v>57</v>
      </c>
      <c r="P46">
        <f t="shared" si="12"/>
        <v>901</v>
      </c>
    </row>
    <row r="47" spans="1:16" x14ac:dyDescent="0.2">
      <c r="A47">
        <f t="shared" si="13"/>
        <v>8</v>
      </c>
      <c r="B47" s="48">
        <v>12</v>
      </c>
      <c r="C47" s="49">
        <v>50</v>
      </c>
      <c r="D47" s="50">
        <v>71</v>
      </c>
      <c r="E47" s="51">
        <v>428</v>
      </c>
      <c r="F47" s="15">
        <v>310</v>
      </c>
      <c r="G47" s="52">
        <v>111</v>
      </c>
      <c r="H47">
        <f t="shared" si="11"/>
        <v>982</v>
      </c>
      <c r="I47">
        <f t="shared" si="14"/>
        <v>8</v>
      </c>
      <c r="J47" s="48">
        <v>47</v>
      </c>
      <c r="K47" s="49">
        <v>140</v>
      </c>
      <c r="L47" s="50">
        <v>257</v>
      </c>
      <c r="M47" s="51">
        <v>264</v>
      </c>
      <c r="N47" s="15">
        <v>145</v>
      </c>
      <c r="O47" s="52">
        <v>48</v>
      </c>
      <c r="P47">
        <f t="shared" si="12"/>
        <v>901</v>
      </c>
    </row>
    <row r="48" spans="1:16" x14ac:dyDescent="0.2">
      <c r="A48">
        <f t="shared" si="13"/>
        <v>9</v>
      </c>
      <c r="B48" s="53">
        <v>14</v>
      </c>
      <c r="C48" s="28">
        <v>293</v>
      </c>
      <c r="D48" s="54">
        <v>72</v>
      </c>
      <c r="E48" s="55">
        <v>182</v>
      </c>
      <c r="F48" s="30">
        <v>310</v>
      </c>
      <c r="G48" s="56">
        <v>111</v>
      </c>
      <c r="H48">
        <f t="shared" si="11"/>
        <v>982</v>
      </c>
      <c r="I48">
        <f t="shared" si="14"/>
        <v>9</v>
      </c>
      <c r="J48" s="53">
        <v>53</v>
      </c>
      <c r="K48" s="28">
        <v>142</v>
      </c>
      <c r="L48" s="54">
        <v>263</v>
      </c>
      <c r="M48" s="55">
        <v>245</v>
      </c>
      <c r="N48" s="30">
        <v>146</v>
      </c>
      <c r="O48" s="56">
        <v>52</v>
      </c>
      <c r="P48">
        <f t="shared" si="12"/>
        <v>901</v>
      </c>
    </row>
    <row r="49" spans="1:16" x14ac:dyDescent="0.2">
      <c r="A49">
        <f t="shared" si="13"/>
        <v>10</v>
      </c>
      <c r="B49" s="57">
        <v>95</v>
      </c>
      <c r="C49" s="44">
        <v>273</v>
      </c>
      <c r="D49" s="58">
        <v>58</v>
      </c>
      <c r="E49" s="59">
        <v>491</v>
      </c>
      <c r="F49" s="60">
        <v>40</v>
      </c>
      <c r="G49" s="61">
        <v>25</v>
      </c>
      <c r="H49">
        <f t="shared" si="11"/>
        <v>982</v>
      </c>
      <c r="I49">
        <f t="shared" si="14"/>
        <v>10</v>
      </c>
      <c r="J49" s="57">
        <v>46</v>
      </c>
      <c r="K49" s="44">
        <v>153</v>
      </c>
      <c r="L49" s="58">
        <v>248</v>
      </c>
      <c r="M49" s="59">
        <v>242</v>
      </c>
      <c r="N49" s="60">
        <v>154</v>
      </c>
      <c r="O49" s="61">
        <v>58</v>
      </c>
      <c r="P49">
        <f t="shared" si="12"/>
        <v>901</v>
      </c>
    </row>
    <row r="50" spans="1:16" x14ac:dyDescent="0.2">
      <c r="A50">
        <f t="shared" si="13"/>
        <v>11</v>
      </c>
      <c r="B50" s="62">
        <v>13</v>
      </c>
      <c r="C50" s="63">
        <v>293</v>
      </c>
      <c r="D50" s="64">
        <v>500</v>
      </c>
      <c r="E50" s="43">
        <v>77</v>
      </c>
      <c r="F50" s="65">
        <v>40</v>
      </c>
      <c r="G50" s="43">
        <v>59</v>
      </c>
      <c r="H50">
        <f t="shared" si="11"/>
        <v>982</v>
      </c>
      <c r="I50">
        <f t="shared" si="14"/>
        <v>11</v>
      </c>
      <c r="J50" s="62">
        <v>55</v>
      </c>
      <c r="K50" s="63">
        <v>149</v>
      </c>
      <c r="L50" s="64">
        <v>250</v>
      </c>
      <c r="M50" s="43">
        <v>229</v>
      </c>
      <c r="N50" s="65">
        <v>155</v>
      </c>
      <c r="O50" s="43">
        <v>63</v>
      </c>
      <c r="P50">
        <f t="shared" si="12"/>
        <v>901</v>
      </c>
    </row>
    <row r="51" spans="1:16" x14ac:dyDescent="0.2">
      <c r="A51">
        <f t="shared" si="13"/>
        <v>12</v>
      </c>
      <c r="B51" s="66">
        <v>95</v>
      </c>
      <c r="C51" s="67">
        <v>125</v>
      </c>
      <c r="D51" s="57">
        <v>500</v>
      </c>
      <c r="E51" s="68">
        <v>214</v>
      </c>
      <c r="F51" s="22">
        <v>35</v>
      </c>
      <c r="G51" s="69">
        <v>13</v>
      </c>
      <c r="H51">
        <f t="shared" si="11"/>
        <v>982</v>
      </c>
      <c r="I51">
        <f t="shared" si="14"/>
        <v>12</v>
      </c>
      <c r="J51" s="66">
        <v>52</v>
      </c>
      <c r="K51" s="67">
        <v>151</v>
      </c>
      <c r="L51" s="57">
        <v>238</v>
      </c>
      <c r="M51" s="68">
        <v>251</v>
      </c>
      <c r="N51" s="22">
        <v>155</v>
      </c>
      <c r="O51" s="69">
        <v>54</v>
      </c>
      <c r="P51">
        <f t="shared" si="12"/>
        <v>901</v>
      </c>
    </row>
    <row r="52" spans="1:16" x14ac:dyDescent="0.2">
      <c r="A52">
        <f t="shared" si="13"/>
        <v>13</v>
      </c>
      <c r="B52" s="70">
        <v>61</v>
      </c>
      <c r="C52" s="32">
        <v>293</v>
      </c>
      <c r="D52" s="71">
        <v>64</v>
      </c>
      <c r="E52" s="72">
        <v>491</v>
      </c>
      <c r="F52" s="73">
        <v>46</v>
      </c>
      <c r="G52" s="74">
        <v>25</v>
      </c>
      <c r="H52">
        <f t="shared" si="11"/>
        <v>980</v>
      </c>
      <c r="I52">
        <f t="shared" si="14"/>
        <v>13</v>
      </c>
      <c r="J52" s="70">
        <v>45</v>
      </c>
      <c r="K52" s="32">
        <v>138</v>
      </c>
      <c r="L52" s="71">
        <v>266</v>
      </c>
      <c r="M52" s="72">
        <v>241</v>
      </c>
      <c r="N52" s="73">
        <v>153</v>
      </c>
      <c r="O52" s="74">
        <v>57</v>
      </c>
      <c r="P52">
        <f t="shared" si="12"/>
        <v>900</v>
      </c>
    </row>
    <row r="53" spans="1:16" x14ac:dyDescent="0.2">
      <c r="A53">
        <f t="shared" si="13"/>
        <v>14</v>
      </c>
      <c r="B53" s="75">
        <v>95</v>
      </c>
      <c r="C53" s="76">
        <v>293</v>
      </c>
      <c r="D53" s="74">
        <v>57</v>
      </c>
      <c r="E53" s="77">
        <v>211</v>
      </c>
      <c r="F53" s="78">
        <v>310</v>
      </c>
      <c r="G53" s="79">
        <v>16</v>
      </c>
      <c r="H53">
        <f t="shared" si="11"/>
        <v>982</v>
      </c>
      <c r="I53">
        <f t="shared" si="14"/>
        <v>14</v>
      </c>
      <c r="J53" s="75">
        <v>51</v>
      </c>
      <c r="K53" s="76">
        <v>127</v>
      </c>
      <c r="L53" s="74">
        <v>262</v>
      </c>
      <c r="M53" s="77">
        <v>259</v>
      </c>
      <c r="N53" s="78">
        <v>150</v>
      </c>
      <c r="O53" s="79">
        <v>51</v>
      </c>
      <c r="P53">
        <f t="shared" si="12"/>
        <v>900</v>
      </c>
    </row>
    <row r="54" spans="1:16" x14ac:dyDescent="0.2">
      <c r="A54">
        <f t="shared" si="13"/>
        <v>15</v>
      </c>
      <c r="B54" s="53">
        <v>95</v>
      </c>
      <c r="C54" s="74">
        <v>43</v>
      </c>
      <c r="D54" s="80">
        <v>207</v>
      </c>
      <c r="E54" s="81">
        <v>491</v>
      </c>
      <c r="F54" s="74">
        <v>33</v>
      </c>
      <c r="G54" s="57">
        <v>111</v>
      </c>
      <c r="H54">
        <f t="shared" si="11"/>
        <v>980</v>
      </c>
      <c r="I54">
        <f t="shared" si="14"/>
        <v>15</v>
      </c>
      <c r="J54" s="53">
        <v>47</v>
      </c>
      <c r="K54" s="74">
        <v>159</v>
      </c>
      <c r="L54" s="80">
        <v>250</v>
      </c>
      <c r="M54" s="81">
        <v>246</v>
      </c>
      <c r="N54" s="74">
        <v>140</v>
      </c>
      <c r="O54" s="57">
        <v>57</v>
      </c>
      <c r="P54">
        <f t="shared" si="12"/>
        <v>899</v>
      </c>
    </row>
    <row r="55" spans="1:16" x14ac:dyDescent="0.2">
      <c r="A55">
        <f t="shared" si="13"/>
        <v>16</v>
      </c>
      <c r="B55" s="82">
        <v>46</v>
      </c>
      <c r="C55" s="49">
        <v>37</v>
      </c>
      <c r="D55" s="83">
        <v>500</v>
      </c>
      <c r="E55" s="84">
        <v>69</v>
      </c>
      <c r="F55" s="85">
        <v>310</v>
      </c>
      <c r="G55" s="86">
        <v>20</v>
      </c>
      <c r="H55">
        <f t="shared" si="11"/>
        <v>982</v>
      </c>
      <c r="I55">
        <f t="shared" si="14"/>
        <v>16</v>
      </c>
      <c r="J55" s="82">
        <v>49</v>
      </c>
      <c r="K55" s="49">
        <v>171</v>
      </c>
      <c r="L55" s="83">
        <v>233</v>
      </c>
      <c r="M55" s="84">
        <v>240</v>
      </c>
      <c r="N55" s="85">
        <v>151</v>
      </c>
      <c r="O55" s="86">
        <v>57</v>
      </c>
      <c r="P55">
        <f t="shared" si="12"/>
        <v>901</v>
      </c>
    </row>
    <row r="56" spans="1:16" x14ac:dyDescent="0.2">
      <c r="A56">
        <f t="shared" si="13"/>
        <v>17</v>
      </c>
      <c r="B56" s="74">
        <v>12</v>
      </c>
      <c r="C56" s="57">
        <v>293</v>
      </c>
      <c r="D56" s="6">
        <v>211</v>
      </c>
      <c r="E56" s="87">
        <v>67</v>
      </c>
      <c r="F56" s="13">
        <v>310</v>
      </c>
      <c r="G56" s="88">
        <v>89</v>
      </c>
      <c r="H56">
        <f t="shared" si="11"/>
        <v>982</v>
      </c>
      <c r="I56">
        <f t="shared" si="14"/>
        <v>17</v>
      </c>
      <c r="J56" s="74">
        <v>48</v>
      </c>
      <c r="K56" s="57">
        <v>137</v>
      </c>
      <c r="L56" s="6">
        <v>255</v>
      </c>
      <c r="M56" s="87">
        <v>234</v>
      </c>
      <c r="N56" s="13">
        <v>165</v>
      </c>
      <c r="O56" s="88">
        <v>62</v>
      </c>
      <c r="P56">
        <f t="shared" si="12"/>
        <v>901</v>
      </c>
    </row>
    <row r="57" spans="1:16" x14ac:dyDescent="0.2">
      <c r="A57">
        <f t="shared" si="13"/>
        <v>18</v>
      </c>
      <c r="B57" s="89">
        <v>11</v>
      </c>
      <c r="C57" s="90">
        <v>293</v>
      </c>
      <c r="D57" s="56">
        <v>275</v>
      </c>
      <c r="E57" s="17">
        <v>81</v>
      </c>
      <c r="F57" s="57">
        <v>310</v>
      </c>
      <c r="G57" s="91">
        <v>12</v>
      </c>
      <c r="H57">
        <f t="shared" si="11"/>
        <v>982</v>
      </c>
      <c r="I57">
        <f t="shared" si="14"/>
        <v>18</v>
      </c>
      <c r="J57" s="89">
        <v>44</v>
      </c>
      <c r="K57" s="90">
        <v>140</v>
      </c>
      <c r="L57" s="56">
        <v>251</v>
      </c>
      <c r="M57" s="17">
        <v>264</v>
      </c>
      <c r="N57" s="57">
        <v>153</v>
      </c>
      <c r="O57" s="91">
        <v>49</v>
      </c>
      <c r="P57">
        <f t="shared" si="12"/>
        <v>901</v>
      </c>
    </row>
    <row r="58" spans="1:16" x14ac:dyDescent="0.2">
      <c r="A58">
        <f t="shared" si="13"/>
        <v>19</v>
      </c>
      <c r="B58" s="31">
        <v>15</v>
      </c>
      <c r="C58" s="92">
        <v>231</v>
      </c>
      <c r="D58" s="93">
        <v>178</v>
      </c>
      <c r="E58" s="57">
        <v>491</v>
      </c>
      <c r="F58" s="94">
        <v>51</v>
      </c>
      <c r="G58" s="95">
        <v>16</v>
      </c>
      <c r="H58">
        <f t="shared" si="11"/>
        <v>982</v>
      </c>
      <c r="I58">
        <f t="shared" si="14"/>
        <v>19</v>
      </c>
      <c r="J58" s="31">
        <v>46</v>
      </c>
      <c r="K58" s="92">
        <v>151</v>
      </c>
      <c r="L58" s="93">
        <v>248</v>
      </c>
      <c r="M58" s="57">
        <v>241</v>
      </c>
      <c r="N58" s="94">
        <v>158</v>
      </c>
      <c r="O58" s="95">
        <v>57</v>
      </c>
      <c r="P58">
        <f t="shared" si="12"/>
        <v>901</v>
      </c>
    </row>
    <row r="59" spans="1:16" x14ac:dyDescent="0.2">
      <c r="A59">
        <f t="shared" si="13"/>
        <v>20</v>
      </c>
      <c r="B59" s="96">
        <v>95</v>
      </c>
      <c r="C59" s="97">
        <v>122</v>
      </c>
      <c r="D59" s="27">
        <v>500</v>
      </c>
      <c r="E59" s="74">
        <v>67</v>
      </c>
      <c r="F59" s="24">
        <v>87</v>
      </c>
      <c r="G59" s="98">
        <v>111</v>
      </c>
      <c r="H59">
        <f t="shared" si="11"/>
        <v>982</v>
      </c>
      <c r="I59">
        <f t="shared" si="14"/>
        <v>20</v>
      </c>
      <c r="J59" s="96">
        <v>53</v>
      </c>
      <c r="K59" s="97">
        <v>146</v>
      </c>
      <c r="L59" s="27">
        <v>246</v>
      </c>
      <c r="M59" s="74">
        <v>247</v>
      </c>
      <c r="N59" s="24">
        <v>153</v>
      </c>
      <c r="O59" s="98">
        <v>54</v>
      </c>
      <c r="P59">
        <f t="shared" si="12"/>
        <v>899</v>
      </c>
    </row>
    <row r="60" spans="1:16" x14ac:dyDescent="0.2">
      <c r="A60">
        <f t="shared" si="13"/>
        <v>21</v>
      </c>
      <c r="B60" s="99">
        <v>95</v>
      </c>
      <c r="C60" s="100">
        <v>47</v>
      </c>
      <c r="D60" s="101">
        <v>80</v>
      </c>
      <c r="E60" s="28">
        <v>491</v>
      </c>
      <c r="F60" s="102">
        <v>158</v>
      </c>
      <c r="G60" s="103">
        <v>111</v>
      </c>
      <c r="H60">
        <f t="shared" si="11"/>
        <v>982</v>
      </c>
      <c r="I60">
        <f t="shared" si="14"/>
        <v>21</v>
      </c>
      <c r="J60" s="99">
        <v>45</v>
      </c>
      <c r="K60" s="100">
        <v>146</v>
      </c>
      <c r="L60" s="101">
        <v>261</v>
      </c>
      <c r="M60" s="28">
        <v>250</v>
      </c>
      <c r="N60" s="102">
        <v>140</v>
      </c>
      <c r="O60" s="103">
        <v>57</v>
      </c>
      <c r="P60">
        <f t="shared" si="12"/>
        <v>899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0"/>
  <sheetViews>
    <sheetView topLeftCell="A26" workbookViewId="0">
      <selection activeCell="Q52" sqref="Q52"/>
    </sheetView>
  </sheetViews>
  <sheetFormatPr baseColWidth="10" defaultRowHeight="16" x14ac:dyDescent="0.2"/>
  <sheetData>
    <row r="2" spans="1:23" ht="26" x14ac:dyDescent="0.3">
      <c r="A2" t="s">
        <v>7</v>
      </c>
      <c r="B2" s="208" t="s">
        <v>1</v>
      </c>
      <c r="I2" s="208" t="s">
        <v>2</v>
      </c>
      <c r="N2" s="207" t="s">
        <v>6</v>
      </c>
    </row>
    <row r="4" spans="1:23" ht="19" x14ac:dyDescent="0.25">
      <c r="D4" s="206" t="s">
        <v>10</v>
      </c>
      <c r="L4" s="206" t="s">
        <v>11</v>
      </c>
    </row>
    <row r="5" spans="1:23" ht="21" x14ac:dyDescent="0.25">
      <c r="A5" s="207" t="s">
        <v>0</v>
      </c>
      <c r="B5" s="207">
        <f t="shared" ref="B5:G5" si="0">B38</f>
        <v>0</v>
      </c>
      <c r="C5" s="207">
        <f t="shared" si="0"/>
        <v>1</v>
      </c>
      <c r="D5" s="207">
        <f t="shared" si="0"/>
        <v>2</v>
      </c>
      <c r="E5" s="207">
        <f t="shared" si="0"/>
        <v>3</v>
      </c>
      <c r="F5" s="207">
        <f t="shared" si="0"/>
        <v>4</v>
      </c>
      <c r="G5" s="207">
        <f t="shared" si="0"/>
        <v>5</v>
      </c>
      <c r="I5" s="207" t="s">
        <v>0</v>
      </c>
      <c r="J5" s="207">
        <f t="shared" ref="J5:O5" si="1">J38</f>
        <v>0</v>
      </c>
      <c r="K5" s="207">
        <f t="shared" si="1"/>
        <v>1</v>
      </c>
      <c r="L5" s="207">
        <f t="shared" si="1"/>
        <v>2</v>
      </c>
      <c r="M5" s="207">
        <f t="shared" si="1"/>
        <v>3</v>
      </c>
      <c r="N5" s="207">
        <f t="shared" si="1"/>
        <v>4</v>
      </c>
      <c r="O5" s="207">
        <f t="shared" si="1"/>
        <v>5</v>
      </c>
    </row>
    <row r="6" spans="1:23" ht="19" x14ac:dyDescent="0.25">
      <c r="A6" s="206">
        <f t="shared" ref="A6:A27" si="2">A39</f>
        <v>0</v>
      </c>
      <c r="B6" s="105">
        <f t="shared" ref="B6:G15" si="3">B39/SUM(B$39:B$60)</f>
        <v>8.3333333333333329E-2</v>
      </c>
      <c r="C6" s="106">
        <f t="shared" si="3"/>
        <v>1.0073260073260074E-2</v>
      </c>
      <c r="D6" s="107">
        <f t="shared" si="3"/>
        <v>8.3333333333333329E-2</v>
      </c>
      <c r="E6" s="108">
        <f t="shared" si="3"/>
        <v>1.2542517006802721E-2</v>
      </c>
      <c r="F6" s="109">
        <f t="shared" si="3"/>
        <v>8.3333333333333329E-2</v>
      </c>
      <c r="G6" s="110">
        <f t="shared" si="3"/>
        <v>1.8695306284805091E-2</v>
      </c>
      <c r="I6" s="206">
        <f t="shared" ref="I6:I27" si="4">I39</f>
        <v>0</v>
      </c>
      <c r="J6" s="105">
        <f t="shared" ref="J6:O15" si="5">J39/SUM(J$39:J$60)</f>
        <v>4.9222797927461141E-2</v>
      </c>
      <c r="K6" s="106">
        <f t="shared" si="5"/>
        <v>4.7413793103448273E-2</v>
      </c>
      <c r="L6" s="107">
        <f t="shared" si="5"/>
        <v>4.5992714025500911E-2</v>
      </c>
      <c r="M6" s="108">
        <f t="shared" si="5"/>
        <v>4.6064814814814815E-2</v>
      </c>
      <c r="N6" s="109">
        <f t="shared" si="5"/>
        <v>4.4212962962962961E-2</v>
      </c>
      <c r="O6" s="110">
        <f t="shared" si="5"/>
        <v>4.3088363954505687E-2</v>
      </c>
      <c r="Q6" s="206" t="s">
        <v>14</v>
      </c>
    </row>
    <row r="7" spans="1:23" ht="19" x14ac:dyDescent="0.25">
      <c r="A7" s="206">
        <f t="shared" si="2"/>
        <v>1</v>
      </c>
      <c r="B7" s="111">
        <f t="shared" si="3"/>
        <v>1.7063492063492062E-2</v>
      </c>
      <c r="C7" s="112">
        <f t="shared" si="3"/>
        <v>1.3278388278388278E-2</v>
      </c>
      <c r="D7" s="113">
        <f t="shared" si="3"/>
        <v>8.3333333333333329E-2</v>
      </c>
      <c r="E7" s="114">
        <f t="shared" si="3"/>
        <v>1.0841836734693877E-2</v>
      </c>
      <c r="F7" s="115">
        <f t="shared" si="3"/>
        <v>5.0460636515912899E-2</v>
      </c>
      <c r="G7" s="116">
        <f t="shared" si="3"/>
        <v>8.3333333333333329E-2</v>
      </c>
      <c r="I7" s="206">
        <f t="shared" si="4"/>
        <v>1</v>
      </c>
      <c r="J7" s="111">
        <f t="shared" si="5"/>
        <v>4.6632124352331605E-2</v>
      </c>
      <c r="K7" s="112">
        <f t="shared" si="5"/>
        <v>4.8371647509578543E-2</v>
      </c>
      <c r="L7" s="113">
        <f t="shared" si="5"/>
        <v>4.2349726775956283E-2</v>
      </c>
      <c r="M7" s="114">
        <f t="shared" si="5"/>
        <v>4.8379629629629627E-2</v>
      </c>
      <c r="N7" s="115">
        <f t="shared" si="5"/>
        <v>4.2361111111111113E-2</v>
      </c>
      <c r="O7" s="116">
        <f t="shared" si="5"/>
        <v>4.5275590551181105E-2</v>
      </c>
      <c r="Q7" s="206" t="s">
        <v>12</v>
      </c>
      <c r="R7" s="206">
        <v>0</v>
      </c>
      <c r="S7" s="206">
        <v>1</v>
      </c>
      <c r="T7" s="206">
        <v>2</v>
      </c>
      <c r="U7" s="206">
        <v>3</v>
      </c>
      <c r="V7" s="206">
        <v>4</v>
      </c>
      <c r="W7" s="206">
        <v>5</v>
      </c>
    </row>
    <row r="8" spans="1:23" ht="19" x14ac:dyDescent="0.25">
      <c r="A8" s="206">
        <f t="shared" si="2"/>
        <v>2</v>
      </c>
      <c r="B8" s="117">
        <f t="shared" si="3"/>
        <v>8.3333333333333329E-2</v>
      </c>
      <c r="C8" s="118">
        <f t="shared" si="3"/>
        <v>1.0531135531135532E-2</v>
      </c>
      <c r="D8" s="119">
        <f t="shared" si="3"/>
        <v>1.0887772194304857E-2</v>
      </c>
      <c r="E8" s="120">
        <f t="shared" si="3"/>
        <v>8.3333333333333329E-2</v>
      </c>
      <c r="F8" s="121">
        <f t="shared" si="3"/>
        <v>2.4497487437185928E-2</v>
      </c>
      <c r="G8" s="116">
        <f t="shared" si="3"/>
        <v>4.2561654733492445E-2</v>
      </c>
      <c r="I8" s="206">
        <f t="shared" si="4"/>
        <v>2</v>
      </c>
      <c r="J8" s="117">
        <f t="shared" si="5"/>
        <v>4.5336787564766841E-2</v>
      </c>
      <c r="K8" s="118">
        <f t="shared" si="5"/>
        <v>4.5019157088122604E-2</v>
      </c>
      <c r="L8" s="119">
        <f t="shared" si="5"/>
        <v>4.2805100182149364E-2</v>
      </c>
      <c r="M8" s="120">
        <f t="shared" si="5"/>
        <v>4.5370370370370373E-2</v>
      </c>
      <c r="N8" s="121">
        <f t="shared" si="5"/>
        <v>4.9305555555555554E-2</v>
      </c>
      <c r="O8" s="116">
        <f t="shared" si="5"/>
        <v>4.3525809273840768E-2</v>
      </c>
      <c r="Q8" s="206" t="s">
        <v>13</v>
      </c>
      <c r="R8" s="206">
        <f t="shared" ref="R8:W8" si="6">SUM(B39:B60)/12</f>
        <v>210</v>
      </c>
      <c r="S8" s="206">
        <f t="shared" si="6"/>
        <v>182</v>
      </c>
      <c r="T8" s="206">
        <f t="shared" si="6"/>
        <v>199</v>
      </c>
      <c r="U8" s="206">
        <f t="shared" si="6"/>
        <v>392</v>
      </c>
      <c r="V8" s="206">
        <f t="shared" si="6"/>
        <v>398</v>
      </c>
      <c r="W8" s="206">
        <f t="shared" si="6"/>
        <v>419</v>
      </c>
    </row>
    <row r="9" spans="1:23" ht="19" x14ac:dyDescent="0.25">
      <c r="A9" s="206">
        <f t="shared" si="2"/>
        <v>3</v>
      </c>
      <c r="B9" s="122">
        <f t="shared" si="3"/>
        <v>4.6825396825396826E-2</v>
      </c>
      <c r="C9" s="123">
        <f t="shared" si="3"/>
        <v>8.3333333333333329E-2</v>
      </c>
      <c r="D9" s="107">
        <f t="shared" si="3"/>
        <v>8.3333333333333329E-2</v>
      </c>
      <c r="E9" s="124">
        <f t="shared" si="3"/>
        <v>7.9931972789115652E-2</v>
      </c>
      <c r="F9" s="125">
        <f t="shared" si="3"/>
        <v>9.6314907872696812E-3</v>
      </c>
      <c r="G9" s="126">
        <f t="shared" si="3"/>
        <v>1.213206046141607E-2</v>
      </c>
      <c r="I9" s="206">
        <f t="shared" si="4"/>
        <v>3</v>
      </c>
      <c r="J9" s="122">
        <f t="shared" si="5"/>
        <v>4.8359240069084632E-2</v>
      </c>
      <c r="K9" s="123">
        <f t="shared" si="5"/>
        <v>4.5977011494252873E-2</v>
      </c>
      <c r="L9" s="107">
        <f t="shared" si="5"/>
        <v>4.4626593806921674E-2</v>
      </c>
      <c r="M9" s="124">
        <f t="shared" si="5"/>
        <v>4.4212962962962961E-2</v>
      </c>
      <c r="N9" s="125">
        <f t="shared" si="5"/>
        <v>4.884259259259259E-2</v>
      </c>
      <c r="O9" s="126">
        <f t="shared" si="5"/>
        <v>4.2213473315835519E-2</v>
      </c>
    </row>
    <row r="10" spans="1:23" ht="19" x14ac:dyDescent="0.25">
      <c r="A10" s="206">
        <f t="shared" si="2"/>
        <v>4</v>
      </c>
      <c r="B10" s="127">
        <f t="shared" si="3"/>
        <v>9.9206349206349201E-3</v>
      </c>
      <c r="C10" s="128">
        <f t="shared" si="3"/>
        <v>8.3333333333333329E-2</v>
      </c>
      <c r="D10" s="129">
        <f t="shared" si="3"/>
        <v>1.0887772194304857E-2</v>
      </c>
      <c r="E10" s="130">
        <f t="shared" si="3"/>
        <v>1.4030612244897959E-2</v>
      </c>
      <c r="F10" s="131">
        <f t="shared" si="3"/>
        <v>8.3333333333333329E-2</v>
      </c>
      <c r="G10" s="132">
        <f t="shared" si="3"/>
        <v>5.6682577565632455E-2</v>
      </c>
      <c r="I10" s="206">
        <f t="shared" si="4"/>
        <v>4</v>
      </c>
      <c r="J10" s="127">
        <f t="shared" si="5"/>
        <v>4.3609671848013815E-2</v>
      </c>
      <c r="K10" s="128">
        <f t="shared" si="5"/>
        <v>4.5977011494252873E-2</v>
      </c>
      <c r="L10" s="129">
        <f t="shared" si="5"/>
        <v>4.41712204007286E-2</v>
      </c>
      <c r="M10" s="130">
        <f t="shared" si="5"/>
        <v>4.6990740740740743E-2</v>
      </c>
      <c r="N10" s="131">
        <f t="shared" si="5"/>
        <v>4.5138888888888888E-2</v>
      </c>
      <c r="O10" s="132">
        <f t="shared" si="5"/>
        <v>4.5713035870516186E-2</v>
      </c>
    </row>
    <row r="11" spans="1:23" ht="19" x14ac:dyDescent="0.25">
      <c r="A11" s="206">
        <f t="shared" si="2"/>
        <v>5</v>
      </c>
      <c r="B11" s="133">
        <f t="shared" si="3"/>
        <v>1.1904761904761904E-2</v>
      </c>
      <c r="C11" s="134">
        <f t="shared" si="3"/>
        <v>7.326007326007326E-3</v>
      </c>
      <c r="D11" s="135">
        <f t="shared" si="3"/>
        <v>6.9514237855946404E-2</v>
      </c>
      <c r="E11" s="136">
        <f t="shared" si="3"/>
        <v>8.3333333333333329E-2</v>
      </c>
      <c r="F11" s="137">
        <f t="shared" si="3"/>
        <v>1.3190954773869347E-2</v>
      </c>
      <c r="G11" s="138">
        <f t="shared" si="3"/>
        <v>6.2649164677804292E-2</v>
      </c>
      <c r="I11" s="206">
        <f t="shared" si="4"/>
        <v>5</v>
      </c>
      <c r="J11" s="133">
        <f t="shared" si="5"/>
        <v>4.4905008635578586E-2</v>
      </c>
      <c r="K11" s="134">
        <f t="shared" si="5"/>
        <v>4.0708812260536395E-2</v>
      </c>
      <c r="L11" s="135">
        <f t="shared" si="5"/>
        <v>4.3260473588342438E-2</v>
      </c>
      <c r="M11" s="136">
        <f t="shared" si="5"/>
        <v>4.3749999999999997E-2</v>
      </c>
      <c r="N11" s="137">
        <f t="shared" si="5"/>
        <v>4.884259259259259E-2</v>
      </c>
      <c r="O11" s="138">
        <f t="shared" si="5"/>
        <v>4.7462817147856516E-2</v>
      </c>
    </row>
    <row r="12" spans="1:23" ht="19" x14ac:dyDescent="0.25">
      <c r="A12" s="206">
        <f t="shared" si="2"/>
        <v>6</v>
      </c>
      <c r="B12" s="139">
        <f t="shared" si="3"/>
        <v>1.2698412698412698E-2</v>
      </c>
      <c r="C12" s="140">
        <f t="shared" si="3"/>
        <v>1.6025641025641024E-2</v>
      </c>
      <c r="D12" s="141">
        <f t="shared" si="3"/>
        <v>2.4288107202680067E-2</v>
      </c>
      <c r="E12" s="142">
        <f t="shared" si="3"/>
        <v>8.3333333333333329E-2</v>
      </c>
      <c r="F12" s="143">
        <f t="shared" si="3"/>
        <v>8.3333333333333329E-2</v>
      </c>
      <c r="G12" s="144">
        <f t="shared" si="3"/>
        <v>1.3325377883850438E-2</v>
      </c>
      <c r="I12" s="206">
        <f t="shared" si="4"/>
        <v>6</v>
      </c>
      <c r="J12" s="139">
        <f t="shared" si="5"/>
        <v>4.8791018998272886E-2</v>
      </c>
      <c r="K12" s="140">
        <f t="shared" si="5"/>
        <v>4.5498084291187742E-2</v>
      </c>
      <c r="L12" s="141">
        <f t="shared" si="5"/>
        <v>4.41712204007286E-2</v>
      </c>
      <c r="M12" s="142">
        <f t="shared" si="5"/>
        <v>4.2824074074074077E-2</v>
      </c>
      <c r="N12" s="143">
        <f t="shared" si="5"/>
        <v>4.884259259259259E-2</v>
      </c>
      <c r="O12" s="144">
        <f t="shared" si="5"/>
        <v>4.3744531933508309E-2</v>
      </c>
    </row>
    <row r="13" spans="1:23" ht="19" x14ac:dyDescent="0.25">
      <c r="A13" s="206">
        <f t="shared" si="2"/>
        <v>7</v>
      </c>
      <c r="B13" s="145">
        <f t="shared" si="3"/>
        <v>1.1507936507936509E-2</v>
      </c>
      <c r="C13" s="146">
        <f t="shared" si="3"/>
        <v>9.6153846153846159E-3</v>
      </c>
      <c r="D13" s="107">
        <f t="shared" si="3"/>
        <v>8.3333333333333329E-2</v>
      </c>
      <c r="E13" s="147">
        <f t="shared" si="3"/>
        <v>5.4634353741496597E-2</v>
      </c>
      <c r="F13" s="148">
        <f t="shared" si="3"/>
        <v>1.193467336683417E-2</v>
      </c>
      <c r="G13" s="149">
        <f t="shared" si="3"/>
        <v>8.3333333333333329E-2</v>
      </c>
      <c r="I13" s="206">
        <f t="shared" si="4"/>
        <v>7</v>
      </c>
      <c r="J13" s="145">
        <f t="shared" si="5"/>
        <v>4.1882556131260795E-2</v>
      </c>
      <c r="K13" s="146">
        <f t="shared" si="5"/>
        <v>4.5977011494252873E-2</v>
      </c>
      <c r="L13" s="107">
        <f t="shared" si="5"/>
        <v>4.7814207650273222E-2</v>
      </c>
      <c r="M13" s="147">
        <f t="shared" si="5"/>
        <v>4.8379629629629627E-2</v>
      </c>
      <c r="N13" s="148">
        <f t="shared" si="5"/>
        <v>4.189814814814815E-2</v>
      </c>
      <c r="O13" s="149">
        <f t="shared" si="5"/>
        <v>4.6587926509186355E-2</v>
      </c>
    </row>
    <row r="14" spans="1:23" ht="19" x14ac:dyDescent="0.25">
      <c r="A14" s="206">
        <f t="shared" si="2"/>
        <v>8</v>
      </c>
      <c r="B14" s="150">
        <f t="shared" si="3"/>
        <v>1.0317460317460317E-2</v>
      </c>
      <c r="C14" s="151">
        <f t="shared" si="3"/>
        <v>2.7014652014652016E-2</v>
      </c>
      <c r="D14" s="152">
        <f t="shared" si="3"/>
        <v>1.0887772194304857E-2</v>
      </c>
      <c r="E14" s="153">
        <f t="shared" si="3"/>
        <v>1.1479591836734694E-2</v>
      </c>
      <c r="F14" s="117">
        <f t="shared" si="3"/>
        <v>8.3333333333333329E-2</v>
      </c>
      <c r="G14" s="154">
        <f t="shared" si="3"/>
        <v>8.3333333333333329E-2</v>
      </c>
      <c r="I14" s="206">
        <f t="shared" si="4"/>
        <v>8</v>
      </c>
      <c r="J14" s="150">
        <f t="shared" si="5"/>
        <v>4.4041450777202069E-2</v>
      </c>
      <c r="K14" s="151">
        <f t="shared" si="5"/>
        <v>5.0287356321839081E-2</v>
      </c>
      <c r="L14" s="152">
        <f t="shared" si="5"/>
        <v>4.6448087431693992E-2</v>
      </c>
      <c r="M14" s="153">
        <f t="shared" si="5"/>
        <v>4.5601851851851852E-2</v>
      </c>
      <c r="N14" s="117">
        <f t="shared" si="5"/>
        <v>4.2361111111111113E-2</v>
      </c>
      <c r="O14" s="154">
        <f t="shared" si="5"/>
        <v>4.6369203849518807E-2</v>
      </c>
    </row>
    <row r="15" spans="1:23" ht="19" x14ac:dyDescent="0.25">
      <c r="A15" s="206">
        <f t="shared" si="2"/>
        <v>9</v>
      </c>
      <c r="B15" s="155">
        <f t="shared" si="3"/>
        <v>1.4682539682539682E-2</v>
      </c>
      <c r="C15" s="130">
        <f t="shared" si="3"/>
        <v>2.3351648351648352E-2</v>
      </c>
      <c r="D15" s="156">
        <f t="shared" si="3"/>
        <v>9.6314907872696812E-3</v>
      </c>
      <c r="E15" s="157">
        <f t="shared" si="3"/>
        <v>1.1479591836734694E-2</v>
      </c>
      <c r="F15" s="132">
        <f t="shared" si="3"/>
        <v>8.3333333333333329E-2</v>
      </c>
      <c r="G15" s="158">
        <f t="shared" si="3"/>
        <v>8.3333333333333329E-2</v>
      </c>
      <c r="I15" s="206">
        <f t="shared" si="4"/>
        <v>9</v>
      </c>
      <c r="J15" s="155">
        <f t="shared" si="5"/>
        <v>4.1882556131260795E-2</v>
      </c>
      <c r="K15" s="130">
        <f t="shared" si="5"/>
        <v>4.9329501915708812E-2</v>
      </c>
      <c r="L15" s="156">
        <f t="shared" si="5"/>
        <v>4.6448087431693992E-2</v>
      </c>
      <c r="M15" s="157">
        <f t="shared" si="5"/>
        <v>4.6527777777777779E-2</v>
      </c>
      <c r="N15" s="132">
        <f t="shared" si="5"/>
        <v>4.3749999999999997E-2</v>
      </c>
      <c r="O15" s="158">
        <f t="shared" si="5"/>
        <v>4.5713035870516186E-2</v>
      </c>
    </row>
    <row r="16" spans="1:23" ht="19" x14ac:dyDescent="0.25">
      <c r="A16" s="206">
        <f t="shared" si="2"/>
        <v>10</v>
      </c>
      <c r="B16" s="159">
        <f t="shared" ref="B16:G25" si="7">B49/SUM(B$39:B$60)</f>
        <v>8.3333333333333329E-2</v>
      </c>
      <c r="C16" s="146">
        <f t="shared" si="7"/>
        <v>8.3333333333333329E-2</v>
      </c>
      <c r="D16" s="160">
        <f t="shared" si="7"/>
        <v>1.3819095477386936E-2</v>
      </c>
      <c r="E16" s="161">
        <f t="shared" si="7"/>
        <v>8.3333333333333329E-2</v>
      </c>
      <c r="F16" s="162">
        <f t="shared" si="7"/>
        <v>1.1306532663316583E-2</v>
      </c>
      <c r="G16" s="163">
        <f t="shared" si="7"/>
        <v>2.20763723150358E-2</v>
      </c>
      <c r="I16" s="206">
        <f t="shared" si="4"/>
        <v>10</v>
      </c>
      <c r="J16" s="159">
        <f t="shared" ref="J16:O25" si="8">J49/SUM(J$39:J$60)</f>
        <v>4.5768566493955096E-2</v>
      </c>
      <c r="K16" s="146">
        <f t="shared" si="8"/>
        <v>4.0708812260536395E-2</v>
      </c>
      <c r="L16" s="160">
        <f t="shared" si="8"/>
        <v>4.3715846994535519E-2</v>
      </c>
      <c r="M16" s="161">
        <f t="shared" si="8"/>
        <v>4.4444444444444446E-2</v>
      </c>
      <c r="N16" s="162">
        <f t="shared" si="8"/>
        <v>4.7685185185185185E-2</v>
      </c>
      <c r="O16" s="163">
        <f t="shared" si="8"/>
        <v>4.6806649168853895E-2</v>
      </c>
    </row>
    <row r="17" spans="1:15" ht="19" x14ac:dyDescent="0.25">
      <c r="A17" s="206">
        <f t="shared" si="2"/>
        <v>11</v>
      </c>
      <c r="B17" s="164">
        <f t="shared" si="7"/>
        <v>9.9206349206349201E-3</v>
      </c>
      <c r="C17" s="165">
        <f t="shared" si="7"/>
        <v>8.3333333333333329E-2</v>
      </c>
      <c r="D17" s="166">
        <f t="shared" si="7"/>
        <v>8.3333333333333329E-2</v>
      </c>
      <c r="E17" s="145">
        <f t="shared" si="7"/>
        <v>2.0833333333333332E-2</v>
      </c>
      <c r="F17" s="167">
        <f t="shared" si="7"/>
        <v>1.2353433835845896E-2</v>
      </c>
      <c r="G17" s="145">
        <f t="shared" si="7"/>
        <v>8.3333333333333329E-2</v>
      </c>
      <c r="I17" s="206">
        <f t="shared" si="4"/>
        <v>11</v>
      </c>
      <c r="J17" s="164">
        <f t="shared" si="8"/>
        <v>4.5336787564766841E-2</v>
      </c>
      <c r="K17" s="165">
        <f t="shared" si="8"/>
        <v>4.5498084291187742E-2</v>
      </c>
      <c r="L17" s="166">
        <f t="shared" si="8"/>
        <v>4.4626593806921674E-2</v>
      </c>
      <c r="M17" s="145">
        <f t="shared" si="8"/>
        <v>4.4675925925925924E-2</v>
      </c>
      <c r="N17" s="167">
        <f t="shared" si="8"/>
        <v>4.4444444444444446E-2</v>
      </c>
      <c r="O17" s="145">
        <f t="shared" si="8"/>
        <v>4.7681539807524057E-2</v>
      </c>
    </row>
    <row r="18" spans="1:15" ht="19" x14ac:dyDescent="0.25">
      <c r="A18" s="206">
        <f t="shared" si="2"/>
        <v>12</v>
      </c>
      <c r="B18" s="168">
        <f t="shared" si="7"/>
        <v>8.3333333333333329E-2</v>
      </c>
      <c r="C18" s="169">
        <f t="shared" si="7"/>
        <v>7.2344322344322351E-2</v>
      </c>
      <c r="D18" s="159">
        <f t="shared" si="7"/>
        <v>8.3333333333333329E-2</v>
      </c>
      <c r="E18" s="170">
        <f t="shared" si="7"/>
        <v>6.3988095238095233E-2</v>
      </c>
      <c r="F18" s="124">
        <f t="shared" si="7"/>
        <v>1.3819095477386936E-2</v>
      </c>
      <c r="G18" s="171">
        <f t="shared" si="7"/>
        <v>9.5465393794749408E-3</v>
      </c>
      <c r="I18" s="206">
        <f t="shared" si="4"/>
        <v>12</v>
      </c>
      <c r="J18" s="168">
        <f t="shared" si="8"/>
        <v>4.6200345423143351E-2</v>
      </c>
      <c r="K18" s="169">
        <f t="shared" si="8"/>
        <v>4.4540229885057472E-2</v>
      </c>
      <c r="L18" s="159">
        <f t="shared" si="8"/>
        <v>4.5992714025500911E-2</v>
      </c>
      <c r="M18" s="170">
        <f t="shared" si="8"/>
        <v>4.4675925925925924E-2</v>
      </c>
      <c r="N18" s="124">
        <f t="shared" si="8"/>
        <v>4.5601851851851852E-2</v>
      </c>
      <c r="O18" s="171">
        <f t="shared" si="8"/>
        <v>4.5931758530183726E-2</v>
      </c>
    </row>
    <row r="19" spans="1:15" ht="19" x14ac:dyDescent="0.25">
      <c r="A19" s="206">
        <f t="shared" si="2"/>
        <v>13</v>
      </c>
      <c r="B19" s="172">
        <f t="shared" si="7"/>
        <v>8.3333333333333329E-2</v>
      </c>
      <c r="C19" s="134">
        <f t="shared" si="7"/>
        <v>8.3333333333333329E-2</v>
      </c>
      <c r="D19" s="173">
        <f t="shared" si="7"/>
        <v>3.5594639865996647E-2</v>
      </c>
      <c r="E19" s="174">
        <f t="shared" si="7"/>
        <v>8.3333333333333329E-2</v>
      </c>
      <c r="F19" s="175">
        <f t="shared" si="7"/>
        <v>1.2562814070351759E-2</v>
      </c>
      <c r="G19" s="176">
        <f t="shared" si="7"/>
        <v>1.0143198090692125E-2</v>
      </c>
      <c r="I19" s="206">
        <f t="shared" si="4"/>
        <v>13</v>
      </c>
      <c r="J19" s="172">
        <f t="shared" si="8"/>
        <v>4.317789291882556E-2</v>
      </c>
      <c r="K19" s="134">
        <f t="shared" si="8"/>
        <v>4.5498084291187742E-2</v>
      </c>
      <c r="L19" s="173">
        <f t="shared" si="8"/>
        <v>4.3715846994535519E-2</v>
      </c>
      <c r="M19" s="174">
        <f t="shared" si="8"/>
        <v>4.2824074074074077E-2</v>
      </c>
      <c r="N19" s="175">
        <f t="shared" si="8"/>
        <v>5.0231481481481481E-2</v>
      </c>
      <c r="O19" s="176">
        <f t="shared" si="8"/>
        <v>4.5056867891513558E-2</v>
      </c>
    </row>
    <row r="20" spans="1:15" ht="19" x14ac:dyDescent="0.25">
      <c r="A20" s="206">
        <f t="shared" si="2"/>
        <v>14</v>
      </c>
      <c r="B20" s="177">
        <f t="shared" si="7"/>
        <v>7.2222222222222215E-2</v>
      </c>
      <c r="C20" s="178">
        <f t="shared" si="7"/>
        <v>8.3333333333333329E-2</v>
      </c>
      <c r="D20" s="176">
        <f t="shared" si="7"/>
        <v>1.2144053601340033E-2</v>
      </c>
      <c r="E20" s="179">
        <f t="shared" si="7"/>
        <v>2.8273809523809524E-2</v>
      </c>
      <c r="F20" s="180">
        <f t="shared" si="7"/>
        <v>8.3333333333333329E-2</v>
      </c>
      <c r="G20" s="181">
        <f t="shared" si="7"/>
        <v>1.1535401750198886E-2</v>
      </c>
      <c r="I20" s="206">
        <f t="shared" si="4"/>
        <v>14</v>
      </c>
      <c r="J20" s="177">
        <f t="shared" si="8"/>
        <v>4.4905008635578586E-2</v>
      </c>
      <c r="K20" s="178">
        <f t="shared" si="8"/>
        <v>4.4540229885057472E-2</v>
      </c>
      <c r="L20" s="176">
        <f t="shared" si="8"/>
        <v>4.8269581056466303E-2</v>
      </c>
      <c r="M20" s="179">
        <f t="shared" si="8"/>
        <v>4.4675925925925924E-2</v>
      </c>
      <c r="N20" s="180">
        <f t="shared" si="8"/>
        <v>4.5138888888888888E-2</v>
      </c>
      <c r="O20" s="181">
        <f t="shared" si="8"/>
        <v>4.5494313210848646E-2</v>
      </c>
    </row>
    <row r="21" spans="1:15" ht="19" x14ac:dyDescent="0.25">
      <c r="A21" s="206">
        <f t="shared" si="2"/>
        <v>15</v>
      </c>
      <c r="B21" s="155">
        <f t="shared" si="7"/>
        <v>8.3333333333333329E-2</v>
      </c>
      <c r="C21" s="176">
        <f t="shared" si="7"/>
        <v>7.326007326007326E-3</v>
      </c>
      <c r="D21" s="182">
        <f t="shared" si="7"/>
        <v>1.0469011725293133E-2</v>
      </c>
      <c r="E21" s="183">
        <f t="shared" si="7"/>
        <v>5.5272108843537414E-2</v>
      </c>
      <c r="F21" s="176">
        <f t="shared" si="7"/>
        <v>1.0469011725293133E-2</v>
      </c>
      <c r="G21" s="159">
        <f t="shared" si="7"/>
        <v>8.3333333333333329E-2</v>
      </c>
      <c r="I21" s="206">
        <f t="shared" si="4"/>
        <v>15</v>
      </c>
      <c r="J21" s="155">
        <f t="shared" si="8"/>
        <v>4.231433506044905E-2</v>
      </c>
      <c r="K21" s="176">
        <f t="shared" si="8"/>
        <v>4.4540229885057472E-2</v>
      </c>
      <c r="L21" s="182">
        <f t="shared" si="8"/>
        <v>4.8269581056466303E-2</v>
      </c>
      <c r="M21" s="183">
        <f t="shared" si="8"/>
        <v>4.9768518518518517E-2</v>
      </c>
      <c r="N21" s="176">
        <f t="shared" si="8"/>
        <v>4.2824074074074077E-2</v>
      </c>
      <c r="O21" s="159">
        <f t="shared" si="8"/>
        <v>4.4181977252843396E-2</v>
      </c>
    </row>
    <row r="22" spans="1:15" ht="19" x14ac:dyDescent="0.25">
      <c r="A22" s="206">
        <f t="shared" si="2"/>
        <v>16</v>
      </c>
      <c r="B22" s="184">
        <f t="shared" si="7"/>
        <v>8.3333333333333329E-2</v>
      </c>
      <c r="C22" s="151">
        <f t="shared" si="7"/>
        <v>1.4652014652014652E-2</v>
      </c>
      <c r="D22" s="185">
        <f t="shared" si="7"/>
        <v>8.3333333333333329E-2</v>
      </c>
      <c r="E22" s="186">
        <f t="shared" si="7"/>
        <v>1.9770408163265307E-2</v>
      </c>
      <c r="F22" s="187">
        <f t="shared" si="7"/>
        <v>8.3333333333333329E-2</v>
      </c>
      <c r="G22" s="188">
        <f t="shared" si="7"/>
        <v>9.9443118536197295E-3</v>
      </c>
      <c r="I22" s="206">
        <f t="shared" si="4"/>
        <v>16</v>
      </c>
      <c r="J22" s="184">
        <f t="shared" si="8"/>
        <v>4.792746113989637E-2</v>
      </c>
      <c r="K22" s="151">
        <f t="shared" si="8"/>
        <v>5.0287356321839081E-2</v>
      </c>
      <c r="L22" s="185">
        <f t="shared" si="8"/>
        <v>4.2349726775956283E-2</v>
      </c>
      <c r="M22" s="186">
        <f t="shared" si="8"/>
        <v>4.2361111111111113E-2</v>
      </c>
      <c r="N22" s="187">
        <f t="shared" si="8"/>
        <v>4.490740740740741E-2</v>
      </c>
      <c r="O22" s="188">
        <f t="shared" si="8"/>
        <v>4.7025371828521435E-2</v>
      </c>
    </row>
    <row r="23" spans="1:15" ht="19" x14ac:dyDescent="0.25">
      <c r="A23" s="206">
        <f t="shared" si="2"/>
        <v>17</v>
      </c>
      <c r="B23" s="176">
        <f t="shared" si="7"/>
        <v>9.5238095238095247E-3</v>
      </c>
      <c r="C23" s="159">
        <f t="shared" si="7"/>
        <v>8.3333333333333329E-2</v>
      </c>
      <c r="D23" s="108">
        <f t="shared" si="7"/>
        <v>1.2981574539363484E-2</v>
      </c>
      <c r="E23" s="189">
        <f t="shared" si="7"/>
        <v>1.2967687074829932E-2</v>
      </c>
      <c r="F23" s="115">
        <f t="shared" si="7"/>
        <v>8.3333333333333329E-2</v>
      </c>
      <c r="G23" s="190">
        <f t="shared" si="7"/>
        <v>5.6881463802704854E-2</v>
      </c>
      <c r="I23" s="206">
        <f t="shared" si="4"/>
        <v>17</v>
      </c>
      <c r="J23" s="176">
        <f t="shared" si="8"/>
        <v>4.3609671848013815E-2</v>
      </c>
      <c r="K23" s="159">
        <f t="shared" si="8"/>
        <v>4.3582375478927203E-2</v>
      </c>
      <c r="L23" s="108">
        <f t="shared" si="8"/>
        <v>4.8269581056466303E-2</v>
      </c>
      <c r="M23" s="189">
        <f t="shared" si="8"/>
        <v>4.7222222222222221E-2</v>
      </c>
      <c r="N23" s="115">
        <f t="shared" si="8"/>
        <v>4.3749999999999997E-2</v>
      </c>
      <c r="O23" s="190">
        <f t="shared" si="8"/>
        <v>4.5931758530183726E-2</v>
      </c>
    </row>
    <row r="24" spans="1:15" ht="19" x14ac:dyDescent="0.25">
      <c r="A24" s="206">
        <f t="shared" si="2"/>
        <v>18</v>
      </c>
      <c r="B24" s="191">
        <f t="shared" si="7"/>
        <v>1.2301587301587301E-2</v>
      </c>
      <c r="C24" s="192">
        <f t="shared" si="7"/>
        <v>8.3333333333333329E-2</v>
      </c>
      <c r="D24" s="158">
        <f t="shared" si="7"/>
        <v>8.3333333333333329E-2</v>
      </c>
      <c r="E24" s="119">
        <f t="shared" si="7"/>
        <v>9.7789115646258508E-3</v>
      </c>
      <c r="F24" s="159">
        <f t="shared" si="7"/>
        <v>8.3333333333333329E-2</v>
      </c>
      <c r="G24" s="193">
        <f t="shared" si="7"/>
        <v>2.5059665871121718E-2</v>
      </c>
      <c r="I24" s="206">
        <f t="shared" si="4"/>
        <v>18</v>
      </c>
      <c r="J24" s="191">
        <f t="shared" si="8"/>
        <v>5.0086355785837651E-2</v>
      </c>
      <c r="K24" s="192">
        <f t="shared" si="8"/>
        <v>4.4540229885057472E-2</v>
      </c>
      <c r="L24" s="158">
        <f t="shared" si="8"/>
        <v>4.6903460837887066E-2</v>
      </c>
      <c r="M24" s="119">
        <f t="shared" si="8"/>
        <v>4.6064814814814815E-2</v>
      </c>
      <c r="N24" s="159">
        <f t="shared" si="8"/>
        <v>4.189814814814815E-2</v>
      </c>
      <c r="O24" s="193">
        <f t="shared" si="8"/>
        <v>4.5713035870516186E-2</v>
      </c>
    </row>
    <row r="25" spans="1:15" ht="19" x14ac:dyDescent="0.25">
      <c r="A25" s="206">
        <f t="shared" si="2"/>
        <v>19</v>
      </c>
      <c r="B25" s="133">
        <f t="shared" si="7"/>
        <v>1.1111111111111112E-2</v>
      </c>
      <c r="C25" s="194">
        <f t="shared" si="7"/>
        <v>8.3333333333333329E-2</v>
      </c>
      <c r="D25" s="195">
        <f t="shared" si="7"/>
        <v>1.8425460636515914E-2</v>
      </c>
      <c r="E25" s="159">
        <f t="shared" si="7"/>
        <v>8.3333333333333329E-2</v>
      </c>
      <c r="F25" s="196">
        <f t="shared" si="7"/>
        <v>5.8835845896147404E-2</v>
      </c>
      <c r="G25" s="197">
        <f t="shared" si="7"/>
        <v>1.0938743038981702E-2</v>
      </c>
      <c r="H25" s="104"/>
      <c r="I25" s="206">
        <f t="shared" si="4"/>
        <v>19</v>
      </c>
      <c r="J25" s="133">
        <f t="shared" si="8"/>
        <v>4.706390328151986E-2</v>
      </c>
      <c r="K25" s="194">
        <f t="shared" si="8"/>
        <v>4.0708812260536395E-2</v>
      </c>
      <c r="L25" s="195">
        <f t="shared" si="8"/>
        <v>4.6448087431693992E-2</v>
      </c>
      <c r="M25" s="159">
        <f t="shared" si="8"/>
        <v>4.3055555555555555E-2</v>
      </c>
      <c r="N25" s="196">
        <f t="shared" si="8"/>
        <v>4.791666666666667E-2</v>
      </c>
      <c r="O25" s="197">
        <f t="shared" si="8"/>
        <v>4.6369203849518807E-2</v>
      </c>
    </row>
    <row r="26" spans="1:15" ht="19" x14ac:dyDescent="0.25">
      <c r="A26" s="206">
        <f t="shared" si="2"/>
        <v>20</v>
      </c>
      <c r="B26" s="198">
        <f t="shared" ref="B26:G27" si="9">B59/SUM(B$39:B$60)</f>
        <v>8.3333333333333329E-2</v>
      </c>
      <c r="C26" s="199">
        <f t="shared" si="9"/>
        <v>2.6556776556776556E-2</v>
      </c>
      <c r="D26" s="129">
        <f t="shared" si="9"/>
        <v>8.3333333333333329E-2</v>
      </c>
      <c r="E26" s="176">
        <f t="shared" si="9"/>
        <v>1.0841836734693877E-2</v>
      </c>
      <c r="F26" s="126">
        <f t="shared" si="9"/>
        <v>9.4221105527638183E-3</v>
      </c>
      <c r="G26" s="200">
        <f t="shared" si="9"/>
        <v>8.3333333333333329E-2</v>
      </c>
      <c r="I26" s="206">
        <f t="shared" si="4"/>
        <v>20</v>
      </c>
      <c r="J26" s="198">
        <f t="shared" ref="J26:O27" si="10">J59/SUM(J$39:J$60)</f>
        <v>4.706390328151986E-2</v>
      </c>
      <c r="K26" s="199">
        <f t="shared" si="10"/>
        <v>4.7413793103448273E-2</v>
      </c>
      <c r="L26" s="129">
        <f t="shared" si="10"/>
        <v>4.5992714025500911E-2</v>
      </c>
      <c r="M26" s="176">
        <f t="shared" si="10"/>
        <v>4.6527777777777779E-2</v>
      </c>
      <c r="N26" s="126">
        <f t="shared" si="10"/>
        <v>4.189814814814815E-2</v>
      </c>
      <c r="O26" s="200">
        <f t="shared" si="10"/>
        <v>4.5494313210848646E-2</v>
      </c>
    </row>
    <row r="27" spans="1:15" ht="19" x14ac:dyDescent="0.25">
      <c r="A27" s="206">
        <f t="shared" si="2"/>
        <v>21</v>
      </c>
      <c r="B27" s="201">
        <f t="shared" si="9"/>
        <v>8.3333333333333329E-2</v>
      </c>
      <c r="C27" s="202">
        <f t="shared" si="9"/>
        <v>1.1904761904761904E-2</v>
      </c>
      <c r="D27" s="203">
        <f t="shared" si="9"/>
        <v>1.0469011725293133E-2</v>
      </c>
      <c r="E27" s="130">
        <f t="shared" si="9"/>
        <v>8.3333333333333329E-2</v>
      </c>
      <c r="F27" s="204">
        <f t="shared" si="9"/>
        <v>1.1515912897822446E-2</v>
      </c>
      <c r="G27" s="205">
        <f t="shared" si="9"/>
        <v>5.4494828957836118E-2</v>
      </c>
      <c r="I27" s="206">
        <f t="shared" si="4"/>
        <v>21</v>
      </c>
      <c r="J27" s="201">
        <f t="shared" si="10"/>
        <v>4.1882556131260795E-2</v>
      </c>
      <c r="K27" s="202">
        <f t="shared" si="10"/>
        <v>4.3582375478927203E-2</v>
      </c>
      <c r="L27" s="203">
        <f t="shared" si="10"/>
        <v>4.7358834244080147E-2</v>
      </c>
      <c r="M27" s="130">
        <f t="shared" si="10"/>
        <v>4.5601851851851852E-2</v>
      </c>
      <c r="N27" s="204">
        <f t="shared" si="10"/>
        <v>4.8148148148148148E-2</v>
      </c>
      <c r="O27" s="205">
        <f t="shared" si="10"/>
        <v>4.4619422572178477E-2</v>
      </c>
    </row>
    <row r="34" spans="1:16" ht="26" x14ac:dyDescent="0.3">
      <c r="C34" s="208" t="s">
        <v>5</v>
      </c>
    </row>
    <row r="37" spans="1:16" x14ac:dyDescent="0.2">
      <c r="B37" t="s">
        <v>15</v>
      </c>
      <c r="J37" t="s">
        <v>16</v>
      </c>
    </row>
    <row r="38" spans="1:16" x14ac:dyDescent="0.2">
      <c r="A38" t="s">
        <v>0</v>
      </c>
      <c r="B38">
        <v>0</v>
      </c>
      <c r="C38">
        <f>B38+1</f>
        <v>1</v>
      </c>
      <c r="D38">
        <f>C38+1</f>
        <v>2</v>
      </c>
      <c r="E38">
        <f>D38+1</f>
        <v>3</v>
      </c>
      <c r="F38">
        <f>E38+1</f>
        <v>4</v>
      </c>
      <c r="G38">
        <f>F38+1</f>
        <v>5</v>
      </c>
      <c r="I38" t="s">
        <v>0</v>
      </c>
      <c r="J38">
        <v>0</v>
      </c>
      <c r="K38">
        <f>J38+1</f>
        <v>1</v>
      </c>
      <c r="L38">
        <f>K38+1</f>
        <v>2</v>
      </c>
      <c r="M38">
        <f>L38+1</f>
        <v>3</v>
      </c>
      <c r="N38">
        <f>M38+1</f>
        <v>4</v>
      </c>
      <c r="O38">
        <f>N38+1</f>
        <v>5</v>
      </c>
    </row>
    <row r="39" spans="1:16" x14ac:dyDescent="0.2">
      <c r="A39">
        <v>0</v>
      </c>
      <c r="B39" s="3">
        <v>210</v>
      </c>
      <c r="C39" s="4">
        <v>22</v>
      </c>
      <c r="D39" s="5">
        <v>199</v>
      </c>
      <c r="E39" s="6">
        <v>59</v>
      </c>
      <c r="F39" s="7">
        <v>398</v>
      </c>
      <c r="G39" s="8">
        <v>94</v>
      </c>
      <c r="H39">
        <f>SUM(B39:G39)</f>
        <v>982</v>
      </c>
      <c r="I39">
        <v>0</v>
      </c>
      <c r="J39" s="3">
        <v>114</v>
      </c>
      <c r="K39" s="4">
        <v>99</v>
      </c>
      <c r="L39" s="5">
        <v>101</v>
      </c>
      <c r="M39" s="6">
        <v>199</v>
      </c>
      <c r="N39" s="7">
        <v>191</v>
      </c>
      <c r="O39" s="8">
        <v>197</v>
      </c>
      <c r="P39">
        <f>SUM(J39:O39)</f>
        <v>901</v>
      </c>
    </row>
    <row r="40" spans="1:16" x14ac:dyDescent="0.2">
      <c r="A40">
        <f>A39+1</f>
        <v>1</v>
      </c>
      <c r="B40" s="9">
        <v>43</v>
      </c>
      <c r="C40" s="10">
        <v>29</v>
      </c>
      <c r="D40" s="11">
        <v>199</v>
      </c>
      <c r="E40" s="12">
        <v>51</v>
      </c>
      <c r="F40" s="13">
        <v>241</v>
      </c>
      <c r="G40" s="14">
        <v>419</v>
      </c>
      <c r="H40">
        <f t="shared" ref="H40:H60" si="11">SUM(B40:G40)</f>
        <v>982</v>
      </c>
      <c r="I40">
        <f>I39+1</f>
        <v>1</v>
      </c>
      <c r="J40" s="9">
        <v>108</v>
      </c>
      <c r="K40" s="10">
        <v>101</v>
      </c>
      <c r="L40" s="11">
        <v>93</v>
      </c>
      <c r="M40" s="12">
        <v>209</v>
      </c>
      <c r="N40" s="13">
        <v>183</v>
      </c>
      <c r="O40" s="14">
        <v>207</v>
      </c>
      <c r="P40">
        <f t="shared" ref="P40:P60" si="12">SUM(J40:O40)</f>
        <v>901</v>
      </c>
    </row>
    <row r="41" spans="1:16" x14ac:dyDescent="0.2">
      <c r="A41">
        <f t="shared" ref="A41:A60" si="13">A40+1</f>
        <v>2</v>
      </c>
      <c r="B41" s="15">
        <v>210</v>
      </c>
      <c r="C41" s="16">
        <v>23</v>
      </c>
      <c r="D41" s="17">
        <v>26</v>
      </c>
      <c r="E41" s="18">
        <v>392</v>
      </c>
      <c r="F41" s="19">
        <v>117</v>
      </c>
      <c r="G41" s="14">
        <v>214</v>
      </c>
      <c r="H41">
        <f t="shared" si="11"/>
        <v>982</v>
      </c>
      <c r="I41">
        <f t="shared" ref="I41:I60" si="14">I40+1</f>
        <v>2</v>
      </c>
      <c r="J41" s="15">
        <v>105</v>
      </c>
      <c r="K41" s="16">
        <v>94</v>
      </c>
      <c r="L41" s="17">
        <v>94</v>
      </c>
      <c r="M41" s="18">
        <v>196</v>
      </c>
      <c r="N41" s="19">
        <v>213</v>
      </c>
      <c r="O41" s="14">
        <v>199</v>
      </c>
      <c r="P41">
        <f t="shared" si="12"/>
        <v>901</v>
      </c>
    </row>
    <row r="42" spans="1:16" x14ac:dyDescent="0.2">
      <c r="A42">
        <f t="shared" si="13"/>
        <v>3</v>
      </c>
      <c r="B42" s="20">
        <v>118</v>
      </c>
      <c r="C42" s="21">
        <v>182</v>
      </c>
      <c r="D42" s="5">
        <v>199</v>
      </c>
      <c r="E42" s="22">
        <v>376</v>
      </c>
      <c r="F42" s="23">
        <v>46</v>
      </c>
      <c r="G42" s="24">
        <v>61</v>
      </c>
      <c r="H42">
        <f t="shared" si="11"/>
        <v>982</v>
      </c>
      <c r="I42">
        <f t="shared" si="14"/>
        <v>3</v>
      </c>
      <c r="J42" s="20">
        <v>112</v>
      </c>
      <c r="K42" s="21">
        <v>96</v>
      </c>
      <c r="L42" s="5">
        <v>98</v>
      </c>
      <c r="M42" s="22">
        <v>191</v>
      </c>
      <c r="N42" s="23">
        <v>211</v>
      </c>
      <c r="O42" s="24">
        <v>193</v>
      </c>
      <c r="P42">
        <f t="shared" si="12"/>
        <v>901</v>
      </c>
    </row>
    <row r="43" spans="1:16" x14ac:dyDescent="0.2">
      <c r="A43">
        <f t="shared" si="13"/>
        <v>4</v>
      </c>
      <c r="B43" s="25">
        <v>25</v>
      </c>
      <c r="C43" s="26">
        <v>182</v>
      </c>
      <c r="D43" s="27">
        <v>26</v>
      </c>
      <c r="E43" s="28">
        <v>66</v>
      </c>
      <c r="F43" s="29">
        <v>398</v>
      </c>
      <c r="G43" s="30">
        <v>285</v>
      </c>
      <c r="H43">
        <f t="shared" si="11"/>
        <v>982</v>
      </c>
      <c r="I43">
        <f t="shared" si="14"/>
        <v>4</v>
      </c>
      <c r="J43" s="25">
        <v>101</v>
      </c>
      <c r="K43" s="26">
        <v>96</v>
      </c>
      <c r="L43" s="27">
        <v>97</v>
      </c>
      <c r="M43" s="28">
        <v>203</v>
      </c>
      <c r="N43" s="29">
        <v>195</v>
      </c>
      <c r="O43" s="30">
        <v>209</v>
      </c>
      <c r="P43">
        <f t="shared" si="12"/>
        <v>901</v>
      </c>
    </row>
    <row r="44" spans="1:16" x14ac:dyDescent="0.2">
      <c r="A44">
        <f t="shared" si="13"/>
        <v>5</v>
      </c>
      <c r="B44" s="31">
        <v>30</v>
      </c>
      <c r="C44" s="32">
        <v>16</v>
      </c>
      <c r="D44" s="33">
        <v>166</v>
      </c>
      <c r="E44" s="34">
        <v>392</v>
      </c>
      <c r="F44" s="35">
        <v>63</v>
      </c>
      <c r="G44" s="36">
        <v>315</v>
      </c>
      <c r="H44">
        <f t="shared" si="11"/>
        <v>982</v>
      </c>
      <c r="I44">
        <f t="shared" si="14"/>
        <v>5</v>
      </c>
      <c r="J44" s="31">
        <v>104</v>
      </c>
      <c r="K44" s="32">
        <v>85</v>
      </c>
      <c r="L44" s="33">
        <v>95</v>
      </c>
      <c r="M44" s="34">
        <v>189</v>
      </c>
      <c r="N44" s="35">
        <v>211</v>
      </c>
      <c r="O44" s="36">
        <v>217</v>
      </c>
      <c r="P44">
        <f t="shared" si="12"/>
        <v>901</v>
      </c>
    </row>
    <row r="45" spans="1:16" x14ac:dyDescent="0.2">
      <c r="A45">
        <f t="shared" si="13"/>
        <v>6</v>
      </c>
      <c r="B45" s="37">
        <v>32</v>
      </c>
      <c r="C45" s="38">
        <v>35</v>
      </c>
      <c r="D45" s="39">
        <v>58</v>
      </c>
      <c r="E45" s="40">
        <v>392</v>
      </c>
      <c r="F45" s="41">
        <v>398</v>
      </c>
      <c r="G45" s="42">
        <v>67</v>
      </c>
      <c r="H45">
        <f t="shared" si="11"/>
        <v>982</v>
      </c>
      <c r="I45">
        <f t="shared" si="14"/>
        <v>6</v>
      </c>
      <c r="J45" s="37">
        <v>113</v>
      </c>
      <c r="K45" s="38">
        <v>95</v>
      </c>
      <c r="L45" s="39">
        <v>97</v>
      </c>
      <c r="M45" s="40">
        <v>185</v>
      </c>
      <c r="N45" s="41">
        <v>211</v>
      </c>
      <c r="O45" s="42">
        <v>200</v>
      </c>
      <c r="P45">
        <f t="shared" si="12"/>
        <v>901</v>
      </c>
    </row>
    <row r="46" spans="1:16" x14ac:dyDescent="0.2">
      <c r="A46">
        <f t="shared" si="13"/>
        <v>7</v>
      </c>
      <c r="B46" s="43">
        <v>29</v>
      </c>
      <c r="C46" s="44">
        <v>21</v>
      </c>
      <c r="D46" s="5">
        <v>199</v>
      </c>
      <c r="E46" s="45">
        <v>257</v>
      </c>
      <c r="F46" s="46">
        <v>57</v>
      </c>
      <c r="G46" s="47">
        <v>419</v>
      </c>
      <c r="H46">
        <f t="shared" si="11"/>
        <v>982</v>
      </c>
      <c r="I46">
        <f t="shared" si="14"/>
        <v>7</v>
      </c>
      <c r="J46" s="43">
        <v>97</v>
      </c>
      <c r="K46" s="44">
        <v>96</v>
      </c>
      <c r="L46" s="5">
        <v>105</v>
      </c>
      <c r="M46" s="45">
        <v>209</v>
      </c>
      <c r="N46" s="46">
        <v>181</v>
      </c>
      <c r="O46" s="47">
        <v>213</v>
      </c>
      <c r="P46">
        <f t="shared" si="12"/>
        <v>901</v>
      </c>
    </row>
    <row r="47" spans="1:16" x14ac:dyDescent="0.2">
      <c r="A47">
        <f t="shared" si="13"/>
        <v>8</v>
      </c>
      <c r="B47" s="48">
        <v>26</v>
      </c>
      <c r="C47" s="49">
        <v>59</v>
      </c>
      <c r="D47" s="50">
        <v>26</v>
      </c>
      <c r="E47" s="51">
        <v>54</v>
      </c>
      <c r="F47" s="15">
        <v>398</v>
      </c>
      <c r="G47" s="52">
        <v>419</v>
      </c>
      <c r="H47">
        <f t="shared" si="11"/>
        <v>982</v>
      </c>
      <c r="I47">
        <f t="shared" si="14"/>
        <v>8</v>
      </c>
      <c r="J47" s="48">
        <v>102</v>
      </c>
      <c r="K47" s="49">
        <v>105</v>
      </c>
      <c r="L47" s="50">
        <v>102</v>
      </c>
      <c r="M47" s="51">
        <v>197</v>
      </c>
      <c r="N47" s="15">
        <v>183</v>
      </c>
      <c r="O47" s="52">
        <v>212</v>
      </c>
      <c r="P47">
        <f t="shared" si="12"/>
        <v>901</v>
      </c>
    </row>
    <row r="48" spans="1:16" x14ac:dyDescent="0.2">
      <c r="A48">
        <f t="shared" si="13"/>
        <v>9</v>
      </c>
      <c r="B48" s="53">
        <v>37</v>
      </c>
      <c r="C48" s="28">
        <v>51</v>
      </c>
      <c r="D48" s="54">
        <v>23</v>
      </c>
      <c r="E48" s="55">
        <v>54</v>
      </c>
      <c r="F48" s="30">
        <v>398</v>
      </c>
      <c r="G48" s="56">
        <v>419</v>
      </c>
      <c r="H48">
        <f t="shared" si="11"/>
        <v>982</v>
      </c>
      <c r="I48">
        <f t="shared" si="14"/>
        <v>9</v>
      </c>
      <c r="J48" s="53">
        <v>97</v>
      </c>
      <c r="K48" s="28">
        <v>103</v>
      </c>
      <c r="L48" s="54">
        <v>102</v>
      </c>
      <c r="M48" s="55">
        <v>201</v>
      </c>
      <c r="N48" s="30">
        <v>189</v>
      </c>
      <c r="O48" s="56">
        <v>209</v>
      </c>
      <c r="P48">
        <f t="shared" si="12"/>
        <v>901</v>
      </c>
    </row>
    <row r="49" spans="1:16" x14ac:dyDescent="0.2">
      <c r="A49">
        <f t="shared" si="13"/>
        <v>10</v>
      </c>
      <c r="B49" s="57">
        <v>210</v>
      </c>
      <c r="C49" s="44">
        <v>182</v>
      </c>
      <c r="D49" s="58">
        <v>33</v>
      </c>
      <c r="E49" s="59">
        <v>392</v>
      </c>
      <c r="F49" s="60">
        <v>54</v>
      </c>
      <c r="G49" s="61">
        <v>111</v>
      </c>
      <c r="H49">
        <f t="shared" si="11"/>
        <v>982</v>
      </c>
      <c r="I49">
        <f t="shared" si="14"/>
        <v>10</v>
      </c>
      <c r="J49" s="57">
        <v>106</v>
      </c>
      <c r="K49" s="44">
        <v>85</v>
      </c>
      <c r="L49" s="58">
        <v>96</v>
      </c>
      <c r="M49" s="59">
        <v>192</v>
      </c>
      <c r="N49" s="60">
        <v>206</v>
      </c>
      <c r="O49" s="61">
        <v>214</v>
      </c>
      <c r="P49">
        <f t="shared" si="12"/>
        <v>899</v>
      </c>
    </row>
    <row r="50" spans="1:16" x14ac:dyDescent="0.2">
      <c r="A50">
        <f t="shared" si="13"/>
        <v>11</v>
      </c>
      <c r="B50" s="62">
        <v>25</v>
      </c>
      <c r="C50" s="63">
        <v>182</v>
      </c>
      <c r="D50" s="64">
        <v>199</v>
      </c>
      <c r="E50" s="43">
        <v>98</v>
      </c>
      <c r="F50" s="65">
        <v>59</v>
      </c>
      <c r="G50" s="43">
        <v>419</v>
      </c>
      <c r="H50">
        <f t="shared" si="11"/>
        <v>982</v>
      </c>
      <c r="I50">
        <f t="shared" si="14"/>
        <v>11</v>
      </c>
      <c r="J50" s="62">
        <v>105</v>
      </c>
      <c r="K50" s="63">
        <v>95</v>
      </c>
      <c r="L50" s="64">
        <v>98</v>
      </c>
      <c r="M50" s="43">
        <v>193</v>
      </c>
      <c r="N50" s="65">
        <v>192</v>
      </c>
      <c r="O50" s="43">
        <v>218</v>
      </c>
      <c r="P50">
        <f t="shared" si="12"/>
        <v>901</v>
      </c>
    </row>
    <row r="51" spans="1:16" x14ac:dyDescent="0.2">
      <c r="A51">
        <f t="shared" si="13"/>
        <v>12</v>
      </c>
      <c r="B51" s="66">
        <v>210</v>
      </c>
      <c r="C51" s="67">
        <v>158</v>
      </c>
      <c r="D51" s="57">
        <v>199</v>
      </c>
      <c r="E51" s="68">
        <v>301</v>
      </c>
      <c r="F51" s="22">
        <v>66</v>
      </c>
      <c r="G51" s="69">
        <v>48</v>
      </c>
      <c r="H51">
        <f t="shared" si="11"/>
        <v>982</v>
      </c>
      <c r="I51">
        <f t="shared" si="14"/>
        <v>12</v>
      </c>
      <c r="J51" s="66">
        <v>107</v>
      </c>
      <c r="K51" s="67">
        <v>93</v>
      </c>
      <c r="L51" s="57">
        <v>101</v>
      </c>
      <c r="M51" s="68">
        <v>193</v>
      </c>
      <c r="N51" s="22">
        <v>197</v>
      </c>
      <c r="O51" s="69">
        <v>210</v>
      </c>
      <c r="P51">
        <f t="shared" si="12"/>
        <v>901</v>
      </c>
    </row>
    <row r="52" spans="1:16" x14ac:dyDescent="0.2">
      <c r="A52">
        <f t="shared" si="13"/>
        <v>13</v>
      </c>
      <c r="B52" s="70">
        <v>210</v>
      </c>
      <c r="C52" s="32">
        <v>182</v>
      </c>
      <c r="D52" s="71">
        <v>85</v>
      </c>
      <c r="E52" s="72">
        <v>392</v>
      </c>
      <c r="F52" s="73">
        <v>60</v>
      </c>
      <c r="G52" s="74">
        <v>51</v>
      </c>
      <c r="H52">
        <f t="shared" si="11"/>
        <v>980</v>
      </c>
      <c r="I52">
        <f t="shared" si="14"/>
        <v>13</v>
      </c>
      <c r="J52" s="70">
        <v>100</v>
      </c>
      <c r="K52" s="32">
        <v>95</v>
      </c>
      <c r="L52" s="71">
        <v>96</v>
      </c>
      <c r="M52" s="72">
        <v>185</v>
      </c>
      <c r="N52" s="73">
        <v>217</v>
      </c>
      <c r="O52" s="74">
        <v>206</v>
      </c>
      <c r="P52">
        <f t="shared" si="12"/>
        <v>899</v>
      </c>
    </row>
    <row r="53" spans="1:16" x14ac:dyDescent="0.2">
      <c r="A53">
        <f t="shared" si="13"/>
        <v>14</v>
      </c>
      <c r="B53" s="75">
        <v>182</v>
      </c>
      <c r="C53" s="76">
        <v>182</v>
      </c>
      <c r="D53" s="74">
        <v>29</v>
      </c>
      <c r="E53" s="77">
        <v>133</v>
      </c>
      <c r="F53" s="78">
        <v>398</v>
      </c>
      <c r="G53" s="79">
        <v>58</v>
      </c>
      <c r="H53">
        <f t="shared" si="11"/>
        <v>982</v>
      </c>
      <c r="I53">
        <f t="shared" si="14"/>
        <v>14</v>
      </c>
      <c r="J53" s="75">
        <v>104</v>
      </c>
      <c r="K53" s="76">
        <v>93</v>
      </c>
      <c r="L53" s="74">
        <v>106</v>
      </c>
      <c r="M53" s="77">
        <v>193</v>
      </c>
      <c r="N53" s="78">
        <v>195</v>
      </c>
      <c r="O53" s="79">
        <v>208</v>
      </c>
      <c r="P53">
        <f t="shared" si="12"/>
        <v>899</v>
      </c>
    </row>
    <row r="54" spans="1:16" x14ac:dyDescent="0.2">
      <c r="A54">
        <f t="shared" si="13"/>
        <v>15</v>
      </c>
      <c r="B54" s="53">
        <v>210</v>
      </c>
      <c r="C54" s="74">
        <v>16</v>
      </c>
      <c r="D54" s="80">
        <v>25</v>
      </c>
      <c r="E54" s="81">
        <v>260</v>
      </c>
      <c r="F54" s="74">
        <v>50</v>
      </c>
      <c r="G54" s="57">
        <v>419</v>
      </c>
      <c r="H54">
        <f t="shared" si="11"/>
        <v>980</v>
      </c>
      <c r="I54">
        <f t="shared" si="14"/>
        <v>15</v>
      </c>
      <c r="J54" s="53">
        <v>98</v>
      </c>
      <c r="K54" s="74">
        <v>93</v>
      </c>
      <c r="L54" s="80">
        <v>106</v>
      </c>
      <c r="M54" s="81">
        <v>215</v>
      </c>
      <c r="N54" s="74">
        <v>185</v>
      </c>
      <c r="O54" s="57">
        <v>202</v>
      </c>
      <c r="P54">
        <f t="shared" si="12"/>
        <v>899</v>
      </c>
    </row>
    <row r="55" spans="1:16" x14ac:dyDescent="0.2">
      <c r="A55">
        <f t="shared" si="13"/>
        <v>16</v>
      </c>
      <c r="B55" s="82">
        <v>210</v>
      </c>
      <c r="C55" s="49">
        <v>32</v>
      </c>
      <c r="D55" s="83">
        <v>199</v>
      </c>
      <c r="E55" s="84">
        <v>93</v>
      </c>
      <c r="F55" s="85">
        <v>398</v>
      </c>
      <c r="G55" s="86">
        <v>50</v>
      </c>
      <c r="H55">
        <f t="shared" si="11"/>
        <v>982</v>
      </c>
      <c r="I55">
        <f t="shared" si="14"/>
        <v>16</v>
      </c>
      <c r="J55" s="82">
        <v>111</v>
      </c>
      <c r="K55" s="49">
        <v>105</v>
      </c>
      <c r="L55" s="83">
        <v>93</v>
      </c>
      <c r="M55" s="84">
        <v>183</v>
      </c>
      <c r="N55" s="85">
        <v>194</v>
      </c>
      <c r="O55" s="86">
        <v>215</v>
      </c>
      <c r="P55">
        <f t="shared" si="12"/>
        <v>901</v>
      </c>
    </row>
    <row r="56" spans="1:16" x14ac:dyDescent="0.2">
      <c r="A56">
        <f t="shared" si="13"/>
        <v>17</v>
      </c>
      <c r="B56" s="74">
        <v>24</v>
      </c>
      <c r="C56" s="57">
        <v>182</v>
      </c>
      <c r="D56" s="6">
        <v>31</v>
      </c>
      <c r="E56" s="87">
        <v>61</v>
      </c>
      <c r="F56" s="13">
        <v>398</v>
      </c>
      <c r="G56" s="88">
        <v>286</v>
      </c>
      <c r="H56">
        <f t="shared" si="11"/>
        <v>982</v>
      </c>
      <c r="I56">
        <f t="shared" si="14"/>
        <v>17</v>
      </c>
      <c r="J56" s="74">
        <v>101</v>
      </c>
      <c r="K56" s="57">
        <v>91</v>
      </c>
      <c r="L56" s="6">
        <v>106</v>
      </c>
      <c r="M56" s="87">
        <v>204</v>
      </c>
      <c r="N56" s="13">
        <v>189</v>
      </c>
      <c r="O56" s="88">
        <v>210</v>
      </c>
      <c r="P56">
        <f t="shared" si="12"/>
        <v>901</v>
      </c>
    </row>
    <row r="57" spans="1:16" x14ac:dyDescent="0.2">
      <c r="A57">
        <f t="shared" si="13"/>
        <v>18</v>
      </c>
      <c r="B57" s="89">
        <v>31</v>
      </c>
      <c r="C57" s="90">
        <v>182</v>
      </c>
      <c r="D57" s="56">
        <v>199</v>
      </c>
      <c r="E57" s="17">
        <v>46</v>
      </c>
      <c r="F57" s="57">
        <v>398</v>
      </c>
      <c r="G57" s="91">
        <v>126</v>
      </c>
      <c r="H57">
        <f t="shared" si="11"/>
        <v>982</v>
      </c>
      <c r="I57">
        <f t="shared" si="14"/>
        <v>18</v>
      </c>
      <c r="J57" s="89">
        <v>116</v>
      </c>
      <c r="K57" s="90">
        <v>93</v>
      </c>
      <c r="L57" s="56">
        <v>103</v>
      </c>
      <c r="M57" s="17">
        <v>199</v>
      </c>
      <c r="N57" s="57">
        <v>181</v>
      </c>
      <c r="O57" s="91">
        <v>209</v>
      </c>
      <c r="P57">
        <f t="shared" si="12"/>
        <v>901</v>
      </c>
    </row>
    <row r="58" spans="1:16" x14ac:dyDescent="0.2">
      <c r="A58">
        <f t="shared" si="13"/>
        <v>19</v>
      </c>
      <c r="B58" s="31">
        <v>28</v>
      </c>
      <c r="C58" s="92">
        <v>182</v>
      </c>
      <c r="D58" s="93">
        <v>44</v>
      </c>
      <c r="E58" s="57">
        <v>392</v>
      </c>
      <c r="F58" s="94">
        <v>281</v>
      </c>
      <c r="G58" s="95">
        <v>55</v>
      </c>
      <c r="H58">
        <f t="shared" si="11"/>
        <v>982</v>
      </c>
      <c r="I58">
        <f t="shared" si="14"/>
        <v>19</v>
      </c>
      <c r="J58" s="31">
        <v>109</v>
      </c>
      <c r="K58" s="92">
        <v>85</v>
      </c>
      <c r="L58" s="93">
        <v>102</v>
      </c>
      <c r="M58" s="57">
        <v>186</v>
      </c>
      <c r="N58" s="94">
        <v>207</v>
      </c>
      <c r="O58" s="95">
        <v>212</v>
      </c>
      <c r="P58">
        <f t="shared" si="12"/>
        <v>901</v>
      </c>
    </row>
    <row r="59" spans="1:16" x14ac:dyDescent="0.2">
      <c r="A59">
        <f t="shared" si="13"/>
        <v>20</v>
      </c>
      <c r="B59" s="96">
        <v>210</v>
      </c>
      <c r="C59" s="97">
        <v>58</v>
      </c>
      <c r="D59" s="27">
        <v>199</v>
      </c>
      <c r="E59" s="74">
        <v>51</v>
      </c>
      <c r="F59" s="24">
        <v>45</v>
      </c>
      <c r="G59" s="98">
        <v>419</v>
      </c>
      <c r="H59">
        <f t="shared" si="11"/>
        <v>982</v>
      </c>
      <c r="I59">
        <f t="shared" si="14"/>
        <v>20</v>
      </c>
      <c r="J59" s="96">
        <v>109</v>
      </c>
      <c r="K59" s="97">
        <v>99</v>
      </c>
      <c r="L59" s="27">
        <v>101</v>
      </c>
      <c r="M59" s="74">
        <v>201</v>
      </c>
      <c r="N59" s="24">
        <v>181</v>
      </c>
      <c r="O59" s="98">
        <v>208</v>
      </c>
      <c r="P59">
        <f t="shared" si="12"/>
        <v>899</v>
      </c>
    </row>
    <row r="60" spans="1:16" x14ac:dyDescent="0.2">
      <c r="A60">
        <f t="shared" si="13"/>
        <v>21</v>
      </c>
      <c r="B60" s="99">
        <v>210</v>
      </c>
      <c r="C60" s="100">
        <v>26</v>
      </c>
      <c r="D60" s="101">
        <v>25</v>
      </c>
      <c r="E60" s="28">
        <v>392</v>
      </c>
      <c r="F60" s="102">
        <v>55</v>
      </c>
      <c r="G60" s="103">
        <v>274</v>
      </c>
      <c r="H60">
        <f t="shared" si="11"/>
        <v>982</v>
      </c>
      <c r="I60">
        <f t="shared" si="14"/>
        <v>21</v>
      </c>
      <c r="J60" s="99">
        <v>97</v>
      </c>
      <c r="K60" s="100">
        <v>91</v>
      </c>
      <c r="L60" s="101">
        <v>104</v>
      </c>
      <c r="M60" s="28">
        <v>197</v>
      </c>
      <c r="N60" s="102">
        <v>208</v>
      </c>
      <c r="O60" s="103">
        <v>204</v>
      </c>
      <c r="P60">
        <f t="shared" si="12"/>
        <v>901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17" sqref="C17"/>
    </sheetView>
  </sheetViews>
  <sheetFormatPr baseColWidth="10" defaultRowHeight="16" x14ac:dyDescent="0.2"/>
  <sheetData>
    <row r="1" spans="1:7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2">
      <c r="A2">
        <v>0</v>
      </c>
      <c r="B2" s="105">
        <v>6.3172727339999994</v>
      </c>
      <c r="C2" s="106">
        <v>3.7118424999999622E-2</v>
      </c>
      <c r="D2" s="107">
        <v>3.419590613</v>
      </c>
      <c r="E2" s="108">
        <v>-1.7822767960000001</v>
      </c>
      <c r="F2" s="109">
        <v>4.3952822490000001</v>
      </c>
      <c r="G2" s="110">
        <v>2.1072408969999996</v>
      </c>
    </row>
    <row r="3" spans="1:7" x14ac:dyDescent="0.2">
      <c r="A3">
        <v>1</v>
      </c>
      <c r="B3" s="111">
        <v>-0.56188274999999965</v>
      </c>
      <c r="C3" s="112">
        <v>-4.6648581700000005</v>
      </c>
      <c r="D3" s="113">
        <v>-1.1807188639999997</v>
      </c>
      <c r="E3" s="114">
        <v>-3.6502665630000002</v>
      </c>
      <c r="F3" s="115">
        <v>-1.0198231660000001</v>
      </c>
      <c r="G3" s="116">
        <v>-2.5540410590000002</v>
      </c>
    </row>
    <row r="4" spans="1:7" x14ac:dyDescent="0.2">
      <c r="A4">
        <v>2</v>
      </c>
      <c r="B4" s="117">
        <v>2.7765309400000002</v>
      </c>
      <c r="C4" s="118">
        <v>-5.5355945770000003</v>
      </c>
      <c r="D4" s="119">
        <v>-2.380799594</v>
      </c>
      <c r="E4" s="120">
        <v>-1.2633907500000001</v>
      </c>
      <c r="F4" s="121">
        <v>-0.86055535799999938</v>
      </c>
      <c r="G4" s="116">
        <v>-2.5540410599999999</v>
      </c>
    </row>
    <row r="5" spans="1:7" x14ac:dyDescent="0.2">
      <c r="A5">
        <v>3</v>
      </c>
      <c r="B5" s="122">
        <v>1.3602342250000004</v>
      </c>
      <c r="C5" s="123">
        <v>1.4302966770000003</v>
      </c>
      <c r="D5" s="107">
        <v>3.419590613</v>
      </c>
      <c r="E5" s="124">
        <v>-1.8064239000000093E-2</v>
      </c>
      <c r="F5" s="125">
        <v>0.25431928500000023</v>
      </c>
      <c r="G5" s="126">
        <v>-3.8399119439999998</v>
      </c>
    </row>
    <row r="6" spans="1:7" x14ac:dyDescent="0.2">
      <c r="A6">
        <v>4</v>
      </c>
      <c r="B6" s="127">
        <v>1.866054482</v>
      </c>
      <c r="C6" s="128">
        <v>1.7785912400000001</v>
      </c>
      <c r="D6" s="129">
        <v>-2.280792865</v>
      </c>
      <c r="E6" s="130">
        <v>-0.84828191400000019</v>
      </c>
      <c r="F6" s="131">
        <v>2.3248007659999996</v>
      </c>
      <c r="G6" s="132">
        <v>-0.14303315</v>
      </c>
    </row>
    <row r="7" spans="1:7" x14ac:dyDescent="0.2">
      <c r="A7">
        <v>5</v>
      </c>
      <c r="B7" s="133">
        <v>1.7648904289999996</v>
      </c>
      <c r="C7" s="134">
        <v>-4.1424163270000012</v>
      </c>
      <c r="D7" s="135">
        <v>2.1195031540000007</v>
      </c>
      <c r="E7" s="136">
        <v>3.199029248</v>
      </c>
      <c r="F7" s="137">
        <v>2.1655329610000003</v>
      </c>
      <c r="G7" s="138">
        <v>1.4643054559999999</v>
      </c>
    </row>
    <row r="8" spans="1:7" x14ac:dyDescent="0.2">
      <c r="A8">
        <v>6</v>
      </c>
      <c r="B8" s="139">
        <v>-2.7874918769999999</v>
      </c>
      <c r="C8" s="140">
        <v>-0.8336179800000002</v>
      </c>
      <c r="D8" s="141">
        <v>1.1194358750000002</v>
      </c>
      <c r="E8" s="142">
        <v>2.0574799480000001</v>
      </c>
      <c r="F8" s="143">
        <v>5.0323534749999999</v>
      </c>
      <c r="G8" s="144">
        <v>-0.46450087100000048</v>
      </c>
    </row>
    <row r="9" spans="1:7" x14ac:dyDescent="0.2">
      <c r="A9">
        <v>7</v>
      </c>
      <c r="B9" s="145">
        <v>1.2590701719999999</v>
      </c>
      <c r="C9" s="146">
        <v>-2.0526489510000001</v>
      </c>
      <c r="D9" s="107">
        <v>3.4195906139999996</v>
      </c>
      <c r="E9" s="147">
        <v>0.60459901499999991</v>
      </c>
      <c r="F9" s="148">
        <v>-0.223484134</v>
      </c>
      <c r="G9" s="149">
        <v>2.9109102010000001</v>
      </c>
    </row>
    <row r="10" spans="1:7" x14ac:dyDescent="0.2">
      <c r="A10">
        <v>8</v>
      </c>
      <c r="B10" s="150">
        <v>0.75324991499999971</v>
      </c>
      <c r="C10" s="151">
        <v>-1.0077652620000002</v>
      </c>
      <c r="D10" s="152">
        <v>-0.9807054049999997</v>
      </c>
      <c r="E10" s="153">
        <v>0.91593064299999982</v>
      </c>
      <c r="F10" s="117">
        <v>3.1211397999999986</v>
      </c>
      <c r="G10" s="154">
        <v>1.3035715960000001</v>
      </c>
    </row>
    <row r="11" spans="1:7" x14ac:dyDescent="0.2">
      <c r="A11">
        <v>9</v>
      </c>
      <c r="B11" s="155">
        <v>-2.1805075710000006</v>
      </c>
      <c r="C11" s="130">
        <v>-1.8785016690000003</v>
      </c>
      <c r="D11" s="156">
        <v>-4.5809476040000003</v>
      </c>
      <c r="E11" s="157">
        <v>-2.1973856330000001</v>
      </c>
      <c r="F11" s="132">
        <v>1.5284617360000003</v>
      </c>
      <c r="G11" s="158">
        <v>1.1428377329999999</v>
      </c>
    </row>
    <row r="12" spans="1:7" x14ac:dyDescent="0.2">
      <c r="A12">
        <v>10</v>
      </c>
      <c r="B12" s="159">
        <v>9.2510302230000008</v>
      </c>
      <c r="C12" s="146">
        <v>-2.0526489489999999</v>
      </c>
      <c r="D12" s="160">
        <v>-5.8810350629999997</v>
      </c>
      <c r="E12" s="161">
        <v>0.81215343399999984</v>
      </c>
      <c r="F12" s="162">
        <v>-4.3644470999999996</v>
      </c>
      <c r="G12" s="163">
        <v>-4.1613796659999993</v>
      </c>
    </row>
    <row r="13" spans="1:7" x14ac:dyDescent="0.2">
      <c r="A13">
        <v>11</v>
      </c>
      <c r="B13" s="164">
        <v>-0.76421085199999972</v>
      </c>
      <c r="C13" s="165">
        <v>11.879133560000001</v>
      </c>
      <c r="D13" s="166">
        <v>2.519530064</v>
      </c>
      <c r="E13" s="145">
        <v>-0.12184145000000024</v>
      </c>
      <c r="F13" s="167">
        <v>0.57285489699999981</v>
      </c>
      <c r="G13" s="145">
        <v>-0.62523473200000046</v>
      </c>
    </row>
    <row r="14" spans="1:7" x14ac:dyDescent="0.2">
      <c r="A14">
        <v>12</v>
      </c>
      <c r="B14" s="168">
        <v>6.8230929930000004</v>
      </c>
      <c r="C14" s="169">
        <v>0.90785483000000033</v>
      </c>
      <c r="D14" s="159">
        <v>18.420599770999999</v>
      </c>
      <c r="E14" s="170">
        <v>2.4725887820000003</v>
      </c>
      <c r="F14" s="124">
        <v>1.0506583180000004</v>
      </c>
      <c r="G14" s="171">
        <v>-4.0006458059999996</v>
      </c>
    </row>
    <row r="15" spans="1:7" x14ac:dyDescent="0.2">
      <c r="A15">
        <v>13</v>
      </c>
      <c r="B15" s="172">
        <v>-3.1921480840000007</v>
      </c>
      <c r="C15" s="134">
        <v>-4.1424163250000001</v>
      </c>
      <c r="D15" s="173">
        <v>-5.7810283360000012</v>
      </c>
      <c r="E15" s="174">
        <v>7.1425631990000005</v>
      </c>
      <c r="F15" s="175">
        <v>-7.0719998049999999</v>
      </c>
      <c r="G15" s="176">
        <v>-8.1797261819999996</v>
      </c>
    </row>
    <row r="16" spans="1:7" x14ac:dyDescent="0.2">
      <c r="A16">
        <v>14</v>
      </c>
      <c r="B16" s="177">
        <v>-1.978179468</v>
      </c>
      <c r="C16" s="178">
        <v>-3.4458272010000002</v>
      </c>
      <c r="D16" s="176">
        <v>-7.381135980999999</v>
      </c>
      <c r="E16" s="179">
        <v>-3.9615981919999999</v>
      </c>
      <c r="F16" s="180">
        <v>8.5362452140000009</v>
      </c>
      <c r="G16" s="181">
        <v>-5.2865166899999991</v>
      </c>
    </row>
    <row r="17" spans="1:7" x14ac:dyDescent="0.2">
      <c r="A17">
        <v>15</v>
      </c>
      <c r="B17" s="155">
        <v>-2.1805075690000004</v>
      </c>
      <c r="C17" s="176">
        <v>-7.1029201090000003</v>
      </c>
      <c r="D17" s="182">
        <v>-6.0810485190000012</v>
      </c>
      <c r="E17" s="183">
        <v>-4.6880386549999997</v>
      </c>
      <c r="F17" s="176">
        <v>-8.9832134809999999</v>
      </c>
      <c r="G17" s="159">
        <v>13.03714342</v>
      </c>
    </row>
    <row r="18" spans="1:7" x14ac:dyDescent="0.2">
      <c r="A18">
        <v>16</v>
      </c>
      <c r="B18" s="184">
        <v>5.4067962750000014</v>
      </c>
      <c r="C18" s="151">
        <v>-1.0077652619999995</v>
      </c>
      <c r="D18" s="185">
        <v>13.720283568000003</v>
      </c>
      <c r="E18" s="186">
        <v>1.746148319</v>
      </c>
      <c r="F18" s="187">
        <v>8.695513021</v>
      </c>
      <c r="G18" s="188">
        <v>-1.9111056180000001</v>
      </c>
    </row>
    <row r="19" spans="1:7" x14ac:dyDescent="0.2">
      <c r="A19">
        <v>17</v>
      </c>
      <c r="B19" s="176">
        <v>-3.7991323920000002</v>
      </c>
      <c r="C19" s="159">
        <v>12.227428122000001</v>
      </c>
      <c r="D19" s="108">
        <v>-2.8808332349999999</v>
      </c>
      <c r="E19" s="189">
        <v>-2.6124944700000001</v>
      </c>
      <c r="F19" s="115">
        <v>-1.0198231650000005</v>
      </c>
      <c r="G19" s="190">
        <v>-3.1969765010000009</v>
      </c>
    </row>
    <row r="20" spans="1:7" x14ac:dyDescent="0.2">
      <c r="A20">
        <v>18</v>
      </c>
      <c r="B20" s="191">
        <v>0.95557801800000086</v>
      </c>
      <c r="C20" s="192">
        <v>3.17176949</v>
      </c>
      <c r="D20" s="158">
        <v>1.7194762430000001</v>
      </c>
      <c r="E20" s="119">
        <v>-1.3671679590000001</v>
      </c>
      <c r="F20" s="159">
        <v>12.040136951999999</v>
      </c>
      <c r="G20" s="193">
        <v>-1.107436313</v>
      </c>
    </row>
    <row r="21" spans="1:7" x14ac:dyDescent="0.2">
      <c r="A21">
        <v>19</v>
      </c>
      <c r="B21" s="133">
        <v>1.7648904299999999</v>
      </c>
      <c r="C21" s="194">
        <v>4.2166531790000006</v>
      </c>
      <c r="D21" s="195">
        <v>4.4196578899999999</v>
      </c>
      <c r="E21" s="159">
        <v>19.907159937999999</v>
      </c>
      <c r="F21" s="196">
        <v>5.5101568960000007</v>
      </c>
      <c r="G21" s="197">
        <v>0.33916843399999974</v>
      </c>
    </row>
    <row r="22" spans="1:7" x14ac:dyDescent="0.2">
      <c r="A22">
        <v>20</v>
      </c>
      <c r="B22" s="198">
        <v>-5.6062493999999907E-2</v>
      </c>
      <c r="C22" s="199">
        <v>-5.0131527340000002</v>
      </c>
      <c r="D22" s="129">
        <v>-2.2807928670000002</v>
      </c>
      <c r="E22" s="176">
        <v>-5.1031474929999998</v>
      </c>
      <c r="F22" s="126">
        <v>-3.0903046449999998</v>
      </c>
      <c r="G22" s="200">
        <v>10.947603233000001</v>
      </c>
    </row>
    <row r="23" spans="1:7" x14ac:dyDescent="0.2">
      <c r="A23">
        <v>21</v>
      </c>
      <c r="B23" s="201">
        <v>6.216108685</v>
      </c>
      <c r="C23" s="202">
        <v>-6.2321837030000005</v>
      </c>
      <c r="D23" s="203">
        <v>-5.2809946969999997</v>
      </c>
      <c r="E23" s="130">
        <v>-0.84828191400000019</v>
      </c>
      <c r="F23" s="204">
        <v>-2.4532334210000002</v>
      </c>
      <c r="G23" s="205">
        <v>-3.0362426410000007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E7" sqref="E7"/>
    </sheetView>
  </sheetViews>
  <sheetFormatPr baseColWidth="10" defaultRowHeight="16" x14ac:dyDescent="0.2"/>
  <cols>
    <col min="7" max="7" width="10.83203125" style="215"/>
    <col min="11" max="12" width="10.83203125" style="215"/>
    <col min="15" max="15" width="10.83203125" style="215"/>
    <col min="16" max="16" width="10.83203125" style="216"/>
  </cols>
  <sheetData>
    <row r="1" spans="1:21" x14ac:dyDescent="0.2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s="215" t="s">
        <v>59</v>
      </c>
      <c r="H1" t="s">
        <v>60</v>
      </c>
      <c r="I1" t="s">
        <v>61</v>
      </c>
      <c r="J1" t="s">
        <v>62</v>
      </c>
      <c r="K1" s="215" t="s">
        <v>63</v>
      </c>
      <c r="L1" s="215" t="s">
        <v>64</v>
      </c>
      <c r="M1" t="s">
        <v>65</v>
      </c>
      <c r="N1" t="s">
        <v>66</v>
      </c>
      <c r="O1" s="215" t="s">
        <v>67</v>
      </c>
      <c r="P1" s="216" t="s">
        <v>68</v>
      </c>
      <c r="Q1" s="216" t="s">
        <v>69</v>
      </c>
      <c r="R1" s="216" t="s">
        <v>70</v>
      </c>
      <c r="S1" s="216" t="s">
        <v>71</v>
      </c>
      <c r="T1" s="216" t="s">
        <v>72</v>
      </c>
      <c r="U1" s="216" t="s">
        <v>73</v>
      </c>
    </row>
    <row r="2" spans="1:21" x14ac:dyDescent="0.2">
      <c r="A2">
        <v>47</v>
      </c>
      <c r="B2">
        <v>39.5</v>
      </c>
      <c r="C2">
        <v>41</v>
      </c>
      <c r="D2">
        <v>36.9</v>
      </c>
      <c r="E2">
        <v>41.8</v>
      </c>
      <c r="F2">
        <v>39.299999999999997</v>
      </c>
      <c r="G2" s="215">
        <v>52.56</v>
      </c>
      <c r="H2">
        <v>36.9</v>
      </c>
      <c r="I2">
        <v>41.3</v>
      </c>
      <c r="J2">
        <v>42.4</v>
      </c>
      <c r="K2" s="215">
        <v>64.900000000000006</v>
      </c>
      <c r="L2" s="215">
        <v>62.1</v>
      </c>
      <c r="M2">
        <v>38.6</v>
      </c>
      <c r="N2">
        <v>48.2</v>
      </c>
      <c r="O2" s="215">
        <v>47.3</v>
      </c>
    </row>
    <row r="3" spans="1:21" x14ac:dyDescent="0.2">
      <c r="A3">
        <v>40.6</v>
      </c>
      <c r="B3">
        <v>36.700000000000003</v>
      </c>
      <c r="C3">
        <v>44.4</v>
      </c>
      <c r="D3">
        <v>39.5</v>
      </c>
      <c r="E3">
        <v>38.4</v>
      </c>
      <c r="F3">
        <v>41.9</v>
      </c>
      <c r="G3" s="215">
        <v>46.75</v>
      </c>
      <c r="H3">
        <v>39.799999999999997</v>
      </c>
      <c r="I3">
        <v>45.4</v>
      </c>
      <c r="J3">
        <v>46.3</v>
      </c>
      <c r="K3" s="215">
        <v>59</v>
      </c>
      <c r="L3" s="215">
        <v>52</v>
      </c>
      <c r="M3">
        <v>44.1</v>
      </c>
      <c r="N3">
        <v>42.8</v>
      </c>
      <c r="O3" s="215">
        <v>45.4</v>
      </c>
    </row>
    <row r="4" spans="1:21" x14ac:dyDescent="0.2">
      <c r="A4">
        <v>46.9</v>
      </c>
      <c r="B4">
        <v>52.6</v>
      </c>
      <c r="C4">
        <v>47.2</v>
      </c>
      <c r="D4">
        <v>48.1</v>
      </c>
      <c r="E4">
        <v>46.8</v>
      </c>
      <c r="F4">
        <v>52</v>
      </c>
      <c r="G4" s="215">
        <v>46.5</v>
      </c>
      <c r="H4">
        <v>43.2</v>
      </c>
      <c r="I4">
        <v>41.3</v>
      </c>
      <c r="J4">
        <v>41.5</v>
      </c>
      <c r="K4" s="215">
        <v>55.8</v>
      </c>
      <c r="L4" s="215">
        <v>41.2</v>
      </c>
      <c r="M4">
        <v>44.8</v>
      </c>
      <c r="N4">
        <v>44.6</v>
      </c>
      <c r="O4" s="215">
        <v>45</v>
      </c>
    </row>
    <row r="5" spans="1:21" x14ac:dyDescent="0.2">
      <c r="A5">
        <v>44.4</v>
      </c>
      <c r="B5">
        <v>43.1</v>
      </c>
      <c r="C5">
        <v>37.799999999999997</v>
      </c>
      <c r="D5">
        <v>45.1</v>
      </c>
      <c r="E5">
        <v>39.4</v>
      </c>
      <c r="F5">
        <v>38.9</v>
      </c>
      <c r="G5" s="215">
        <v>46.4</v>
      </c>
      <c r="H5">
        <v>52.6</v>
      </c>
      <c r="I5">
        <v>43.5</v>
      </c>
      <c r="J5">
        <v>42.2</v>
      </c>
      <c r="K5" s="215">
        <v>66.8</v>
      </c>
      <c r="L5" s="215">
        <v>51.7</v>
      </c>
      <c r="M5">
        <v>44.9</v>
      </c>
      <c r="N5">
        <v>44.9</v>
      </c>
      <c r="O5" s="215">
        <v>48.8</v>
      </c>
    </row>
    <row r="6" spans="1:21" x14ac:dyDescent="0.2">
      <c r="A6">
        <v>47.1</v>
      </c>
      <c r="B6">
        <v>41.2</v>
      </c>
      <c r="C6">
        <v>44</v>
      </c>
      <c r="D6">
        <v>45.7</v>
      </c>
      <c r="E6">
        <v>42.1</v>
      </c>
      <c r="F6">
        <v>36.9</v>
      </c>
      <c r="G6" s="215">
        <v>44.8</v>
      </c>
      <c r="H6">
        <v>44.8</v>
      </c>
      <c r="I6">
        <v>39.94</v>
      </c>
      <c r="J6">
        <v>44.6</v>
      </c>
      <c r="K6" s="215">
        <v>62.8</v>
      </c>
      <c r="L6" s="215">
        <v>61.7</v>
      </c>
      <c r="M6">
        <v>40.5</v>
      </c>
      <c r="N6">
        <v>44.2</v>
      </c>
      <c r="O6" s="215">
        <v>54</v>
      </c>
    </row>
    <row r="7" spans="1:21" x14ac:dyDescent="0.2">
      <c r="A7">
        <v>41.4</v>
      </c>
      <c r="B7">
        <v>50.2</v>
      </c>
      <c r="C7">
        <v>39.5</v>
      </c>
      <c r="D7">
        <v>50</v>
      </c>
      <c r="E7">
        <v>38.9</v>
      </c>
      <c r="F7">
        <v>40.4</v>
      </c>
      <c r="G7" s="215">
        <v>44.5</v>
      </c>
      <c r="H7">
        <v>44.2</v>
      </c>
      <c r="I7">
        <v>44</v>
      </c>
      <c r="J7">
        <v>39.700000000000003</v>
      </c>
      <c r="K7" s="215">
        <v>58.7</v>
      </c>
      <c r="L7" s="215">
        <v>52.9</v>
      </c>
      <c r="M7">
        <v>38.5</v>
      </c>
      <c r="N7">
        <v>37.799999999999997</v>
      </c>
      <c r="O7" s="215">
        <v>46.3</v>
      </c>
    </row>
    <row r="8" spans="1:21" x14ac:dyDescent="0.2">
      <c r="A8">
        <v>42.7</v>
      </c>
      <c r="B8">
        <v>39.299999999999997</v>
      </c>
      <c r="C8">
        <v>42.8</v>
      </c>
      <c r="D8">
        <v>41.5</v>
      </c>
      <c r="E8">
        <v>41.7</v>
      </c>
      <c r="F8">
        <v>49</v>
      </c>
      <c r="G8" s="215">
        <v>42.3</v>
      </c>
      <c r="H8">
        <v>45.7</v>
      </c>
      <c r="I8">
        <v>46.5</v>
      </c>
      <c r="J8">
        <v>44.5</v>
      </c>
      <c r="K8" s="215">
        <v>48.7</v>
      </c>
      <c r="L8" s="215">
        <v>48.3</v>
      </c>
      <c r="M8">
        <v>38.9</v>
      </c>
      <c r="N8">
        <v>41.3</v>
      </c>
      <c r="O8" s="215">
        <v>49.7</v>
      </c>
    </row>
    <row r="9" spans="1:21" x14ac:dyDescent="0.2">
      <c r="A9">
        <v>39</v>
      </c>
      <c r="B9">
        <v>50</v>
      </c>
      <c r="C9">
        <v>40</v>
      </c>
      <c r="D9">
        <v>43.3</v>
      </c>
      <c r="E9">
        <v>42.4</v>
      </c>
      <c r="F9">
        <v>44.7</v>
      </c>
      <c r="G9" s="215">
        <v>45.5</v>
      </c>
      <c r="H9">
        <v>40.700000000000003</v>
      </c>
      <c r="I9">
        <v>41.1</v>
      </c>
      <c r="J9">
        <v>44.5</v>
      </c>
      <c r="K9" s="215">
        <v>58.2</v>
      </c>
      <c r="L9" s="215">
        <v>55.9</v>
      </c>
      <c r="M9">
        <v>45.2</v>
      </c>
      <c r="N9">
        <v>46.6</v>
      </c>
      <c r="O9" s="215">
        <v>44</v>
      </c>
    </row>
    <row r="10" spans="1:21" x14ac:dyDescent="0.2">
      <c r="A10">
        <v>48.1</v>
      </c>
      <c r="B10">
        <v>43.7</v>
      </c>
      <c r="C10">
        <v>47.2</v>
      </c>
      <c r="D10">
        <v>50.9</v>
      </c>
      <c r="E10">
        <v>40.700000000000003</v>
      </c>
      <c r="F10">
        <v>41.4</v>
      </c>
      <c r="G10" s="215">
        <v>50</v>
      </c>
      <c r="H10">
        <v>41</v>
      </c>
      <c r="I10">
        <v>46.7</v>
      </c>
      <c r="J10">
        <v>38.799999999999997</v>
      </c>
      <c r="K10" s="215">
        <v>58.7</v>
      </c>
      <c r="L10" s="215">
        <v>54.8</v>
      </c>
      <c r="M10">
        <v>42.1</v>
      </c>
      <c r="N10">
        <v>42.2</v>
      </c>
      <c r="O10" s="215">
        <v>56.2</v>
      </c>
    </row>
    <row r="11" spans="1:21" x14ac:dyDescent="0.2">
      <c r="A11">
        <v>36.700000000000003</v>
      </c>
      <c r="B11">
        <v>37.4</v>
      </c>
      <c r="C11">
        <v>45.7</v>
      </c>
      <c r="D11">
        <v>46.3</v>
      </c>
      <c r="E11">
        <v>41.7</v>
      </c>
      <c r="F11">
        <v>42.8</v>
      </c>
      <c r="G11" s="215">
        <v>44.3</v>
      </c>
      <c r="H11">
        <v>46.7</v>
      </c>
      <c r="I11">
        <v>42.6</v>
      </c>
      <c r="J11">
        <v>42.2</v>
      </c>
      <c r="K11" s="215">
        <v>54.1</v>
      </c>
      <c r="L11" s="215">
        <v>51.6</v>
      </c>
      <c r="M11">
        <v>43.5</v>
      </c>
      <c r="N11">
        <v>41.6</v>
      </c>
      <c r="O11" s="215">
        <v>48.2</v>
      </c>
    </row>
    <row r="12" spans="1:21" x14ac:dyDescent="0.2">
      <c r="A12">
        <v>37.4</v>
      </c>
      <c r="B12">
        <v>47.7</v>
      </c>
      <c r="C12">
        <v>43.6</v>
      </c>
      <c r="D12">
        <v>41</v>
      </c>
      <c r="E12">
        <v>49.6</v>
      </c>
      <c r="F12">
        <v>43.6</v>
      </c>
      <c r="G12" s="215">
        <v>51.2</v>
      </c>
      <c r="H12">
        <v>42.8</v>
      </c>
      <c r="I12">
        <v>48.5</v>
      </c>
      <c r="J12">
        <v>43.4</v>
      </c>
      <c r="K12" s="215">
        <v>57.5</v>
      </c>
      <c r="L12" s="215">
        <v>56.5</v>
      </c>
      <c r="M12">
        <v>41</v>
      </c>
      <c r="N12">
        <v>45</v>
      </c>
      <c r="O12" s="215">
        <v>48.7</v>
      </c>
    </row>
    <row r="13" spans="1:21" x14ac:dyDescent="0.2">
      <c r="A13">
        <v>42.8</v>
      </c>
      <c r="B13">
        <v>42.6</v>
      </c>
      <c r="C13">
        <v>42.9</v>
      </c>
      <c r="D13">
        <v>47.6</v>
      </c>
      <c r="E13">
        <v>42.2</v>
      </c>
      <c r="F13">
        <v>43.7</v>
      </c>
      <c r="G13" s="215">
        <v>47</v>
      </c>
      <c r="H13">
        <v>33.5</v>
      </c>
      <c r="I13">
        <v>50.7</v>
      </c>
      <c r="J13">
        <v>41.9</v>
      </c>
      <c r="K13" s="215">
        <v>61.5</v>
      </c>
      <c r="L13" s="215">
        <v>59.1</v>
      </c>
      <c r="M13">
        <v>41.3</v>
      </c>
      <c r="N13">
        <v>47.6</v>
      </c>
      <c r="O13" s="215">
        <v>50</v>
      </c>
    </row>
    <row r="14" spans="1:21" x14ac:dyDescent="0.2">
      <c r="A14">
        <v>45.5</v>
      </c>
      <c r="B14">
        <v>33.299999999999997</v>
      </c>
      <c r="C14">
        <v>43.6</v>
      </c>
      <c r="D14">
        <v>39.1</v>
      </c>
      <c r="E14">
        <v>42.8</v>
      </c>
      <c r="F14">
        <v>47.3</v>
      </c>
      <c r="G14" s="215">
        <v>48.1</v>
      </c>
      <c r="H14">
        <v>45.2</v>
      </c>
      <c r="I14">
        <v>40.799999999999997</v>
      </c>
      <c r="J14">
        <v>37.6</v>
      </c>
      <c r="K14" s="215">
        <v>58.6</v>
      </c>
      <c r="L14" s="215">
        <v>45.6</v>
      </c>
      <c r="M14">
        <v>39.4</v>
      </c>
      <c r="N14">
        <v>46.7</v>
      </c>
      <c r="O14" s="215">
        <v>46.8</v>
      </c>
    </row>
    <row r="15" spans="1:21" x14ac:dyDescent="0.2">
      <c r="A15">
        <v>38.200000000000003</v>
      </c>
      <c r="B15">
        <v>45.2</v>
      </c>
      <c r="C15">
        <v>43.8</v>
      </c>
      <c r="D15">
        <v>48.5</v>
      </c>
      <c r="E15">
        <v>44.2</v>
      </c>
      <c r="F15">
        <v>46.5</v>
      </c>
      <c r="G15" s="215">
        <v>51.3</v>
      </c>
      <c r="H15">
        <v>47.2</v>
      </c>
      <c r="I15">
        <v>49.3</v>
      </c>
      <c r="J15">
        <v>42.7</v>
      </c>
      <c r="K15" s="215">
        <v>61</v>
      </c>
      <c r="L15" s="215">
        <v>56.3</v>
      </c>
      <c r="M15">
        <v>48.2</v>
      </c>
      <c r="N15">
        <v>43.6</v>
      </c>
      <c r="O15" s="215">
        <v>51.2</v>
      </c>
    </row>
    <row r="16" spans="1:21" x14ac:dyDescent="0.2">
      <c r="A16">
        <v>43.3</v>
      </c>
      <c r="B16">
        <v>45.3</v>
      </c>
      <c r="C16">
        <v>37.700000000000003</v>
      </c>
      <c r="D16">
        <v>42.2</v>
      </c>
      <c r="E16">
        <v>44.2</v>
      </c>
      <c r="F16">
        <v>45.3</v>
      </c>
      <c r="G16" s="215">
        <v>50.2</v>
      </c>
      <c r="H16">
        <v>40.9</v>
      </c>
      <c r="I16">
        <v>55.1</v>
      </c>
      <c r="J16">
        <v>43.1</v>
      </c>
      <c r="K16" s="215">
        <v>56.7</v>
      </c>
      <c r="L16" s="215">
        <v>57.7</v>
      </c>
      <c r="M16">
        <v>43.5</v>
      </c>
      <c r="N16">
        <v>42</v>
      </c>
      <c r="O16" s="215">
        <v>51.2</v>
      </c>
    </row>
    <row r="17" spans="1:21" x14ac:dyDescent="0.2">
      <c r="A17">
        <v>37.4</v>
      </c>
      <c r="B17">
        <v>41.8</v>
      </c>
      <c r="C17">
        <v>45.4</v>
      </c>
      <c r="D17">
        <v>34</v>
      </c>
      <c r="E17">
        <v>36.9</v>
      </c>
      <c r="F17">
        <v>44.3</v>
      </c>
      <c r="G17" s="215">
        <v>45.9</v>
      </c>
      <c r="H17">
        <v>48.7</v>
      </c>
      <c r="I17">
        <v>50.1</v>
      </c>
      <c r="J17">
        <v>37.299999999999997</v>
      </c>
      <c r="K17" s="215">
        <v>60.1</v>
      </c>
      <c r="L17" s="215">
        <v>48.2</v>
      </c>
      <c r="M17">
        <v>44</v>
      </c>
      <c r="N17">
        <v>41.5</v>
      </c>
      <c r="O17" s="215">
        <v>52.9</v>
      </c>
    </row>
    <row r="18" spans="1:21" x14ac:dyDescent="0.2">
      <c r="A18">
        <v>40.700000000000003</v>
      </c>
      <c r="B18">
        <v>39</v>
      </c>
      <c r="C18">
        <v>39.5</v>
      </c>
      <c r="D18">
        <v>42.3</v>
      </c>
      <c r="E18">
        <v>50.5</v>
      </c>
      <c r="F18">
        <v>48</v>
      </c>
      <c r="G18" s="215">
        <v>45.3</v>
      </c>
      <c r="H18">
        <v>44</v>
      </c>
      <c r="I18">
        <v>48.1</v>
      </c>
      <c r="J18">
        <v>51.7</v>
      </c>
      <c r="K18" s="215">
        <v>62.8</v>
      </c>
      <c r="L18" s="215">
        <v>58.7</v>
      </c>
      <c r="M18">
        <v>46.2</v>
      </c>
      <c r="N18">
        <v>48.2</v>
      </c>
      <c r="O18" s="215">
        <v>50.3</v>
      </c>
    </row>
    <row r="19" spans="1:21" x14ac:dyDescent="0.2">
      <c r="A19">
        <v>37.4</v>
      </c>
      <c r="B19">
        <v>39.6</v>
      </c>
      <c r="C19">
        <v>51.8</v>
      </c>
      <c r="D19">
        <v>44.2</v>
      </c>
      <c r="E19">
        <v>44.7</v>
      </c>
      <c r="F19">
        <v>41.8</v>
      </c>
      <c r="G19" s="215">
        <v>49</v>
      </c>
      <c r="H19">
        <v>45.4</v>
      </c>
      <c r="I19">
        <v>39.299999999999997</v>
      </c>
      <c r="J19">
        <v>42.6</v>
      </c>
      <c r="K19" s="215">
        <v>52.5</v>
      </c>
      <c r="L19" s="215">
        <v>54.8</v>
      </c>
      <c r="M19">
        <v>40.799999999999997</v>
      </c>
      <c r="N19">
        <v>42</v>
      </c>
      <c r="O19" s="215">
        <v>54</v>
      </c>
    </row>
    <row r="20" spans="1:21" x14ac:dyDescent="0.2">
      <c r="A20">
        <v>44.7</v>
      </c>
      <c r="B20">
        <v>42.6</v>
      </c>
      <c r="C20">
        <v>52.3</v>
      </c>
      <c r="D20">
        <v>42.8</v>
      </c>
      <c r="E20">
        <v>44.2</v>
      </c>
      <c r="F20">
        <v>42.5</v>
      </c>
      <c r="G20" s="215">
        <v>51.5</v>
      </c>
      <c r="H20">
        <v>44.4</v>
      </c>
      <c r="I20">
        <v>41.8</v>
      </c>
      <c r="J20">
        <v>45.1</v>
      </c>
      <c r="K20" s="215">
        <v>58.9</v>
      </c>
      <c r="L20" s="215">
        <v>47.5</v>
      </c>
      <c r="M20">
        <v>48.6</v>
      </c>
      <c r="N20">
        <v>48.6</v>
      </c>
      <c r="O20" s="215">
        <v>58.2</v>
      </c>
    </row>
    <row r="21" spans="1:21" x14ac:dyDescent="0.2">
      <c r="A21">
        <v>44.3</v>
      </c>
      <c r="B21">
        <v>43.5</v>
      </c>
      <c r="C21">
        <v>41.7</v>
      </c>
      <c r="D21">
        <v>41.1</v>
      </c>
      <c r="E21">
        <v>49.5</v>
      </c>
      <c r="F21">
        <v>43.7</v>
      </c>
      <c r="G21" s="215">
        <v>53.2</v>
      </c>
      <c r="H21">
        <v>45.2</v>
      </c>
      <c r="I21">
        <v>46.8</v>
      </c>
      <c r="J21">
        <v>37.200000000000003</v>
      </c>
      <c r="K21" s="215">
        <v>52.8</v>
      </c>
      <c r="L21" s="215">
        <v>54.8</v>
      </c>
      <c r="M21">
        <v>42.1</v>
      </c>
      <c r="N21">
        <v>423.6</v>
      </c>
      <c r="O21" s="215">
        <v>49.4</v>
      </c>
    </row>
    <row r="23" spans="1:21" x14ac:dyDescent="0.2">
      <c r="A23">
        <v>42.27</v>
      </c>
      <c r="B23">
        <v>42.71</v>
      </c>
      <c r="C23">
        <v>43.6</v>
      </c>
      <c r="D23">
        <v>43.52</v>
      </c>
      <c r="E23">
        <v>43.14</v>
      </c>
      <c r="F23">
        <v>43.7</v>
      </c>
      <c r="G23" s="215">
        <v>47.82</v>
      </c>
      <c r="H23">
        <v>43.64</v>
      </c>
      <c r="I23">
        <v>45.35</v>
      </c>
      <c r="J23">
        <v>42.5</v>
      </c>
      <c r="K23" s="215">
        <v>58.5</v>
      </c>
      <c r="L23" s="215">
        <v>59.5</v>
      </c>
      <c r="M23">
        <v>42.8</v>
      </c>
      <c r="N23">
        <v>44.1</v>
      </c>
      <c r="O23" s="215">
        <v>49.888616501500003</v>
      </c>
      <c r="P23" s="216">
        <v>60.5</v>
      </c>
      <c r="Q23" s="216">
        <v>62.92</v>
      </c>
      <c r="R23" s="216">
        <v>60</v>
      </c>
      <c r="S23">
        <v>44.5</v>
      </c>
      <c r="T23">
        <v>55.190019775800003</v>
      </c>
      <c r="U23">
        <v>54.8942599688</v>
      </c>
    </row>
    <row r="25" spans="1:21" x14ac:dyDescent="0.2">
      <c r="A25">
        <v>1.76</v>
      </c>
      <c r="B25">
        <v>2.911</v>
      </c>
      <c r="C25">
        <v>3.911</v>
      </c>
      <c r="D25">
        <v>3.911</v>
      </c>
      <c r="E25">
        <v>4.9109999999999996</v>
      </c>
      <c r="F25">
        <v>5.0380000000000003</v>
      </c>
      <c r="G25" s="215">
        <v>37.94</v>
      </c>
      <c r="H25">
        <v>6.1219999999999999</v>
      </c>
      <c r="I25">
        <v>5.9109999999999996</v>
      </c>
      <c r="J25">
        <v>5.9</v>
      </c>
      <c r="K25" s="215">
        <v>109.2</v>
      </c>
      <c r="L25" s="215">
        <v>53.6</v>
      </c>
      <c r="M25">
        <v>7.3</v>
      </c>
      <c r="N25">
        <v>6.91</v>
      </c>
      <c r="O25" s="215">
        <v>65.716944444399999</v>
      </c>
      <c r="P25" s="216">
        <v>166.9</v>
      </c>
      <c r="Q25" s="216">
        <v>137.16</v>
      </c>
      <c r="R25" s="216">
        <v>86</v>
      </c>
      <c r="S25">
        <v>8.8816666666700002</v>
      </c>
      <c r="T25">
        <v>83.875833333299994</v>
      </c>
      <c r="U25">
        <v>141.843333333</v>
      </c>
    </row>
    <row r="27" spans="1:21" x14ac:dyDescent="0.2">
      <c r="A27">
        <v>1.76</v>
      </c>
      <c r="B27">
        <v>42.27</v>
      </c>
    </row>
    <row r="28" spans="1:21" x14ac:dyDescent="0.2">
      <c r="A28">
        <v>2.911</v>
      </c>
      <c r="B28">
        <v>42.71</v>
      </c>
    </row>
    <row r="29" spans="1:21" x14ac:dyDescent="0.2">
      <c r="A29">
        <v>3.911</v>
      </c>
      <c r="B29">
        <v>43.6</v>
      </c>
    </row>
    <row r="30" spans="1:21" x14ac:dyDescent="0.2">
      <c r="A30">
        <v>3.911</v>
      </c>
      <c r="B30">
        <v>43.52</v>
      </c>
    </row>
    <row r="31" spans="1:21" x14ac:dyDescent="0.2">
      <c r="A31">
        <v>4.9109999999999996</v>
      </c>
      <c r="B31">
        <v>43.14</v>
      </c>
    </row>
    <row r="32" spans="1:21" x14ac:dyDescent="0.2">
      <c r="A32">
        <v>5.0380000000000003</v>
      </c>
      <c r="B32">
        <v>43.7</v>
      </c>
    </row>
    <row r="33" spans="1:2" x14ac:dyDescent="0.2">
      <c r="A33">
        <v>6.1219999999999999</v>
      </c>
      <c r="B33">
        <v>43.64</v>
      </c>
    </row>
    <row r="34" spans="1:2" x14ac:dyDescent="0.2">
      <c r="A34">
        <v>5.9109999999999996</v>
      </c>
      <c r="B34">
        <v>45.35</v>
      </c>
    </row>
    <row r="35" spans="1:2" x14ac:dyDescent="0.2">
      <c r="A35">
        <v>5.9</v>
      </c>
      <c r="B35">
        <v>42.5</v>
      </c>
    </row>
    <row r="36" spans="1:2" x14ac:dyDescent="0.2">
      <c r="A36">
        <v>7.3</v>
      </c>
      <c r="B36">
        <v>42.8</v>
      </c>
    </row>
    <row r="37" spans="1:2" x14ac:dyDescent="0.2">
      <c r="A37">
        <v>6.91</v>
      </c>
      <c r="B37">
        <v>44.1</v>
      </c>
    </row>
    <row r="38" spans="1:2" x14ac:dyDescent="0.2">
      <c r="A38">
        <v>7.3119444444399999</v>
      </c>
      <c r="B38">
        <v>43.8334971174</v>
      </c>
    </row>
    <row r="39" spans="1:2" x14ac:dyDescent="0.2">
      <c r="A39">
        <v>8.8816666666700002</v>
      </c>
      <c r="B39">
        <v>44.5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day vs hind</vt:lpstr>
      <vt:lpstr>spec vs. div</vt:lpstr>
      <vt:lpstr>uniform</vt:lpstr>
      <vt:lpstr>uniform day</vt:lpstr>
      <vt:lpstr>uniform rol</vt:lpstr>
      <vt:lpstr>normal</vt:lpstr>
      <vt:lpstr>chunk</vt:lpstr>
      <vt:lpstr>team skills</vt:lpstr>
      <vt:lpstr>wrong data, sad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2018-04-13T22:21:17Z</dcterms:created>
  <dcterms:modified xsi:type="dcterms:W3CDTF">2018-05-23T06:13:09Z</dcterms:modified>
</cp:coreProperties>
</file>