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mily/Desktop/thesis/outbreaks/colombiazika/"/>
    </mc:Choice>
  </mc:AlternateContent>
  <bookViews>
    <workbookView xWindow="3580" yWindow="460" windowWidth="26960" windowHeight="142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3" i="1"/>
  <c r="E50" i="1"/>
  <c r="F50" i="1"/>
  <c r="F49" i="1"/>
  <c r="H50" i="1"/>
  <c r="G5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F48" i="1"/>
  <c r="H49" i="1"/>
  <c r="G49" i="1"/>
  <c r="F47" i="1"/>
  <c r="H48" i="1"/>
  <c r="G48" i="1"/>
  <c r="F46" i="1"/>
  <c r="H47" i="1"/>
  <c r="G47" i="1"/>
  <c r="F45" i="1"/>
  <c r="H46" i="1"/>
  <c r="G46" i="1"/>
  <c r="F44" i="1"/>
  <c r="H45" i="1"/>
  <c r="G45" i="1"/>
  <c r="F43" i="1"/>
  <c r="H44" i="1"/>
  <c r="G44" i="1"/>
  <c r="F42" i="1"/>
  <c r="H43" i="1"/>
  <c r="G43" i="1"/>
  <c r="F41" i="1"/>
  <c r="H42" i="1"/>
  <c r="G42" i="1"/>
  <c r="F40" i="1"/>
  <c r="H41" i="1"/>
  <c r="G41" i="1"/>
  <c r="F39" i="1"/>
  <c r="H40" i="1"/>
  <c r="G40" i="1"/>
  <c r="F38" i="1"/>
  <c r="H39" i="1"/>
  <c r="G39" i="1"/>
  <c r="F37" i="1"/>
  <c r="H38" i="1"/>
  <c r="G38" i="1"/>
  <c r="F36" i="1"/>
  <c r="H37" i="1"/>
  <c r="G37" i="1"/>
  <c r="F35" i="1"/>
  <c r="H36" i="1"/>
  <c r="G36" i="1"/>
  <c r="F34" i="1"/>
  <c r="H35" i="1"/>
  <c r="G35" i="1"/>
  <c r="F33" i="1"/>
  <c r="H34" i="1"/>
  <c r="G34" i="1"/>
  <c r="F32" i="1"/>
  <c r="H33" i="1"/>
  <c r="G33" i="1"/>
  <c r="F31" i="1"/>
  <c r="H32" i="1"/>
  <c r="G32" i="1"/>
  <c r="F30" i="1"/>
  <c r="H31" i="1"/>
  <c r="G31" i="1"/>
  <c r="F29" i="1"/>
  <c r="H30" i="1"/>
  <c r="G30" i="1"/>
  <c r="F28" i="1"/>
  <c r="H29" i="1"/>
  <c r="G29" i="1"/>
  <c r="F27" i="1"/>
  <c r="H28" i="1"/>
  <c r="G28" i="1"/>
  <c r="F26" i="1"/>
  <c r="H27" i="1"/>
  <c r="G27" i="1"/>
  <c r="F25" i="1"/>
  <c r="H26" i="1"/>
  <c r="G26" i="1"/>
  <c r="F24" i="1"/>
  <c r="H25" i="1"/>
  <c r="G25" i="1"/>
  <c r="F23" i="1"/>
  <c r="H24" i="1"/>
  <c r="G24" i="1"/>
  <c r="F22" i="1"/>
  <c r="H23" i="1"/>
  <c r="G23" i="1"/>
  <c r="F21" i="1"/>
  <c r="H22" i="1"/>
  <c r="G22" i="1"/>
  <c r="F20" i="1"/>
  <c r="H21" i="1"/>
  <c r="G21" i="1"/>
  <c r="F19" i="1"/>
  <c r="H20" i="1"/>
  <c r="G20" i="1"/>
  <c r="F18" i="1"/>
  <c r="H19" i="1"/>
  <c r="G19" i="1"/>
  <c r="F17" i="1"/>
  <c r="H18" i="1"/>
  <c r="G18" i="1"/>
  <c r="F16" i="1"/>
  <c r="H17" i="1"/>
  <c r="G17" i="1"/>
  <c r="F15" i="1"/>
  <c r="H16" i="1"/>
  <c r="G16" i="1"/>
  <c r="F14" i="1"/>
  <c r="H15" i="1"/>
  <c r="G15" i="1"/>
  <c r="F13" i="1"/>
  <c r="H14" i="1"/>
  <c r="G14" i="1"/>
  <c r="F12" i="1"/>
  <c r="H13" i="1"/>
  <c r="G13" i="1"/>
  <c r="F11" i="1"/>
  <c r="H12" i="1"/>
  <c r="G12" i="1"/>
  <c r="F10" i="1"/>
  <c r="H11" i="1"/>
  <c r="G11" i="1"/>
  <c r="F9" i="1"/>
  <c r="H10" i="1"/>
  <c r="G10" i="1"/>
  <c r="F8" i="1"/>
  <c r="H9" i="1"/>
  <c r="G9" i="1"/>
  <c r="F7" i="1"/>
  <c r="H8" i="1"/>
  <c r="G8" i="1"/>
  <c r="F6" i="1"/>
  <c r="H7" i="1"/>
  <c r="G7" i="1"/>
  <c r="F5" i="1"/>
  <c r="H6" i="1"/>
  <c r="G6" i="1"/>
  <c r="F4" i="1"/>
  <c r="H5" i="1"/>
  <c r="G5" i="1"/>
  <c r="F3" i="1"/>
  <c r="H4" i="1"/>
  <c r="G4" i="1"/>
  <c r="H3" i="1"/>
  <c r="G3" i="1"/>
</calcChain>
</file>

<file path=xl/sharedStrings.xml><?xml version="1.0" encoding="utf-8"?>
<sst xmlns="http://schemas.openxmlformats.org/spreadsheetml/2006/main" count="68" uniqueCount="68">
  <si>
    <t>Colombia</t>
  </si>
  <si>
    <t>Decide when to start the case count based on Google (when is the beginning of the integral)</t>
  </si>
  <si>
    <t>Date</t>
  </si>
  <si>
    <t>Healthmap cumulative case count</t>
  </si>
  <si>
    <t>Google search frequency "zika"</t>
  </si>
  <si>
    <t>Integral of Google frequency</t>
  </si>
  <si>
    <t>Modeled cumulative HM+ Google</t>
  </si>
  <si>
    <t>Case count HM</t>
  </si>
  <si>
    <t>Case Count Google-based</t>
  </si>
  <si>
    <t>PAHO Confirmed</t>
  </si>
  <si>
    <t>PAHO Suspected</t>
  </si>
  <si>
    <t>PAHO Cumulative</t>
  </si>
  <si>
    <t>beginning of epideimc</t>
  </si>
  <si>
    <t>2015-05-24 - 2015-05-30</t>
  </si>
  <si>
    <t>2015-05-31 - 2015-06-06</t>
  </si>
  <si>
    <t>2015-06-07 - 2015-06-13</t>
  </si>
  <si>
    <t>2015-06-14 - 2015-06-20</t>
  </si>
  <si>
    <t>2015-06-21 - 2015-06-27</t>
  </si>
  <si>
    <t>2015-06-28 - 2015-07-04</t>
  </si>
  <si>
    <t>2015-07-05 - 2015-07-11</t>
  </si>
  <si>
    <t>2015-07-12 - 2015-07-18</t>
  </si>
  <si>
    <t>2015-07-19 - 2015-07-25</t>
  </si>
  <si>
    <t>2015-07-26 - 2015-08-01</t>
  </si>
  <si>
    <t>2015-08-02 - 2015-08-08</t>
  </si>
  <si>
    <t>2015-08-09 - 2015-08-15</t>
  </si>
  <si>
    <t>2015-08-16 - 2015-08-22</t>
  </si>
  <si>
    <t>2015-08-23 - 2015-08-29</t>
  </si>
  <si>
    <t>2015-08-30 - 2015-09-05</t>
  </si>
  <si>
    <t>2015-09-06 - 2015-09-12</t>
  </si>
  <si>
    <t>2015-09-13 - 2015-09-19</t>
  </si>
  <si>
    <t>2015-09-20 - 2015-09-26</t>
  </si>
  <si>
    <t>2015-09-27 - 2015-10-03</t>
  </si>
  <si>
    <t>2015-10-04 - 2015-10-10</t>
  </si>
  <si>
    <t>2015-10-11 - 2015-10-17</t>
  </si>
  <si>
    <t>2015-10-18 - 2015-10-24</t>
  </si>
  <si>
    <t>2015-10-25 - 2015-10-31</t>
  </si>
  <si>
    <t>2015-11-01 - 2015-11-07</t>
  </si>
  <si>
    <t>2015-11-08 - 2015-11-14</t>
  </si>
  <si>
    <t>2015-11-15 - 2015-11-21</t>
  </si>
  <si>
    <t>2015-11-22 - 2015-11-28</t>
  </si>
  <si>
    <t>2015-11-29 - 2015-12-05</t>
  </si>
  <si>
    <t>2015-12-06 - 2015-12-12</t>
  </si>
  <si>
    <t>2015-12-13 - 2015-12-19</t>
  </si>
  <si>
    <t>2015-12-20 - 2015-12-26</t>
  </si>
  <si>
    <t>2015-12-27 - 2016-01-02</t>
  </si>
  <si>
    <t>2016-01-03 - 2016-01-09</t>
  </si>
  <si>
    <t>2016-01-10 - 2016-01-16</t>
  </si>
  <si>
    <t>2016-01-17 - 2016-01-23</t>
  </si>
  <si>
    <t>2016-01-24 - 2016-01-30</t>
  </si>
  <si>
    <t>2016-01-31 - 2016-02-06</t>
  </si>
  <si>
    <t>2016-02-07 - 2016-02-13</t>
  </si>
  <si>
    <t>2016-02-14 - 2016-02-20</t>
  </si>
  <si>
    <t>2016-02-21 - 2016-02-27</t>
  </si>
  <si>
    <t>2016-02-28 - 2016-03-05</t>
  </si>
  <si>
    <t>2016-03-06 - 2016-03-12</t>
  </si>
  <si>
    <t>2016-03-13 - 2016-03-19</t>
  </si>
  <si>
    <t>2016-03-20 - 2016-03-26</t>
  </si>
  <si>
    <t>2016-03-27 - 2016-04-02</t>
  </si>
  <si>
    <t>2016-04-03 - 2016-04-09</t>
  </si>
  <si>
    <t>end</t>
  </si>
  <si>
    <t>2016-04-10 - 2016-04-16</t>
  </si>
  <si>
    <t>2016-04-17 - 2016-04-23</t>
  </si>
  <si>
    <t>2016-04-24 - 2016-04-30</t>
  </si>
  <si>
    <t>Area under curve should be equal to total cumulative cases</t>
  </si>
  <si>
    <t>date</t>
  </si>
  <si>
    <t>Epi Week</t>
  </si>
  <si>
    <t>groundtruth</t>
  </si>
  <si>
    <t>healthmap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</si>
</sst>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  <xf numFmtId="0" fontId="0" fillId="0" borderId="0" xfId="0" applyFill="1"/>
    <xf numFmtId="0" fontId="0" fillId="5" borderId="0" xfId="0" applyFill="1"/>
    <xf numFmtId="14" fontId="0" fillId="0" borderId="0" xfId="0" applyNumberForma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43" workbookViewId="0">
      <selection activeCell="B3" sqref="B3:C50"/>
    </sheetView>
  </sheetViews>
  <sheetFormatPr baseColWidth="10" defaultRowHeight="16" x14ac:dyDescent="0.2"/>
  <cols>
    <col min="2" max="2" width="24.83203125" customWidth="1"/>
  </cols>
  <sheetData>
    <row r="1" spans="1:11" ht="26" x14ac:dyDescent="0.3">
      <c r="B1" s="1" t="s">
        <v>0</v>
      </c>
      <c r="E1" s="2" t="s">
        <v>1</v>
      </c>
    </row>
    <row r="2" spans="1:11" ht="64" x14ac:dyDescent="0.2"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32" x14ac:dyDescent="0.2">
      <c r="A3" s="3" t="s">
        <v>12</v>
      </c>
      <c r="B3" s="5" t="s">
        <v>13</v>
      </c>
      <c r="C3" s="5">
        <v>0</v>
      </c>
      <c r="D3">
        <v>0</v>
      </c>
      <c r="E3" s="5">
        <v>0</v>
      </c>
      <c r="F3" s="5">
        <f>E3*79.87530562</f>
        <v>0</v>
      </c>
      <c r="G3" s="5">
        <f>C3</f>
        <v>0</v>
      </c>
      <c r="H3" s="5">
        <f>F3</f>
        <v>0</v>
      </c>
      <c r="I3">
        <v>0</v>
      </c>
      <c r="J3">
        <v>0</v>
      </c>
      <c r="K3">
        <f>J3</f>
        <v>0</v>
      </c>
    </row>
    <row r="4" spans="1:11" x14ac:dyDescent="0.2">
      <c r="B4" t="s">
        <v>14</v>
      </c>
      <c r="C4" s="6">
        <v>0</v>
      </c>
      <c r="D4">
        <v>2</v>
      </c>
      <c r="E4">
        <f>E3+D4</f>
        <v>2</v>
      </c>
      <c r="F4" s="6">
        <f>E4*79.87530562</f>
        <v>159.75061124000001</v>
      </c>
      <c r="G4">
        <f>C4-C3</f>
        <v>0</v>
      </c>
      <c r="H4">
        <f>F4-F3</f>
        <v>159.75061124000001</v>
      </c>
      <c r="I4">
        <v>0</v>
      </c>
      <c r="J4">
        <v>0</v>
      </c>
      <c r="K4">
        <f>K3+J4</f>
        <v>0</v>
      </c>
    </row>
    <row r="5" spans="1:11" x14ac:dyDescent="0.2">
      <c r="B5" t="s">
        <v>15</v>
      </c>
      <c r="C5" s="6">
        <v>0</v>
      </c>
      <c r="D5">
        <v>8</v>
      </c>
      <c r="E5">
        <f t="shared" ref="E5:E50" si="0">E4+D5</f>
        <v>10</v>
      </c>
      <c r="F5" s="6">
        <f t="shared" ref="F5:F49" si="1">E5*79.87530562</f>
        <v>798.75305620000006</v>
      </c>
      <c r="G5">
        <f t="shared" ref="G5:G50" si="2">C5-C4</f>
        <v>0</v>
      </c>
      <c r="H5">
        <f t="shared" ref="H5:H50" si="3">F5-F4</f>
        <v>639.00244496000005</v>
      </c>
      <c r="I5">
        <v>0</v>
      </c>
      <c r="J5">
        <v>0</v>
      </c>
      <c r="K5">
        <f t="shared" ref="K5:K49" si="4">K4+J5</f>
        <v>0</v>
      </c>
    </row>
    <row r="6" spans="1:11" x14ac:dyDescent="0.2">
      <c r="B6" t="s">
        <v>16</v>
      </c>
      <c r="C6" s="6">
        <v>0</v>
      </c>
      <c r="D6">
        <v>2</v>
      </c>
      <c r="E6">
        <f t="shared" si="0"/>
        <v>12</v>
      </c>
      <c r="F6" s="6">
        <f t="shared" si="1"/>
        <v>958.50366744000007</v>
      </c>
      <c r="G6">
        <f t="shared" si="2"/>
        <v>0</v>
      </c>
      <c r="H6">
        <f t="shared" si="3"/>
        <v>159.75061124000001</v>
      </c>
      <c r="I6">
        <v>0</v>
      </c>
      <c r="J6">
        <v>0</v>
      </c>
      <c r="K6">
        <f t="shared" si="4"/>
        <v>0</v>
      </c>
    </row>
    <row r="7" spans="1:11" x14ac:dyDescent="0.2">
      <c r="B7" t="s">
        <v>17</v>
      </c>
      <c r="C7" s="6">
        <v>0</v>
      </c>
      <c r="D7">
        <v>1</v>
      </c>
      <c r="E7">
        <f t="shared" si="0"/>
        <v>13</v>
      </c>
      <c r="F7" s="6">
        <f t="shared" si="1"/>
        <v>1038.3789730600001</v>
      </c>
      <c r="G7">
        <f t="shared" si="2"/>
        <v>0</v>
      </c>
      <c r="H7">
        <f t="shared" si="3"/>
        <v>79.875305620000063</v>
      </c>
      <c r="I7">
        <v>0</v>
      </c>
      <c r="J7">
        <v>0</v>
      </c>
      <c r="K7">
        <f t="shared" si="4"/>
        <v>0</v>
      </c>
    </row>
    <row r="8" spans="1:11" x14ac:dyDescent="0.2">
      <c r="B8" t="s">
        <v>18</v>
      </c>
      <c r="C8" s="6">
        <v>0</v>
      </c>
      <c r="D8">
        <v>1</v>
      </c>
      <c r="E8">
        <f t="shared" si="0"/>
        <v>14</v>
      </c>
      <c r="F8" s="6">
        <f t="shared" si="1"/>
        <v>1118.25427868</v>
      </c>
      <c r="G8">
        <f t="shared" si="2"/>
        <v>0</v>
      </c>
      <c r="H8">
        <f t="shared" si="3"/>
        <v>79.875305619999835</v>
      </c>
      <c r="I8">
        <v>0</v>
      </c>
      <c r="J8">
        <v>0</v>
      </c>
      <c r="K8">
        <f t="shared" si="4"/>
        <v>0</v>
      </c>
    </row>
    <row r="9" spans="1:11" x14ac:dyDescent="0.2">
      <c r="B9" t="s">
        <v>19</v>
      </c>
      <c r="C9" s="6">
        <v>0</v>
      </c>
      <c r="D9">
        <v>0</v>
      </c>
      <c r="E9">
        <f t="shared" si="0"/>
        <v>14</v>
      </c>
      <c r="F9" s="6">
        <f t="shared" si="1"/>
        <v>1118.25427868</v>
      </c>
      <c r="G9">
        <f t="shared" si="2"/>
        <v>0</v>
      </c>
      <c r="H9">
        <f t="shared" si="3"/>
        <v>0</v>
      </c>
      <c r="I9">
        <v>0</v>
      </c>
      <c r="J9">
        <v>0</v>
      </c>
      <c r="K9">
        <f t="shared" si="4"/>
        <v>0</v>
      </c>
    </row>
    <row r="10" spans="1:11" x14ac:dyDescent="0.2">
      <c r="B10" t="s">
        <v>20</v>
      </c>
      <c r="C10" s="6">
        <v>0</v>
      </c>
      <c r="D10">
        <v>0</v>
      </c>
      <c r="E10">
        <f t="shared" si="0"/>
        <v>14</v>
      </c>
      <c r="F10" s="6">
        <f t="shared" si="1"/>
        <v>1118.25427868</v>
      </c>
      <c r="G10">
        <f t="shared" si="2"/>
        <v>0</v>
      </c>
      <c r="H10">
        <f t="shared" si="3"/>
        <v>0</v>
      </c>
      <c r="I10">
        <v>0</v>
      </c>
      <c r="J10">
        <v>0</v>
      </c>
      <c r="K10">
        <f t="shared" si="4"/>
        <v>0</v>
      </c>
    </row>
    <row r="11" spans="1:11" x14ac:dyDescent="0.2">
      <c r="B11" t="s">
        <v>21</v>
      </c>
      <c r="C11" s="6">
        <v>0</v>
      </c>
      <c r="D11">
        <v>0</v>
      </c>
      <c r="E11">
        <f t="shared" si="0"/>
        <v>14</v>
      </c>
      <c r="F11" s="6">
        <f t="shared" si="1"/>
        <v>1118.25427868</v>
      </c>
      <c r="G11">
        <f t="shared" si="2"/>
        <v>0</v>
      </c>
      <c r="H11">
        <f t="shared" si="3"/>
        <v>0</v>
      </c>
      <c r="I11">
        <v>0</v>
      </c>
      <c r="J11">
        <v>0</v>
      </c>
      <c r="K11">
        <f t="shared" si="4"/>
        <v>0</v>
      </c>
    </row>
    <row r="12" spans="1:11" x14ac:dyDescent="0.2">
      <c r="B12" t="s">
        <v>22</v>
      </c>
      <c r="C12" s="6">
        <v>0</v>
      </c>
      <c r="D12">
        <v>0</v>
      </c>
      <c r="E12">
        <f t="shared" si="0"/>
        <v>14</v>
      </c>
      <c r="F12" s="6">
        <f t="shared" si="1"/>
        <v>1118.25427868</v>
      </c>
      <c r="G12">
        <f t="shared" si="2"/>
        <v>0</v>
      </c>
      <c r="H12">
        <f t="shared" si="3"/>
        <v>0</v>
      </c>
      <c r="I12">
        <v>0</v>
      </c>
      <c r="J12">
        <v>0</v>
      </c>
      <c r="K12">
        <f t="shared" si="4"/>
        <v>0</v>
      </c>
    </row>
    <row r="13" spans="1:11" x14ac:dyDescent="0.2">
      <c r="B13" t="s">
        <v>23</v>
      </c>
      <c r="C13" s="6">
        <v>0</v>
      </c>
      <c r="D13">
        <v>0</v>
      </c>
      <c r="E13">
        <f t="shared" si="0"/>
        <v>14</v>
      </c>
      <c r="F13" s="6">
        <f t="shared" si="1"/>
        <v>1118.25427868</v>
      </c>
      <c r="G13">
        <f t="shared" si="2"/>
        <v>0</v>
      </c>
      <c r="H13">
        <f t="shared" si="3"/>
        <v>0</v>
      </c>
      <c r="I13">
        <v>0</v>
      </c>
      <c r="J13">
        <v>0</v>
      </c>
      <c r="K13">
        <f t="shared" si="4"/>
        <v>0</v>
      </c>
    </row>
    <row r="14" spans="1:11" x14ac:dyDescent="0.2">
      <c r="B14" t="s">
        <v>24</v>
      </c>
      <c r="C14" s="6">
        <v>0</v>
      </c>
      <c r="D14">
        <v>0</v>
      </c>
      <c r="E14">
        <f t="shared" si="0"/>
        <v>14</v>
      </c>
      <c r="F14" s="6">
        <f t="shared" si="1"/>
        <v>1118.25427868</v>
      </c>
      <c r="G14">
        <f t="shared" si="2"/>
        <v>0</v>
      </c>
      <c r="H14">
        <f t="shared" si="3"/>
        <v>0</v>
      </c>
      <c r="I14">
        <v>53</v>
      </c>
      <c r="J14">
        <v>1</v>
      </c>
      <c r="K14">
        <f t="shared" si="4"/>
        <v>1</v>
      </c>
    </row>
    <row r="15" spans="1:11" x14ac:dyDescent="0.2">
      <c r="B15" t="s">
        <v>25</v>
      </c>
      <c r="C15" s="6">
        <v>0</v>
      </c>
      <c r="D15">
        <v>0</v>
      </c>
      <c r="E15">
        <f t="shared" si="0"/>
        <v>14</v>
      </c>
      <c r="F15" s="6">
        <f t="shared" si="1"/>
        <v>1118.25427868</v>
      </c>
      <c r="G15">
        <f t="shared" si="2"/>
        <v>0</v>
      </c>
      <c r="H15">
        <f t="shared" si="3"/>
        <v>0</v>
      </c>
      <c r="I15">
        <v>37</v>
      </c>
      <c r="J15">
        <v>1</v>
      </c>
      <c r="K15">
        <f t="shared" si="4"/>
        <v>2</v>
      </c>
    </row>
    <row r="16" spans="1:11" x14ac:dyDescent="0.2">
      <c r="B16" t="s">
        <v>26</v>
      </c>
      <c r="C16" s="6">
        <v>0</v>
      </c>
      <c r="D16">
        <v>0</v>
      </c>
      <c r="E16">
        <f t="shared" si="0"/>
        <v>14</v>
      </c>
      <c r="F16" s="6">
        <f t="shared" si="1"/>
        <v>1118.25427868</v>
      </c>
      <c r="G16">
        <f t="shared" si="2"/>
        <v>0</v>
      </c>
      <c r="H16">
        <f t="shared" si="3"/>
        <v>0</v>
      </c>
      <c r="I16">
        <v>17</v>
      </c>
      <c r="J16">
        <v>1</v>
      </c>
      <c r="K16">
        <f t="shared" si="4"/>
        <v>3</v>
      </c>
    </row>
    <row r="17" spans="2:11" x14ac:dyDescent="0.2">
      <c r="B17" t="s">
        <v>27</v>
      </c>
      <c r="C17" s="6">
        <v>0</v>
      </c>
      <c r="D17">
        <v>0</v>
      </c>
      <c r="E17">
        <f t="shared" si="0"/>
        <v>14</v>
      </c>
      <c r="F17" s="6">
        <f t="shared" si="1"/>
        <v>1118.25427868</v>
      </c>
      <c r="G17">
        <f t="shared" si="2"/>
        <v>0</v>
      </c>
      <c r="H17">
        <f t="shared" si="3"/>
        <v>0</v>
      </c>
      <c r="I17">
        <v>24</v>
      </c>
      <c r="J17">
        <v>0</v>
      </c>
      <c r="K17">
        <f t="shared" si="4"/>
        <v>3</v>
      </c>
    </row>
    <row r="18" spans="2:11" x14ac:dyDescent="0.2">
      <c r="B18" t="s">
        <v>28</v>
      </c>
      <c r="C18" s="6">
        <v>0</v>
      </c>
      <c r="D18">
        <v>0</v>
      </c>
      <c r="E18">
        <f t="shared" si="0"/>
        <v>14</v>
      </c>
      <c r="F18" s="6">
        <f t="shared" si="1"/>
        <v>1118.25427868</v>
      </c>
      <c r="G18">
        <f t="shared" si="2"/>
        <v>0</v>
      </c>
      <c r="H18">
        <f t="shared" si="3"/>
        <v>0</v>
      </c>
      <c r="I18">
        <v>30</v>
      </c>
      <c r="J18">
        <v>5</v>
      </c>
      <c r="K18">
        <f t="shared" si="4"/>
        <v>8</v>
      </c>
    </row>
    <row r="19" spans="2:11" x14ac:dyDescent="0.2">
      <c r="B19" t="s">
        <v>29</v>
      </c>
      <c r="C19" s="6">
        <v>0</v>
      </c>
      <c r="D19">
        <v>0</v>
      </c>
      <c r="E19">
        <f t="shared" si="0"/>
        <v>14</v>
      </c>
      <c r="F19" s="6">
        <f t="shared" si="1"/>
        <v>1118.25427868</v>
      </c>
      <c r="G19">
        <f t="shared" si="2"/>
        <v>0</v>
      </c>
      <c r="H19">
        <f t="shared" si="3"/>
        <v>0</v>
      </c>
      <c r="I19">
        <v>42</v>
      </c>
      <c r="J19">
        <v>9</v>
      </c>
      <c r="K19">
        <f t="shared" si="4"/>
        <v>17</v>
      </c>
    </row>
    <row r="20" spans="2:11" x14ac:dyDescent="0.2">
      <c r="B20" s="6" t="s">
        <v>30</v>
      </c>
      <c r="C20" s="6">
        <v>0</v>
      </c>
      <c r="D20">
        <v>1</v>
      </c>
      <c r="E20" s="6">
        <f t="shared" si="0"/>
        <v>15</v>
      </c>
      <c r="F20" s="6">
        <f t="shared" si="1"/>
        <v>1198.1295843</v>
      </c>
      <c r="G20" s="6">
        <f t="shared" si="2"/>
        <v>0</v>
      </c>
      <c r="H20">
        <f t="shared" si="3"/>
        <v>79.875305620000063</v>
      </c>
      <c r="I20">
        <v>51</v>
      </c>
      <c r="J20">
        <v>13</v>
      </c>
      <c r="K20">
        <f t="shared" si="4"/>
        <v>30</v>
      </c>
    </row>
    <row r="21" spans="2:11" x14ac:dyDescent="0.2">
      <c r="B21" t="s">
        <v>31</v>
      </c>
      <c r="C21" s="6">
        <v>0</v>
      </c>
      <c r="D21">
        <v>1</v>
      </c>
      <c r="E21">
        <f t="shared" si="0"/>
        <v>16</v>
      </c>
      <c r="F21" s="6">
        <f t="shared" si="1"/>
        <v>1278.0048899200001</v>
      </c>
      <c r="G21">
        <f t="shared" si="2"/>
        <v>0</v>
      </c>
      <c r="H21">
        <f t="shared" si="3"/>
        <v>79.875305620000063</v>
      </c>
      <c r="I21">
        <v>95</v>
      </c>
      <c r="J21">
        <v>42</v>
      </c>
      <c r="K21">
        <f t="shared" si="4"/>
        <v>72</v>
      </c>
    </row>
    <row r="22" spans="2:11" x14ac:dyDescent="0.2">
      <c r="B22" t="s">
        <v>32</v>
      </c>
      <c r="C22" s="6">
        <v>0</v>
      </c>
      <c r="D22">
        <v>1</v>
      </c>
      <c r="E22">
        <f t="shared" si="0"/>
        <v>17</v>
      </c>
      <c r="F22" s="6">
        <f t="shared" si="1"/>
        <v>1357.8801955400002</v>
      </c>
      <c r="G22">
        <f t="shared" si="2"/>
        <v>0</v>
      </c>
      <c r="H22">
        <f t="shared" si="3"/>
        <v>79.875305620000063</v>
      </c>
      <c r="I22">
        <v>65</v>
      </c>
      <c r="J22">
        <v>74</v>
      </c>
      <c r="K22">
        <f t="shared" si="4"/>
        <v>146</v>
      </c>
    </row>
    <row r="23" spans="2:11" x14ac:dyDescent="0.2">
      <c r="B23" t="s">
        <v>33</v>
      </c>
      <c r="C23" s="6">
        <v>9</v>
      </c>
      <c r="D23">
        <v>7</v>
      </c>
      <c r="E23">
        <f t="shared" si="0"/>
        <v>24</v>
      </c>
      <c r="F23" s="6">
        <f t="shared" si="1"/>
        <v>1917.0073348800001</v>
      </c>
      <c r="G23">
        <f t="shared" si="2"/>
        <v>9</v>
      </c>
      <c r="H23">
        <f t="shared" si="3"/>
        <v>559.12713933999999</v>
      </c>
      <c r="I23">
        <v>81</v>
      </c>
      <c r="J23">
        <v>94</v>
      </c>
      <c r="K23">
        <f t="shared" si="4"/>
        <v>240</v>
      </c>
    </row>
    <row r="24" spans="2:11" x14ac:dyDescent="0.2">
      <c r="B24" t="s">
        <v>34</v>
      </c>
      <c r="C24" s="6">
        <v>9</v>
      </c>
      <c r="D24">
        <v>9</v>
      </c>
      <c r="E24">
        <f t="shared" si="0"/>
        <v>33</v>
      </c>
      <c r="F24" s="6">
        <f t="shared" si="1"/>
        <v>2635.88508546</v>
      </c>
      <c r="G24">
        <f t="shared" si="2"/>
        <v>0</v>
      </c>
      <c r="H24">
        <f t="shared" si="3"/>
        <v>718.87775057999988</v>
      </c>
      <c r="I24">
        <v>66</v>
      </c>
      <c r="J24">
        <v>210</v>
      </c>
      <c r="K24">
        <f t="shared" si="4"/>
        <v>450</v>
      </c>
    </row>
    <row r="25" spans="2:11" x14ac:dyDescent="0.2">
      <c r="B25" t="s">
        <v>35</v>
      </c>
      <c r="C25" s="6">
        <v>129</v>
      </c>
      <c r="D25">
        <v>6</v>
      </c>
      <c r="E25">
        <f t="shared" si="0"/>
        <v>39</v>
      </c>
      <c r="F25" s="6">
        <f t="shared" si="1"/>
        <v>3115.1369191800004</v>
      </c>
      <c r="G25">
        <f t="shared" si="2"/>
        <v>120</v>
      </c>
      <c r="H25">
        <f t="shared" si="3"/>
        <v>479.25183372000038</v>
      </c>
      <c r="I25">
        <v>28</v>
      </c>
      <c r="J25">
        <v>325</v>
      </c>
      <c r="K25">
        <f t="shared" si="4"/>
        <v>775</v>
      </c>
    </row>
    <row r="26" spans="2:11" x14ac:dyDescent="0.2">
      <c r="B26" t="s">
        <v>36</v>
      </c>
      <c r="C26" s="6">
        <v>239</v>
      </c>
      <c r="D26">
        <v>9</v>
      </c>
      <c r="E26">
        <f t="shared" si="0"/>
        <v>48</v>
      </c>
      <c r="F26" s="6">
        <f t="shared" si="1"/>
        <v>3834.0146697600003</v>
      </c>
      <c r="G26">
        <f t="shared" si="2"/>
        <v>110</v>
      </c>
      <c r="H26">
        <f t="shared" si="3"/>
        <v>718.87775057999988</v>
      </c>
      <c r="I26">
        <v>43</v>
      </c>
      <c r="J26">
        <v>544</v>
      </c>
      <c r="K26">
        <f t="shared" si="4"/>
        <v>1319</v>
      </c>
    </row>
    <row r="27" spans="2:11" x14ac:dyDescent="0.2">
      <c r="B27" t="s">
        <v>37</v>
      </c>
      <c r="C27" s="6">
        <v>340</v>
      </c>
      <c r="D27">
        <v>9</v>
      </c>
      <c r="E27">
        <f t="shared" si="0"/>
        <v>57</v>
      </c>
      <c r="F27" s="6">
        <f t="shared" si="1"/>
        <v>4552.8924203400002</v>
      </c>
      <c r="G27">
        <f t="shared" si="2"/>
        <v>101</v>
      </c>
      <c r="H27">
        <f t="shared" si="3"/>
        <v>718.87775057999988</v>
      </c>
      <c r="I27">
        <v>25</v>
      </c>
      <c r="J27">
        <v>1105</v>
      </c>
      <c r="K27">
        <f t="shared" si="4"/>
        <v>2424</v>
      </c>
    </row>
    <row r="28" spans="2:11" x14ac:dyDescent="0.2">
      <c r="B28" t="s">
        <v>38</v>
      </c>
      <c r="C28" s="6">
        <v>393</v>
      </c>
      <c r="D28">
        <v>8</v>
      </c>
      <c r="E28">
        <f t="shared" si="0"/>
        <v>65</v>
      </c>
      <c r="F28" s="6">
        <f t="shared" si="1"/>
        <v>5191.8948653000007</v>
      </c>
      <c r="G28">
        <f t="shared" si="2"/>
        <v>53</v>
      </c>
      <c r="H28">
        <f t="shared" si="3"/>
        <v>639.0024449600005</v>
      </c>
      <c r="I28">
        <v>45</v>
      </c>
      <c r="J28">
        <v>1187</v>
      </c>
      <c r="K28">
        <f t="shared" si="4"/>
        <v>3611</v>
      </c>
    </row>
    <row r="29" spans="2:11" x14ac:dyDescent="0.2">
      <c r="B29" t="s">
        <v>39</v>
      </c>
      <c r="C29" s="6">
        <v>393</v>
      </c>
      <c r="D29">
        <v>10</v>
      </c>
      <c r="E29">
        <f t="shared" si="0"/>
        <v>75</v>
      </c>
      <c r="F29" s="6">
        <f t="shared" si="1"/>
        <v>5990.6479215000008</v>
      </c>
      <c r="G29">
        <f t="shared" si="2"/>
        <v>0</v>
      </c>
      <c r="H29">
        <f t="shared" si="3"/>
        <v>798.75305620000017</v>
      </c>
      <c r="I29">
        <v>61</v>
      </c>
      <c r="J29">
        <v>1290</v>
      </c>
      <c r="K29">
        <f t="shared" si="4"/>
        <v>4901</v>
      </c>
    </row>
    <row r="30" spans="2:11" x14ac:dyDescent="0.2">
      <c r="B30" t="s">
        <v>40</v>
      </c>
      <c r="C30" s="6">
        <v>393</v>
      </c>
      <c r="D30">
        <v>12</v>
      </c>
      <c r="E30">
        <f t="shared" si="0"/>
        <v>87</v>
      </c>
      <c r="F30" s="6">
        <f t="shared" si="1"/>
        <v>6949.1515889400007</v>
      </c>
      <c r="G30">
        <f t="shared" si="2"/>
        <v>0</v>
      </c>
      <c r="H30">
        <f t="shared" si="3"/>
        <v>958.50366743999984</v>
      </c>
      <c r="I30">
        <v>76</v>
      </c>
      <c r="J30">
        <v>1646</v>
      </c>
      <c r="K30">
        <f t="shared" si="4"/>
        <v>6547</v>
      </c>
    </row>
    <row r="31" spans="2:11" x14ac:dyDescent="0.2">
      <c r="B31" t="s">
        <v>41</v>
      </c>
      <c r="C31" s="6">
        <v>579</v>
      </c>
      <c r="D31">
        <v>16</v>
      </c>
      <c r="E31">
        <f t="shared" si="0"/>
        <v>103</v>
      </c>
      <c r="F31" s="6">
        <f t="shared" si="1"/>
        <v>8227.1564788600008</v>
      </c>
      <c r="G31">
        <f t="shared" si="2"/>
        <v>186</v>
      </c>
      <c r="H31">
        <f t="shared" si="3"/>
        <v>1278.0048899200001</v>
      </c>
      <c r="I31">
        <v>78</v>
      </c>
      <c r="J31">
        <v>1580</v>
      </c>
      <c r="K31">
        <f t="shared" si="4"/>
        <v>8127</v>
      </c>
    </row>
    <row r="32" spans="2:11" x14ac:dyDescent="0.2">
      <c r="B32" t="s">
        <v>42</v>
      </c>
      <c r="C32" s="6">
        <v>764</v>
      </c>
      <c r="D32">
        <v>20</v>
      </c>
      <c r="E32">
        <f t="shared" si="0"/>
        <v>123</v>
      </c>
      <c r="F32" s="6">
        <f t="shared" si="1"/>
        <v>9824.6625912600011</v>
      </c>
      <c r="G32">
        <f t="shared" si="2"/>
        <v>185</v>
      </c>
      <c r="H32">
        <f t="shared" si="3"/>
        <v>1597.5061124000003</v>
      </c>
      <c r="I32">
        <v>95</v>
      </c>
      <c r="J32">
        <v>1917</v>
      </c>
      <c r="K32">
        <f t="shared" si="4"/>
        <v>10044</v>
      </c>
    </row>
    <row r="33" spans="2:11" x14ac:dyDescent="0.2">
      <c r="B33" t="s">
        <v>43</v>
      </c>
      <c r="C33" s="6">
        <v>862</v>
      </c>
      <c r="D33">
        <v>20</v>
      </c>
      <c r="E33">
        <f t="shared" si="0"/>
        <v>143</v>
      </c>
      <c r="F33" s="6">
        <f t="shared" si="1"/>
        <v>11422.168703660001</v>
      </c>
      <c r="G33">
        <f t="shared" si="2"/>
        <v>98</v>
      </c>
      <c r="H33">
        <f t="shared" si="3"/>
        <v>1597.5061124000003</v>
      </c>
      <c r="I33">
        <v>116</v>
      </c>
      <c r="J33">
        <v>1642</v>
      </c>
      <c r="K33">
        <f t="shared" si="4"/>
        <v>11686</v>
      </c>
    </row>
    <row r="34" spans="2:11" x14ac:dyDescent="0.2">
      <c r="B34" t="s">
        <v>44</v>
      </c>
      <c r="C34" s="6">
        <v>862</v>
      </c>
      <c r="D34">
        <v>27</v>
      </c>
      <c r="E34">
        <f t="shared" si="0"/>
        <v>170</v>
      </c>
      <c r="F34" s="6">
        <f t="shared" si="1"/>
        <v>13578.8019554</v>
      </c>
      <c r="G34">
        <f t="shared" si="2"/>
        <v>0</v>
      </c>
      <c r="H34">
        <f t="shared" si="3"/>
        <v>2156.6332517399987</v>
      </c>
      <c r="I34">
        <v>135</v>
      </c>
      <c r="J34">
        <v>1545</v>
      </c>
      <c r="K34">
        <f t="shared" si="4"/>
        <v>13231</v>
      </c>
    </row>
    <row r="35" spans="2:11" x14ac:dyDescent="0.2">
      <c r="B35" t="s">
        <v>45</v>
      </c>
      <c r="C35" s="6">
        <v>922</v>
      </c>
      <c r="D35">
        <v>39</v>
      </c>
      <c r="E35">
        <f t="shared" si="0"/>
        <v>209</v>
      </c>
      <c r="F35" s="6">
        <f t="shared" si="1"/>
        <v>16693.938874580002</v>
      </c>
      <c r="G35">
        <f t="shared" si="2"/>
        <v>60</v>
      </c>
      <c r="H35">
        <f t="shared" si="3"/>
        <v>3115.1369191800022</v>
      </c>
      <c r="I35">
        <v>270</v>
      </c>
      <c r="J35">
        <v>2370</v>
      </c>
      <c r="K35">
        <f t="shared" si="4"/>
        <v>15601</v>
      </c>
    </row>
    <row r="36" spans="2:11" x14ac:dyDescent="0.2">
      <c r="B36" t="s">
        <v>46</v>
      </c>
      <c r="C36" s="6">
        <v>962</v>
      </c>
      <c r="D36">
        <v>40</v>
      </c>
      <c r="E36">
        <f t="shared" si="0"/>
        <v>249</v>
      </c>
      <c r="F36" s="6">
        <f t="shared" si="1"/>
        <v>19888.951099380003</v>
      </c>
      <c r="G36">
        <f t="shared" si="2"/>
        <v>40</v>
      </c>
      <c r="H36">
        <f t="shared" si="3"/>
        <v>3195.0122248000007</v>
      </c>
      <c r="I36">
        <v>399</v>
      </c>
      <c r="J36">
        <v>2749</v>
      </c>
      <c r="K36">
        <f t="shared" si="4"/>
        <v>18350</v>
      </c>
    </row>
    <row r="37" spans="2:11" x14ac:dyDescent="0.2">
      <c r="B37" t="s">
        <v>47</v>
      </c>
      <c r="C37" s="6">
        <v>13717</v>
      </c>
      <c r="D37">
        <v>100</v>
      </c>
      <c r="E37">
        <f t="shared" si="0"/>
        <v>349</v>
      </c>
      <c r="F37" s="6">
        <f t="shared" si="1"/>
        <v>27876.481661380003</v>
      </c>
      <c r="G37">
        <f t="shared" si="2"/>
        <v>12755</v>
      </c>
      <c r="H37">
        <f t="shared" si="3"/>
        <v>7987.5305619999999</v>
      </c>
      <c r="I37">
        <v>301</v>
      </c>
      <c r="J37">
        <v>3933</v>
      </c>
      <c r="K37">
        <f t="shared" si="4"/>
        <v>22283</v>
      </c>
    </row>
    <row r="38" spans="2:11" x14ac:dyDescent="0.2">
      <c r="B38" t="s">
        <v>48</v>
      </c>
      <c r="C38" s="6">
        <v>18351</v>
      </c>
      <c r="D38">
        <v>86</v>
      </c>
      <c r="E38">
        <f t="shared" si="0"/>
        <v>435</v>
      </c>
      <c r="F38" s="6">
        <f t="shared" si="1"/>
        <v>34745.757944700003</v>
      </c>
      <c r="G38">
        <f t="shared" si="2"/>
        <v>4634</v>
      </c>
      <c r="H38">
        <f t="shared" si="3"/>
        <v>6869.2762833199995</v>
      </c>
      <c r="I38">
        <v>76</v>
      </c>
      <c r="J38">
        <v>5477</v>
      </c>
      <c r="K38">
        <f t="shared" si="4"/>
        <v>27760</v>
      </c>
    </row>
    <row r="39" spans="2:11" x14ac:dyDescent="0.2">
      <c r="B39" t="s">
        <v>49</v>
      </c>
      <c r="C39" s="6">
        <v>22798</v>
      </c>
      <c r="D39">
        <v>96</v>
      </c>
      <c r="E39">
        <f t="shared" si="0"/>
        <v>531</v>
      </c>
      <c r="F39" s="6">
        <f t="shared" si="1"/>
        <v>42413.787284220001</v>
      </c>
      <c r="G39">
        <f t="shared" si="2"/>
        <v>4447</v>
      </c>
      <c r="H39">
        <f t="shared" si="3"/>
        <v>7668.0293395199988</v>
      </c>
      <c r="I39">
        <v>5</v>
      </c>
      <c r="J39">
        <v>6056</v>
      </c>
      <c r="K39">
        <f t="shared" si="4"/>
        <v>33816</v>
      </c>
    </row>
    <row r="40" spans="2:11" x14ac:dyDescent="0.2">
      <c r="B40" t="s">
        <v>50</v>
      </c>
      <c r="C40" s="6">
        <v>31555</v>
      </c>
      <c r="D40">
        <v>56</v>
      </c>
      <c r="E40">
        <f t="shared" si="0"/>
        <v>587</v>
      </c>
      <c r="F40" s="6">
        <f t="shared" si="1"/>
        <v>46886.804398940003</v>
      </c>
      <c r="G40">
        <f t="shared" si="2"/>
        <v>8757</v>
      </c>
      <c r="H40">
        <f t="shared" si="3"/>
        <v>4473.0171147200017</v>
      </c>
      <c r="I40">
        <v>1</v>
      </c>
      <c r="J40">
        <v>5342</v>
      </c>
      <c r="K40">
        <f t="shared" si="4"/>
        <v>39158</v>
      </c>
    </row>
    <row r="41" spans="2:11" x14ac:dyDescent="0.2">
      <c r="B41" t="s">
        <v>51</v>
      </c>
      <c r="C41" s="6">
        <v>37011</v>
      </c>
      <c r="D41">
        <v>40</v>
      </c>
      <c r="E41">
        <f t="shared" si="0"/>
        <v>627</v>
      </c>
      <c r="F41" s="6">
        <f t="shared" si="1"/>
        <v>50081.816623740007</v>
      </c>
      <c r="G41">
        <f t="shared" si="2"/>
        <v>5456</v>
      </c>
      <c r="H41">
        <f t="shared" si="3"/>
        <v>3195.0122248000043</v>
      </c>
      <c r="I41">
        <v>2</v>
      </c>
      <c r="J41">
        <v>4669</v>
      </c>
      <c r="K41">
        <f t="shared" si="4"/>
        <v>43827</v>
      </c>
    </row>
    <row r="42" spans="2:11" x14ac:dyDescent="0.2">
      <c r="B42" s="6" t="s">
        <v>52</v>
      </c>
      <c r="C42" s="6">
        <v>42706</v>
      </c>
      <c r="D42">
        <v>30</v>
      </c>
      <c r="E42">
        <f t="shared" si="0"/>
        <v>657</v>
      </c>
      <c r="F42" s="6">
        <f t="shared" si="1"/>
        <v>52478.075792340001</v>
      </c>
      <c r="G42">
        <f t="shared" si="2"/>
        <v>5695</v>
      </c>
      <c r="H42">
        <f t="shared" si="3"/>
        <v>2396.2591685999942</v>
      </c>
      <c r="I42">
        <v>30</v>
      </c>
      <c r="J42">
        <v>3894</v>
      </c>
      <c r="K42">
        <f t="shared" si="4"/>
        <v>47721</v>
      </c>
    </row>
    <row r="43" spans="2:11" x14ac:dyDescent="0.2">
      <c r="B43" t="s">
        <v>53</v>
      </c>
      <c r="C43">
        <v>47771</v>
      </c>
      <c r="D43">
        <v>29</v>
      </c>
      <c r="E43">
        <f t="shared" si="0"/>
        <v>686</v>
      </c>
      <c r="F43" s="6">
        <f t="shared" si="1"/>
        <v>54794.459655320003</v>
      </c>
      <c r="G43">
        <f t="shared" si="2"/>
        <v>5065</v>
      </c>
      <c r="H43">
        <f t="shared" si="3"/>
        <v>2316.3838629800011</v>
      </c>
      <c r="I43">
        <v>53</v>
      </c>
      <c r="J43">
        <v>3865</v>
      </c>
      <c r="K43">
        <f t="shared" si="4"/>
        <v>51586</v>
      </c>
    </row>
    <row r="44" spans="2:11" x14ac:dyDescent="0.2">
      <c r="B44" t="s">
        <v>54</v>
      </c>
      <c r="C44">
        <v>51473</v>
      </c>
      <c r="D44">
        <v>27</v>
      </c>
      <c r="E44">
        <f t="shared" si="0"/>
        <v>713</v>
      </c>
      <c r="F44" s="6">
        <f t="shared" si="1"/>
        <v>56951.092907060003</v>
      </c>
      <c r="G44">
        <f t="shared" si="2"/>
        <v>3702</v>
      </c>
      <c r="H44">
        <f t="shared" si="3"/>
        <v>2156.6332517400006</v>
      </c>
      <c r="I44">
        <v>52</v>
      </c>
      <c r="J44">
        <v>3503</v>
      </c>
      <c r="K44">
        <f t="shared" si="4"/>
        <v>55089</v>
      </c>
    </row>
    <row r="45" spans="2:11" x14ac:dyDescent="0.2">
      <c r="B45" t="s">
        <v>55</v>
      </c>
      <c r="C45">
        <v>55724</v>
      </c>
      <c r="D45">
        <v>22</v>
      </c>
      <c r="E45">
        <f t="shared" si="0"/>
        <v>735</v>
      </c>
      <c r="F45" s="6">
        <f t="shared" si="1"/>
        <v>58708.349630700002</v>
      </c>
      <c r="G45">
        <f t="shared" si="2"/>
        <v>4251</v>
      </c>
      <c r="H45">
        <f t="shared" si="3"/>
        <v>1757.2567236399991</v>
      </c>
      <c r="I45">
        <v>13</v>
      </c>
      <c r="J45">
        <v>2792</v>
      </c>
      <c r="K45">
        <f t="shared" si="4"/>
        <v>57881</v>
      </c>
    </row>
    <row r="46" spans="2:11" x14ac:dyDescent="0.2">
      <c r="B46" t="s">
        <v>56</v>
      </c>
      <c r="C46">
        <v>58838</v>
      </c>
      <c r="D46">
        <v>24</v>
      </c>
      <c r="E46">
        <f t="shared" si="0"/>
        <v>759</v>
      </c>
      <c r="F46" s="6">
        <f t="shared" si="1"/>
        <v>60625.356965580002</v>
      </c>
      <c r="G46">
        <f t="shared" si="2"/>
        <v>3114</v>
      </c>
      <c r="H46">
        <f t="shared" si="3"/>
        <v>1917.0073348799997</v>
      </c>
      <c r="I46">
        <v>236</v>
      </c>
      <c r="J46">
        <v>2281</v>
      </c>
      <c r="K46">
        <f t="shared" si="4"/>
        <v>60162</v>
      </c>
    </row>
    <row r="47" spans="2:11" x14ac:dyDescent="0.2">
      <c r="B47" t="s">
        <v>57</v>
      </c>
      <c r="C47">
        <v>61393</v>
      </c>
      <c r="D47">
        <v>25</v>
      </c>
      <c r="E47">
        <f t="shared" si="0"/>
        <v>784</v>
      </c>
      <c r="F47" s="6">
        <f t="shared" si="1"/>
        <v>62622.239606080002</v>
      </c>
      <c r="G47">
        <f t="shared" si="2"/>
        <v>2555</v>
      </c>
      <c r="H47">
        <f t="shared" si="3"/>
        <v>1996.8826405</v>
      </c>
      <c r="I47">
        <v>458</v>
      </c>
      <c r="J47">
        <v>3509</v>
      </c>
      <c r="K47">
        <f t="shared" si="4"/>
        <v>63671</v>
      </c>
    </row>
    <row r="48" spans="2:11" x14ac:dyDescent="0.2">
      <c r="B48" t="s">
        <v>58</v>
      </c>
      <c r="C48">
        <v>64839</v>
      </c>
      <c r="D48">
        <v>18</v>
      </c>
      <c r="E48">
        <f t="shared" si="0"/>
        <v>802</v>
      </c>
      <c r="F48" s="6">
        <f t="shared" si="1"/>
        <v>64059.995107240007</v>
      </c>
      <c r="G48">
        <f t="shared" si="2"/>
        <v>3446</v>
      </c>
      <c r="H48">
        <f t="shared" si="3"/>
        <v>1437.7555011600052</v>
      </c>
      <c r="I48">
        <v>28</v>
      </c>
      <c r="J48">
        <v>3020</v>
      </c>
      <c r="K48">
        <f t="shared" si="4"/>
        <v>66691</v>
      </c>
    </row>
    <row r="49" spans="1:11" x14ac:dyDescent="0.2">
      <c r="A49" s="7" t="s">
        <v>59</v>
      </c>
      <c r="B49" t="s">
        <v>60</v>
      </c>
      <c r="C49">
        <v>65338</v>
      </c>
      <c r="D49">
        <v>16</v>
      </c>
      <c r="E49">
        <f t="shared" si="0"/>
        <v>818</v>
      </c>
      <c r="F49" s="6">
        <f t="shared" si="1"/>
        <v>65337.999997160005</v>
      </c>
      <c r="G49">
        <f t="shared" si="2"/>
        <v>499</v>
      </c>
      <c r="H49">
        <f t="shared" si="3"/>
        <v>1278.0048899199974</v>
      </c>
      <c r="I49">
        <v>28</v>
      </c>
      <c r="J49">
        <v>1954</v>
      </c>
      <c r="K49">
        <f t="shared" si="4"/>
        <v>68645</v>
      </c>
    </row>
    <row r="50" spans="1:11" x14ac:dyDescent="0.2">
      <c r="B50" t="s">
        <v>61</v>
      </c>
      <c r="C50">
        <v>71952</v>
      </c>
      <c r="D50">
        <v>16</v>
      </c>
      <c r="E50">
        <f t="shared" si="0"/>
        <v>834</v>
      </c>
      <c r="F50" s="6">
        <f t="shared" ref="F50" si="5">E50*86.27338129</f>
        <v>71951.999995860009</v>
      </c>
      <c r="G50">
        <f t="shared" si="2"/>
        <v>6614</v>
      </c>
      <c r="H50">
        <f t="shared" si="3"/>
        <v>6613.9999987000047</v>
      </c>
    </row>
    <row r="51" spans="1:11" x14ac:dyDescent="0.2">
      <c r="B51" t="s">
        <v>62</v>
      </c>
    </row>
    <row r="52" spans="1:11" x14ac:dyDescent="0.2">
      <c r="E52" t="s">
        <v>63</v>
      </c>
    </row>
    <row r="53" spans="1:11" x14ac:dyDescent="0.2">
      <c r="E53">
        <f>C49/E49</f>
        <v>79.875305623471888</v>
      </c>
    </row>
    <row r="54" spans="1:11" x14ac:dyDescent="0.2">
      <c r="E54">
        <v>79.875305623471888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G13" sqref="G13"/>
    </sheetView>
  </sheetViews>
  <sheetFormatPr baseColWidth="10" defaultRowHeight="16" x14ac:dyDescent="0.2"/>
  <cols>
    <col min="1" max="1" width="28.83203125" customWidth="1"/>
  </cols>
  <sheetData>
    <row r="1" spans="1:4" x14ac:dyDescent="0.2">
      <c r="A1" t="s">
        <v>64</v>
      </c>
      <c r="B1" t="s">
        <v>65</v>
      </c>
      <c r="C1" t="s">
        <v>66</v>
      </c>
      <c r="D1" t="s">
        <v>67</v>
      </c>
    </row>
    <row r="2" spans="1:4" x14ac:dyDescent="0.2">
      <c r="A2" s="8">
        <v>42225</v>
      </c>
      <c r="B2">
        <v>32</v>
      </c>
      <c r="C2">
        <v>1</v>
      </c>
      <c r="D2" s="9">
        <v>0</v>
      </c>
    </row>
    <row r="3" spans="1:4" x14ac:dyDescent="0.2">
      <c r="A3" s="8">
        <v>42232</v>
      </c>
      <c r="B3">
        <v>33</v>
      </c>
      <c r="C3">
        <v>1</v>
      </c>
      <c r="D3" s="9">
        <v>0</v>
      </c>
    </row>
    <row r="4" spans="1:4" x14ac:dyDescent="0.2">
      <c r="A4" s="8">
        <v>42239</v>
      </c>
      <c r="B4">
        <v>34</v>
      </c>
      <c r="C4">
        <v>1</v>
      </c>
      <c r="D4" s="9">
        <v>0</v>
      </c>
    </row>
    <row r="5" spans="1:4" x14ac:dyDescent="0.2">
      <c r="A5" s="8">
        <v>42246</v>
      </c>
      <c r="B5">
        <v>35</v>
      </c>
      <c r="C5">
        <v>0</v>
      </c>
      <c r="D5" s="9">
        <v>0</v>
      </c>
    </row>
    <row r="6" spans="1:4" x14ac:dyDescent="0.2">
      <c r="A6" s="8">
        <v>42253</v>
      </c>
      <c r="B6">
        <v>36</v>
      </c>
      <c r="C6">
        <v>5</v>
      </c>
      <c r="D6" s="9">
        <v>0</v>
      </c>
    </row>
    <row r="7" spans="1:4" x14ac:dyDescent="0.2">
      <c r="A7" s="8">
        <v>42260</v>
      </c>
      <c r="B7">
        <v>37</v>
      </c>
      <c r="C7">
        <v>8</v>
      </c>
      <c r="D7" s="9">
        <v>0</v>
      </c>
    </row>
    <row r="8" spans="1:4" x14ac:dyDescent="0.2">
      <c r="A8" s="8">
        <v>42267</v>
      </c>
      <c r="B8">
        <v>38</v>
      </c>
      <c r="C8">
        <v>13</v>
      </c>
      <c r="D8" s="9">
        <v>0</v>
      </c>
    </row>
    <row r="9" spans="1:4" x14ac:dyDescent="0.2">
      <c r="A9" s="8">
        <v>42274</v>
      </c>
      <c r="B9">
        <v>39</v>
      </c>
      <c r="C9">
        <v>42</v>
      </c>
      <c r="D9" s="9">
        <v>0</v>
      </c>
    </row>
    <row r="10" spans="1:4" x14ac:dyDescent="0.2">
      <c r="A10" s="8">
        <v>42281</v>
      </c>
      <c r="B10">
        <v>40</v>
      </c>
      <c r="C10">
        <v>73</v>
      </c>
      <c r="D10" s="9">
        <v>0</v>
      </c>
    </row>
    <row r="11" spans="1:4" x14ac:dyDescent="0.2">
      <c r="A11" s="8">
        <v>42288</v>
      </c>
      <c r="B11">
        <v>41</v>
      </c>
      <c r="C11">
        <v>93</v>
      </c>
      <c r="D11" s="9">
        <v>9</v>
      </c>
    </row>
    <row r="12" spans="1:4" x14ac:dyDescent="0.2">
      <c r="A12" s="8">
        <v>42295</v>
      </c>
      <c r="B12">
        <v>42</v>
      </c>
      <c r="C12">
        <v>210</v>
      </c>
      <c r="D12" s="9">
        <v>0</v>
      </c>
    </row>
    <row r="13" spans="1:4" x14ac:dyDescent="0.2">
      <c r="A13" s="8">
        <v>42302</v>
      </c>
      <c r="B13">
        <v>43</v>
      </c>
      <c r="C13">
        <v>323</v>
      </c>
      <c r="D13" s="9">
        <v>120</v>
      </c>
    </row>
    <row r="14" spans="1:4" x14ac:dyDescent="0.2">
      <c r="A14" s="8">
        <v>42309</v>
      </c>
      <c r="B14">
        <v>44</v>
      </c>
      <c r="C14">
        <v>542</v>
      </c>
      <c r="D14" s="9">
        <v>110</v>
      </c>
    </row>
    <row r="15" spans="1:4" x14ac:dyDescent="0.2">
      <c r="A15" s="8">
        <v>42316</v>
      </c>
      <c r="B15">
        <v>45</v>
      </c>
      <c r="C15">
        <v>1099</v>
      </c>
      <c r="D15" s="9">
        <v>101</v>
      </c>
    </row>
    <row r="16" spans="1:4" x14ac:dyDescent="0.2">
      <c r="A16" s="8">
        <v>42323</v>
      </c>
      <c r="B16">
        <v>46</v>
      </c>
      <c r="C16">
        <v>1182</v>
      </c>
      <c r="D16" s="9">
        <v>53</v>
      </c>
    </row>
    <row r="17" spans="1:4" x14ac:dyDescent="0.2">
      <c r="A17" s="8">
        <v>42330</v>
      </c>
      <c r="B17">
        <v>47</v>
      </c>
      <c r="C17">
        <v>1282</v>
      </c>
      <c r="D17" s="9">
        <v>0</v>
      </c>
    </row>
    <row r="18" spans="1:4" x14ac:dyDescent="0.2">
      <c r="A18" s="8">
        <v>42337</v>
      </c>
      <c r="B18">
        <v>48</v>
      </c>
      <c r="C18">
        <v>1626</v>
      </c>
      <c r="D18" s="9">
        <v>0</v>
      </c>
    </row>
    <row r="19" spans="1:4" x14ac:dyDescent="0.2">
      <c r="A19" s="8">
        <v>42344</v>
      </c>
      <c r="B19">
        <v>49</v>
      </c>
      <c r="C19">
        <v>1560</v>
      </c>
      <c r="D19" s="9">
        <v>186</v>
      </c>
    </row>
    <row r="20" spans="1:4" x14ac:dyDescent="0.2">
      <c r="A20" s="8">
        <v>42351</v>
      </c>
      <c r="B20">
        <v>50</v>
      </c>
      <c r="C20">
        <v>1903</v>
      </c>
      <c r="D20" s="9">
        <v>185</v>
      </c>
    </row>
    <row r="21" spans="1:4" x14ac:dyDescent="0.2">
      <c r="A21" s="8">
        <v>42358</v>
      </c>
      <c r="B21">
        <v>51</v>
      </c>
      <c r="C21">
        <v>1619</v>
      </c>
      <c r="D21" s="9">
        <v>98</v>
      </c>
    </row>
    <row r="22" spans="1:4" x14ac:dyDescent="0.2">
      <c r="A22" s="8">
        <v>42365</v>
      </c>
      <c r="B22">
        <v>52</v>
      </c>
      <c r="C22">
        <v>1518</v>
      </c>
      <c r="D22" s="9">
        <v>0</v>
      </c>
    </row>
    <row r="23" spans="1:4" x14ac:dyDescent="0.2">
      <c r="A23" s="8">
        <v>42372</v>
      </c>
      <c r="B23">
        <v>1</v>
      </c>
      <c r="C23">
        <v>2415</v>
      </c>
      <c r="D23" s="9">
        <v>60</v>
      </c>
    </row>
    <row r="24" spans="1:4" x14ac:dyDescent="0.2">
      <c r="A24" s="8">
        <v>42379</v>
      </c>
      <c r="B24">
        <v>2</v>
      </c>
      <c r="C24">
        <v>2759</v>
      </c>
      <c r="D24" s="9">
        <v>40</v>
      </c>
    </row>
    <row r="25" spans="1:4" x14ac:dyDescent="0.2">
      <c r="A25" s="8">
        <v>42386</v>
      </c>
      <c r="B25">
        <v>3</v>
      </c>
      <c r="C25">
        <v>3763</v>
      </c>
      <c r="D25" s="9">
        <v>12755</v>
      </c>
    </row>
    <row r="26" spans="1:4" x14ac:dyDescent="0.2">
      <c r="A26" s="8">
        <v>42393</v>
      </c>
      <c r="B26">
        <v>4</v>
      </c>
      <c r="C26">
        <v>5062</v>
      </c>
      <c r="D26" s="9">
        <v>4634</v>
      </c>
    </row>
    <row r="27" spans="1:4" x14ac:dyDescent="0.2">
      <c r="A27" s="8">
        <v>42400</v>
      </c>
      <c r="B27">
        <v>5</v>
      </c>
      <c r="C27">
        <v>5681</v>
      </c>
      <c r="D27" s="9">
        <v>4447</v>
      </c>
    </row>
    <row r="28" spans="1:4" x14ac:dyDescent="0.2">
      <c r="A28" s="8">
        <v>42407</v>
      </c>
      <c r="B28">
        <v>6</v>
      </c>
      <c r="C28">
        <v>4980</v>
      </c>
      <c r="D28" s="9">
        <v>8757</v>
      </c>
    </row>
    <row r="29" spans="1:4" x14ac:dyDescent="0.2">
      <c r="A29" s="8">
        <v>42414</v>
      </c>
      <c r="B29">
        <v>7</v>
      </c>
      <c r="C29">
        <v>4373</v>
      </c>
      <c r="D29" s="9">
        <v>5456</v>
      </c>
    </row>
    <row r="30" spans="1:4" x14ac:dyDescent="0.2">
      <c r="A30" s="8">
        <v>42421</v>
      </c>
      <c r="B30">
        <v>8</v>
      </c>
      <c r="C30">
        <v>3617</v>
      </c>
      <c r="D30" s="9">
        <v>5695</v>
      </c>
    </row>
    <row r="31" spans="1:4" x14ac:dyDescent="0.2">
      <c r="A31" s="8">
        <v>42428</v>
      </c>
      <c r="B31">
        <v>9</v>
      </c>
      <c r="C31">
        <v>3616</v>
      </c>
      <c r="D31" s="9">
        <v>5065</v>
      </c>
    </row>
    <row r="32" spans="1:4" x14ac:dyDescent="0.2">
      <c r="A32" s="8">
        <v>42435</v>
      </c>
      <c r="B32">
        <v>10</v>
      </c>
      <c r="C32">
        <v>3281</v>
      </c>
      <c r="D32" s="9">
        <v>3702</v>
      </c>
    </row>
    <row r="33" spans="1:4" x14ac:dyDescent="0.2">
      <c r="A33" s="8">
        <v>42442</v>
      </c>
      <c r="B33">
        <v>11</v>
      </c>
      <c r="C33">
        <v>2680</v>
      </c>
      <c r="D33" s="9">
        <v>4251</v>
      </c>
    </row>
    <row r="34" spans="1:4" x14ac:dyDescent="0.2">
      <c r="A34" s="8">
        <v>42449</v>
      </c>
      <c r="B34">
        <v>12</v>
      </c>
      <c r="C34">
        <v>2231</v>
      </c>
      <c r="D34" s="9">
        <v>3114</v>
      </c>
    </row>
    <row r="35" spans="1:4" x14ac:dyDescent="0.2">
      <c r="A35" s="8">
        <v>42456</v>
      </c>
      <c r="B35">
        <v>13</v>
      </c>
      <c r="C35">
        <v>3518</v>
      </c>
      <c r="D35" s="9">
        <v>2555</v>
      </c>
    </row>
    <row r="36" spans="1:4" x14ac:dyDescent="0.2">
      <c r="A36" s="8">
        <v>42463</v>
      </c>
      <c r="B36">
        <v>14</v>
      </c>
      <c r="C36">
        <v>3145</v>
      </c>
      <c r="D36" s="9">
        <v>3446</v>
      </c>
    </row>
    <row r="37" spans="1:4" x14ac:dyDescent="0.2">
      <c r="A37" s="8">
        <v>42470</v>
      </c>
      <c r="B37">
        <v>15</v>
      </c>
      <c r="C37">
        <v>3123</v>
      </c>
      <c r="D37" s="9">
        <v>499</v>
      </c>
    </row>
    <row r="38" spans="1:4" x14ac:dyDescent="0.2">
      <c r="A38" s="8">
        <v>42477</v>
      </c>
      <c r="B38">
        <v>16</v>
      </c>
      <c r="C38">
        <v>2878</v>
      </c>
      <c r="D38" s="9">
        <v>6614</v>
      </c>
    </row>
    <row r="39" spans="1:4" x14ac:dyDescent="0.2">
      <c r="A39" s="8">
        <v>42484</v>
      </c>
      <c r="B39">
        <v>17</v>
      </c>
      <c r="C39">
        <v>2753</v>
      </c>
    </row>
    <row r="40" spans="1:4" x14ac:dyDescent="0.2">
      <c r="A40" s="8">
        <v>42491</v>
      </c>
      <c r="B40">
        <v>18</v>
      </c>
      <c r="C40">
        <v>2519</v>
      </c>
    </row>
    <row r="41" spans="1:4" x14ac:dyDescent="0.2">
      <c r="A41" s="8">
        <v>42498</v>
      </c>
      <c r="B41">
        <v>19</v>
      </c>
      <c r="C41">
        <v>2409</v>
      </c>
    </row>
    <row r="42" spans="1:4" x14ac:dyDescent="0.2">
      <c r="A42" s="8">
        <v>42505</v>
      </c>
      <c r="B42">
        <v>20</v>
      </c>
      <c r="C42">
        <v>2298</v>
      </c>
    </row>
    <row r="43" spans="1:4" x14ac:dyDescent="0.2">
      <c r="A43" s="8">
        <v>42512</v>
      </c>
      <c r="B43">
        <v>21</v>
      </c>
      <c r="C43">
        <v>1161</v>
      </c>
    </row>
    <row r="44" spans="1:4" x14ac:dyDescent="0.2">
      <c r="A44" s="8">
        <v>42519</v>
      </c>
      <c r="B44">
        <v>22</v>
      </c>
      <c r="C44">
        <v>1572</v>
      </c>
    </row>
    <row r="45" spans="1:4" x14ac:dyDescent="0.2">
      <c r="A45" s="8">
        <v>42526</v>
      </c>
      <c r="B45">
        <v>23</v>
      </c>
      <c r="C45">
        <v>2086</v>
      </c>
    </row>
    <row r="46" spans="1:4" x14ac:dyDescent="0.2">
      <c r="A46" s="8">
        <v>42533</v>
      </c>
      <c r="B46">
        <v>24</v>
      </c>
      <c r="C46">
        <v>3421</v>
      </c>
    </row>
    <row r="47" spans="1:4" x14ac:dyDescent="0.2">
      <c r="A47" s="8">
        <v>42540</v>
      </c>
      <c r="B47">
        <v>25</v>
      </c>
      <c r="C47">
        <v>1398</v>
      </c>
    </row>
    <row r="48" spans="1:4" x14ac:dyDescent="0.2">
      <c r="A48" s="8">
        <v>42547</v>
      </c>
      <c r="B48">
        <v>26</v>
      </c>
      <c r="C48">
        <v>1134</v>
      </c>
    </row>
    <row r="49" spans="1:3" x14ac:dyDescent="0.2">
      <c r="A49" s="8">
        <v>42554</v>
      </c>
      <c r="B49">
        <v>27</v>
      </c>
      <c r="C49">
        <v>984</v>
      </c>
    </row>
    <row r="50" spans="1:3" x14ac:dyDescent="0.2">
      <c r="A50" s="8">
        <v>42561</v>
      </c>
      <c r="B50">
        <v>28</v>
      </c>
      <c r="C50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Santillana</dc:creator>
  <cp:lastModifiedBy>Microsoft Office User</cp:lastModifiedBy>
  <dcterms:created xsi:type="dcterms:W3CDTF">2018-03-01T15:13:46Z</dcterms:created>
  <dcterms:modified xsi:type="dcterms:W3CDTF">2018-11-28T22:20:25Z</dcterms:modified>
</cp:coreProperties>
</file>