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Data Analysis\1.27.20_PSR_flow_bead_BITC\"/>
    </mc:Choice>
  </mc:AlternateContent>
  <xr:revisionPtr revIDLastSave="0" documentId="13_ncr:1_{C7796878-9147-45E0-970D-2A4D3156675E}" xr6:coauthVersionLast="45" xr6:coauthVersionMax="45" xr10:uidLastSave="{00000000-0000-0000-0000-000000000000}"/>
  <bookViews>
    <workbookView xWindow="28680" yWindow="-120" windowWidth="25440" windowHeight="15390" firstSheet="1" activeTab="1" xr2:uid="{72D68631-4513-4210-9F81-9E4656971373}"/>
  </bookViews>
  <sheets>
    <sheet name="Median" sheetId="1" r:id="rId1"/>
    <sheet name="EXP Calibration" sheetId="2" r:id="rId2"/>
    <sheet name="Rep 1" sheetId="3" r:id="rId3"/>
    <sheet name="Rep 2" sheetId="4" r:id="rId4"/>
    <sheet name="Rep 3" sheetId="5" r:id="rId5"/>
    <sheet name="Combined" sheetId="6" r:id="rId6"/>
    <sheet name="Normalized EXP Calibration" sheetId="7" r:id="rId7"/>
    <sheet name="Normalized Rep 1" sheetId="8" r:id="rId8"/>
    <sheet name="Normalized Rep 2" sheetId="9" r:id="rId9"/>
    <sheet name="Normalized Rep 3" sheetId="10" r:id="rId10"/>
    <sheet name="Normalized Combined" sheetId="11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1" l="1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Q31" i="7"/>
  <c r="R31" i="7"/>
  <c r="S31" i="7"/>
  <c r="Q3" i="7"/>
  <c r="R3" i="7"/>
  <c r="S3" i="7"/>
  <c r="Q4" i="7"/>
  <c r="R4" i="7"/>
  <c r="S4" i="7"/>
  <c r="Q5" i="7"/>
  <c r="R5" i="7"/>
  <c r="S5" i="7"/>
  <c r="Q6" i="7"/>
  <c r="R6" i="7"/>
  <c r="S6" i="7"/>
  <c r="Q7" i="7"/>
  <c r="R7" i="7"/>
  <c r="S7" i="7"/>
  <c r="Q8" i="7"/>
  <c r="R8" i="7"/>
  <c r="S8" i="7"/>
  <c r="Q9" i="7"/>
  <c r="R9" i="7"/>
  <c r="S9" i="7"/>
  <c r="Q10" i="7"/>
  <c r="R10" i="7"/>
  <c r="S10" i="7"/>
  <c r="Q11" i="7"/>
  <c r="R11" i="7"/>
  <c r="S11" i="7"/>
  <c r="Q12" i="7"/>
  <c r="R12" i="7"/>
  <c r="S12" i="7"/>
  <c r="Q13" i="7"/>
  <c r="R13" i="7"/>
  <c r="S13" i="7"/>
  <c r="Q14" i="7"/>
  <c r="R14" i="7"/>
  <c r="S14" i="7"/>
  <c r="Q15" i="7"/>
  <c r="R15" i="7"/>
  <c r="S15" i="7"/>
  <c r="Q16" i="7"/>
  <c r="R16" i="7"/>
  <c r="S16" i="7"/>
  <c r="Q17" i="7"/>
  <c r="R17" i="7"/>
  <c r="S17" i="7"/>
  <c r="Q18" i="7"/>
  <c r="R18" i="7"/>
  <c r="S18" i="7"/>
  <c r="Q19" i="7"/>
  <c r="R19" i="7"/>
  <c r="S19" i="7"/>
  <c r="Q20" i="7"/>
  <c r="R20" i="7"/>
  <c r="S20" i="7"/>
  <c r="Q21" i="7"/>
  <c r="R21" i="7"/>
  <c r="S21" i="7"/>
  <c r="Q22" i="7"/>
  <c r="R22" i="7"/>
  <c r="S22" i="7"/>
  <c r="Q23" i="7"/>
  <c r="R23" i="7"/>
  <c r="S23" i="7"/>
  <c r="Q24" i="7"/>
  <c r="R24" i="7"/>
  <c r="S24" i="7"/>
  <c r="Q25" i="7"/>
  <c r="R25" i="7"/>
  <c r="S25" i="7"/>
  <c r="Q26" i="7"/>
  <c r="R26" i="7"/>
  <c r="S26" i="7"/>
  <c r="Q27" i="7"/>
  <c r="R27" i="7"/>
  <c r="S27" i="7"/>
  <c r="Q28" i="7"/>
  <c r="R28" i="7"/>
  <c r="S28" i="7"/>
  <c r="Q29" i="7"/>
  <c r="R29" i="7"/>
  <c r="S29" i="7"/>
  <c r="Q30" i="7"/>
  <c r="R30" i="7"/>
  <c r="S30" i="7"/>
  <c r="R2" i="7"/>
  <c r="S2" i="7"/>
  <c r="Q2" i="7"/>
  <c r="D30" i="7"/>
  <c r="D13" i="7"/>
  <c r="D9" i="7"/>
  <c r="D31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2" i="7"/>
  <c r="D11" i="7"/>
  <c r="D10" i="7"/>
  <c r="D8" i="7"/>
  <c r="D7" i="7"/>
  <c r="D6" i="7"/>
  <c r="D5" i="7"/>
  <c r="D4" i="7"/>
  <c r="D3" i="7"/>
  <c r="D2" i="7"/>
  <c r="E30" i="7" l="1"/>
  <c r="E13" i="7"/>
  <c r="E9" i="7"/>
  <c r="E2" i="7"/>
  <c r="E3" i="7"/>
  <c r="E5" i="7"/>
  <c r="E10" i="7"/>
  <c r="E15" i="7"/>
  <c r="E19" i="7"/>
  <c r="E23" i="7"/>
  <c r="E27" i="7"/>
  <c r="E6" i="7"/>
  <c r="E11" i="7"/>
  <c r="E16" i="7"/>
  <c r="E20" i="7"/>
  <c r="E24" i="7"/>
  <c r="E28" i="7"/>
  <c r="E7" i="7"/>
  <c r="E12" i="7"/>
  <c r="E17" i="7"/>
  <c r="E21" i="7"/>
  <c r="E25" i="7"/>
  <c r="E29" i="7"/>
  <c r="E4" i="7"/>
  <c r="E8" i="7"/>
  <c r="E14" i="7"/>
  <c r="E18" i="7"/>
  <c r="E22" i="7"/>
  <c r="E26" i="7"/>
  <c r="E31" i="7"/>
  <c r="O3" i="6"/>
  <c r="O4" i="6"/>
  <c r="P4" i="6"/>
  <c r="O5" i="6"/>
  <c r="P5" i="6"/>
  <c r="O6" i="6"/>
  <c r="P6" i="6"/>
  <c r="O7" i="6"/>
  <c r="P7" i="6"/>
  <c r="O8" i="6"/>
  <c r="P8" i="6"/>
  <c r="O9" i="6"/>
  <c r="P9" i="6"/>
  <c r="O10" i="6"/>
  <c r="P10" i="6"/>
  <c r="O11" i="6"/>
  <c r="P11" i="6"/>
  <c r="O12" i="6"/>
  <c r="P12" i="6"/>
  <c r="O13" i="6"/>
  <c r="P13" i="6"/>
  <c r="O14" i="6"/>
  <c r="P14" i="6"/>
  <c r="O15" i="6"/>
  <c r="P15" i="6"/>
  <c r="O16" i="6"/>
  <c r="P16" i="6"/>
  <c r="O17" i="6"/>
  <c r="P17" i="6"/>
  <c r="O18" i="6"/>
  <c r="P18" i="6"/>
  <c r="O19" i="6"/>
  <c r="P19" i="6"/>
  <c r="O20" i="6"/>
  <c r="P20" i="6"/>
  <c r="O21" i="6"/>
  <c r="P21" i="6"/>
  <c r="O22" i="6"/>
  <c r="P22" i="6"/>
  <c r="O23" i="6"/>
  <c r="P23" i="6"/>
  <c r="O24" i="6"/>
  <c r="P24" i="6"/>
  <c r="O25" i="6"/>
  <c r="P25" i="6"/>
  <c r="P2" i="6"/>
  <c r="O2" i="6"/>
  <c r="F3" i="6"/>
  <c r="F4" i="6"/>
  <c r="G4" i="6"/>
  <c r="F5" i="6"/>
  <c r="G5" i="6"/>
  <c r="F6" i="6"/>
  <c r="G6" i="6"/>
  <c r="F7" i="6"/>
  <c r="G7" i="6"/>
  <c r="F8" i="6"/>
  <c r="G8" i="6"/>
  <c r="F9" i="6"/>
  <c r="G9" i="6"/>
  <c r="F10" i="6"/>
  <c r="G10" i="6"/>
  <c r="F11" i="6"/>
  <c r="G11" i="6"/>
  <c r="F12" i="6"/>
  <c r="G12" i="6"/>
  <c r="F13" i="6"/>
  <c r="G13" i="6"/>
  <c r="F14" i="6"/>
  <c r="G14" i="6"/>
  <c r="F15" i="6"/>
  <c r="G15" i="6"/>
  <c r="F16" i="6"/>
  <c r="G16" i="6"/>
  <c r="F17" i="6"/>
  <c r="G17" i="6"/>
  <c r="F18" i="6"/>
  <c r="G18" i="6"/>
  <c r="F19" i="6"/>
  <c r="G19" i="6"/>
  <c r="F20" i="6"/>
  <c r="G20" i="6"/>
  <c r="F21" i="6"/>
  <c r="G21" i="6"/>
  <c r="F22" i="6"/>
  <c r="G22" i="6"/>
  <c r="F23" i="6"/>
  <c r="G23" i="6"/>
  <c r="F24" i="6"/>
  <c r="G24" i="6"/>
  <c r="F25" i="6"/>
  <c r="G25" i="6"/>
  <c r="G2" i="6"/>
  <c r="F2" i="6"/>
  <c r="D31" i="2"/>
  <c r="E31" i="2" s="1"/>
  <c r="D3" i="2"/>
  <c r="D4" i="2"/>
  <c r="D5" i="2"/>
  <c r="E5" i="2" s="1"/>
  <c r="D6" i="2"/>
  <c r="D7" i="2"/>
  <c r="D8" i="2"/>
  <c r="D10" i="2"/>
  <c r="D11" i="2"/>
  <c r="D12" i="2"/>
  <c r="D14" i="2"/>
  <c r="D15" i="2"/>
  <c r="E15" i="2" s="1"/>
  <c r="D16" i="2"/>
  <c r="D17" i="2"/>
  <c r="E17" i="2" s="1"/>
  <c r="D18" i="2"/>
  <c r="E18" i="2"/>
  <c r="D19" i="2"/>
  <c r="E19" i="2" s="1"/>
  <c r="D20" i="2"/>
  <c r="D21" i="2"/>
  <c r="E21" i="2" s="1"/>
  <c r="D22" i="2"/>
  <c r="E22" i="2"/>
  <c r="D23" i="2"/>
  <c r="D24" i="2"/>
  <c r="E24" i="2"/>
  <c r="D25" i="2"/>
  <c r="E25" i="2" s="1"/>
  <c r="D26" i="2"/>
  <c r="E26" i="2"/>
  <c r="D27" i="2"/>
  <c r="E27" i="2" s="1"/>
  <c r="D28" i="2"/>
  <c r="E28" i="2"/>
  <c r="D29" i="2"/>
  <c r="E29" i="2" s="1"/>
  <c r="E2" i="2"/>
  <c r="D2" i="2"/>
  <c r="F30" i="7" l="1"/>
  <c r="F8" i="7"/>
  <c r="F25" i="7"/>
  <c r="F9" i="7"/>
  <c r="F13" i="7"/>
  <c r="F22" i="7"/>
  <c r="F28" i="7"/>
  <c r="F11" i="7"/>
  <c r="F15" i="7"/>
  <c r="F7" i="7"/>
  <c r="F26" i="7"/>
  <c r="F23" i="7"/>
  <c r="F17" i="7"/>
  <c r="F24" i="7"/>
  <c r="F6" i="7"/>
  <c r="F4" i="7"/>
  <c r="F21" i="7"/>
  <c r="F3" i="7"/>
  <c r="F5" i="7"/>
  <c r="F18" i="7"/>
  <c r="F10" i="7"/>
  <c r="F27" i="7"/>
  <c r="F20" i="7"/>
  <c r="F2" i="7"/>
  <c r="F31" i="7"/>
  <c r="F14" i="7"/>
  <c r="F29" i="7"/>
  <c r="F12" i="7"/>
  <c r="F19" i="7"/>
  <c r="F16" i="7"/>
  <c r="E11" i="2"/>
  <c r="E7" i="2"/>
  <c r="E3" i="2"/>
  <c r="E23" i="2"/>
  <c r="E20" i="2"/>
  <c r="E16" i="2"/>
  <c r="E12" i="2"/>
  <c r="E8" i="2"/>
  <c r="E4" i="2"/>
  <c r="E14" i="2"/>
  <c r="E10" i="2"/>
  <c r="E6" i="2"/>
  <c r="G30" i="7" l="1"/>
  <c r="G13" i="7"/>
  <c r="G17" i="7"/>
  <c r="G9" i="7"/>
  <c r="G4" i="7"/>
  <c r="G25" i="7"/>
  <c r="G22" i="7"/>
  <c r="G12" i="7"/>
  <c r="G10" i="7"/>
  <c r="G11" i="7"/>
  <c r="G7" i="7"/>
  <c r="G6" i="7"/>
  <c r="G20" i="7"/>
  <c r="G5" i="7"/>
  <c r="G24" i="7"/>
  <c r="G28" i="7"/>
  <c r="G3" i="7"/>
  <c r="G23" i="7"/>
  <c r="G8" i="7"/>
  <c r="G2" i="7"/>
  <c r="G29" i="7"/>
  <c r="G27" i="7"/>
  <c r="G18" i="7"/>
  <c r="G15" i="7"/>
  <c r="G21" i="7"/>
  <c r="G16" i="7"/>
  <c r="G26" i="7"/>
  <c r="G14" i="7"/>
  <c r="G19" i="7"/>
  <c r="G31" i="7"/>
  <c r="F10" i="2"/>
  <c r="F31" i="2"/>
  <c r="F12" i="2"/>
  <c r="F14" i="2"/>
  <c r="F7" i="2"/>
  <c r="F24" i="2"/>
  <c r="F17" i="2"/>
  <c r="F16" i="2"/>
  <c r="F11" i="2"/>
  <c r="F26" i="2"/>
  <c r="F27" i="2"/>
  <c r="F5" i="2"/>
  <c r="F21" i="2"/>
  <c r="F28" i="2"/>
  <c r="F6" i="2"/>
  <c r="F4" i="2"/>
  <c r="F3" i="2"/>
  <c r="F15" i="2"/>
  <c r="F29" i="2"/>
  <c r="F22" i="2"/>
  <c r="F20" i="2"/>
  <c r="F8" i="2"/>
  <c r="F2" i="2"/>
  <c r="F18" i="2"/>
  <c r="F19" i="2"/>
  <c r="F25" i="2"/>
  <c r="F23" i="2"/>
  <c r="H30" i="7" l="1"/>
  <c r="H9" i="7"/>
  <c r="H22" i="7"/>
  <c r="H13" i="7"/>
  <c r="H10" i="7"/>
  <c r="H31" i="7"/>
  <c r="H12" i="7"/>
  <c r="H5" i="7"/>
  <c r="H16" i="7"/>
  <c r="H25" i="7"/>
  <c r="H15" i="7"/>
  <c r="H21" i="7"/>
  <c r="H7" i="7"/>
  <c r="H2" i="7"/>
  <c r="H17" i="7"/>
  <c r="H19" i="7"/>
  <c r="H28" i="7"/>
  <c r="H14" i="7"/>
  <c r="H4" i="7"/>
  <c r="H18" i="7"/>
  <c r="H8" i="7"/>
  <c r="H3" i="7"/>
  <c r="H24" i="7"/>
  <c r="H20" i="7"/>
  <c r="H11" i="7"/>
  <c r="H27" i="7"/>
  <c r="H23" i="7"/>
  <c r="H26" i="7"/>
  <c r="H6" i="7"/>
  <c r="H29" i="7"/>
  <c r="G2" i="2"/>
  <c r="G31" i="2"/>
  <c r="G26" i="2"/>
  <c r="G25" i="2"/>
  <c r="G8" i="2"/>
  <c r="G22" i="2"/>
  <c r="G4" i="2"/>
  <c r="G12" i="2"/>
  <c r="G11" i="2"/>
  <c r="G7" i="2"/>
  <c r="G3" i="2"/>
  <c r="G24" i="2"/>
  <c r="G19" i="2"/>
  <c r="G10" i="2"/>
  <c r="G29" i="2"/>
  <c r="G6" i="2"/>
  <c r="G5" i="2"/>
  <c r="G16" i="2"/>
  <c r="G14" i="2"/>
  <c r="G21" i="2"/>
  <c r="G23" i="2"/>
  <c r="G18" i="2"/>
  <c r="G20" i="2"/>
  <c r="G15" i="2"/>
  <c r="G28" i="2"/>
  <c r="G27" i="2"/>
  <c r="G17" i="2"/>
  <c r="I30" i="7" l="1"/>
  <c r="I16" i="7"/>
  <c r="I13" i="7"/>
  <c r="I24" i="7"/>
  <c r="I9" i="7"/>
  <c r="I17" i="7"/>
  <c r="I25" i="7"/>
  <c r="I4" i="7"/>
  <c r="I29" i="7"/>
  <c r="I14" i="7"/>
  <c r="I11" i="7"/>
  <c r="I21" i="7"/>
  <c r="I23" i="7"/>
  <c r="I8" i="7"/>
  <c r="I28" i="7"/>
  <c r="I10" i="7"/>
  <c r="I3" i="7"/>
  <c r="I2" i="7"/>
  <c r="I22" i="7"/>
  <c r="I7" i="7"/>
  <c r="I20" i="7"/>
  <c r="I18" i="7"/>
  <c r="I19" i="7"/>
  <c r="I12" i="7"/>
  <c r="I31" i="7"/>
  <c r="I6" i="7"/>
  <c r="I5" i="7"/>
  <c r="I15" i="7"/>
  <c r="I27" i="7"/>
  <c r="I26" i="7"/>
  <c r="H31" i="2"/>
  <c r="H17" i="2"/>
  <c r="H2" i="2"/>
  <c r="H20" i="2"/>
  <c r="H11" i="2"/>
  <c r="H27" i="2"/>
  <c r="H14" i="2"/>
  <c r="H29" i="2"/>
  <c r="H3" i="2"/>
  <c r="H12" i="2"/>
  <c r="H25" i="2"/>
  <c r="H24" i="2"/>
  <c r="H8" i="2"/>
  <c r="H18" i="2"/>
  <c r="H28" i="2"/>
  <c r="H23" i="2"/>
  <c r="H16" i="2"/>
  <c r="H10" i="2"/>
  <c r="H4" i="2"/>
  <c r="H26" i="2"/>
  <c r="H6" i="2"/>
  <c r="H15" i="2"/>
  <c r="H21" i="2"/>
  <c r="H5" i="2"/>
  <c r="H19" i="2"/>
  <c r="H7" i="2"/>
  <c r="H22" i="2"/>
  <c r="I31" i="2" l="1"/>
  <c r="I22" i="2"/>
  <c r="I21" i="2"/>
  <c r="I12" i="2"/>
  <c r="I7" i="2"/>
  <c r="I15" i="2"/>
  <c r="I4" i="2"/>
  <c r="I23" i="2"/>
  <c r="I24" i="2"/>
  <c r="I3" i="2"/>
  <c r="I11" i="2"/>
  <c r="I26" i="2"/>
  <c r="I27" i="2"/>
  <c r="I19" i="2"/>
  <c r="I28" i="2"/>
  <c r="I17" i="2"/>
  <c r="I29" i="2"/>
  <c r="I20" i="2"/>
  <c r="I16" i="2"/>
  <c r="I8" i="2"/>
  <c r="I5" i="2"/>
  <c r="I6" i="2"/>
  <c r="I10" i="2"/>
  <c r="I18" i="2"/>
  <c r="I25" i="2"/>
  <c r="I14" i="2"/>
  <c r="I2" i="2"/>
  <c r="I63" i="1" l="1"/>
  <c r="J63" i="1"/>
  <c r="K63" i="1"/>
  <c r="L63" i="1"/>
  <c r="M63" i="1"/>
  <c r="I64" i="1"/>
  <c r="J64" i="1"/>
  <c r="K64" i="1"/>
  <c r="L64" i="1"/>
  <c r="M64" i="1"/>
  <c r="I65" i="1"/>
  <c r="J65" i="1"/>
  <c r="K65" i="1"/>
  <c r="L65" i="1"/>
  <c r="M65" i="1"/>
  <c r="I66" i="1"/>
  <c r="J66" i="1"/>
  <c r="K66" i="1"/>
  <c r="L66" i="1"/>
  <c r="M66" i="1"/>
  <c r="I67" i="1"/>
  <c r="J67" i="1"/>
  <c r="K67" i="1"/>
  <c r="L67" i="1"/>
  <c r="M67" i="1"/>
  <c r="I68" i="1"/>
  <c r="J68" i="1"/>
  <c r="K68" i="1"/>
  <c r="L68" i="1"/>
  <c r="M68" i="1"/>
  <c r="I69" i="1"/>
  <c r="J69" i="1"/>
  <c r="K69" i="1"/>
  <c r="L69" i="1"/>
  <c r="M69" i="1"/>
  <c r="I70" i="1"/>
  <c r="J70" i="1"/>
  <c r="K70" i="1"/>
  <c r="L70" i="1"/>
  <c r="M70" i="1"/>
  <c r="H64" i="1"/>
  <c r="H65" i="1"/>
  <c r="H66" i="1"/>
  <c r="H67" i="1"/>
  <c r="H68" i="1"/>
  <c r="H69" i="1"/>
  <c r="H70" i="1"/>
  <c r="H63" i="1"/>
  <c r="C63" i="1"/>
  <c r="D63" i="1"/>
  <c r="E63" i="1"/>
  <c r="F63" i="1"/>
  <c r="G63" i="1"/>
  <c r="C64" i="1"/>
  <c r="D64" i="1"/>
  <c r="E64" i="1"/>
  <c r="F64" i="1"/>
  <c r="G64" i="1"/>
  <c r="C65" i="1"/>
  <c r="D65" i="1"/>
  <c r="E65" i="1"/>
  <c r="F65" i="1"/>
  <c r="G65" i="1"/>
  <c r="C66" i="1"/>
  <c r="D66" i="1"/>
  <c r="E66" i="1"/>
  <c r="F66" i="1"/>
  <c r="G66" i="1"/>
  <c r="C67" i="1"/>
  <c r="D67" i="1"/>
  <c r="E67" i="1"/>
  <c r="F67" i="1"/>
  <c r="G67" i="1"/>
  <c r="C68" i="1"/>
  <c r="D68" i="1"/>
  <c r="E68" i="1"/>
  <c r="F68" i="1"/>
  <c r="G68" i="1"/>
  <c r="C69" i="1"/>
  <c r="D69" i="1"/>
  <c r="E69" i="1"/>
  <c r="F69" i="1"/>
  <c r="G69" i="1"/>
  <c r="C70" i="1"/>
  <c r="D70" i="1"/>
  <c r="E70" i="1"/>
  <c r="F70" i="1"/>
  <c r="G70" i="1"/>
  <c r="B64" i="1"/>
  <c r="B65" i="1"/>
  <c r="B66" i="1"/>
  <c r="B67" i="1"/>
  <c r="B68" i="1"/>
  <c r="B69" i="1"/>
  <c r="B70" i="1"/>
  <c r="B63" i="1"/>
  <c r="C52" i="1"/>
  <c r="D52" i="1"/>
  <c r="E52" i="1"/>
  <c r="F52" i="1"/>
  <c r="G52" i="1"/>
  <c r="C53" i="1"/>
  <c r="D53" i="1"/>
  <c r="E53" i="1"/>
  <c r="F53" i="1"/>
  <c r="G53" i="1"/>
  <c r="C54" i="1"/>
  <c r="D54" i="1"/>
  <c r="E54" i="1"/>
  <c r="F54" i="1"/>
  <c r="G54" i="1"/>
  <c r="C55" i="1"/>
  <c r="D55" i="1"/>
  <c r="E55" i="1"/>
  <c r="F55" i="1"/>
  <c r="G55" i="1"/>
  <c r="C56" i="1"/>
  <c r="D56" i="1"/>
  <c r="E56" i="1"/>
  <c r="F56" i="1"/>
  <c r="G56" i="1"/>
  <c r="C57" i="1"/>
  <c r="D57" i="1"/>
  <c r="E57" i="1"/>
  <c r="F57" i="1"/>
  <c r="G57" i="1"/>
  <c r="C58" i="1"/>
  <c r="D58" i="1"/>
  <c r="E58" i="1"/>
  <c r="F58" i="1"/>
  <c r="G58" i="1"/>
  <c r="C59" i="1"/>
  <c r="D59" i="1"/>
  <c r="E59" i="1"/>
  <c r="F59" i="1"/>
  <c r="G59" i="1"/>
  <c r="B53" i="1"/>
  <c r="B54" i="1"/>
  <c r="B55" i="1"/>
  <c r="B56" i="1"/>
  <c r="B57" i="1"/>
  <c r="B58" i="1"/>
  <c r="B59" i="1"/>
  <c r="B52" i="1"/>
  <c r="Q52" i="1"/>
  <c r="R52" i="1"/>
  <c r="S52" i="1"/>
  <c r="T52" i="1"/>
  <c r="U52" i="1"/>
  <c r="Q53" i="1"/>
  <c r="R53" i="1"/>
  <c r="S53" i="1"/>
  <c r="T53" i="1"/>
  <c r="U53" i="1"/>
  <c r="Q54" i="1"/>
  <c r="R54" i="1"/>
  <c r="S54" i="1"/>
  <c r="T54" i="1"/>
  <c r="U54" i="1"/>
  <c r="Q55" i="1"/>
  <c r="R55" i="1"/>
  <c r="S55" i="1"/>
  <c r="T55" i="1"/>
  <c r="U55" i="1"/>
  <c r="Q56" i="1"/>
  <c r="R56" i="1"/>
  <c r="S56" i="1"/>
  <c r="T56" i="1"/>
  <c r="U56" i="1"/>
  <c r="Q57" i="1"/>
  <c r="R57" i="1"/>
  <c r="S57" i="1"/>
  <c r="T57" i="1"/>
  <c r="U57" i="1"/>
  <c r="Q58" i="1"/>
  <c r="R58" i="1"/>
  <c r="S58" i="1"/>
  <c r="T58" i="1"/>
  <c r="U58" i="1"/>
  <c r="Q59" i="1"/>
  <c r="R59" i="1"/>
  <c r="S59" i="1"/>
  <c r="T59" i="1"/>
  <c r="U59" i="1"/>
  <c r="P53" i="1"/>
  <c r="P54" i="1"/>
  <c r="P55" i="1"/>
  <c r="P56" i="1"/>
  <c r="P57" i="1"/>
  <c r="P58" i="1"/>
  <c r="P59" i="1"/>
  <c r="P52" i="1"/>
  <c r="P32" i="1"/>
  <c r="Q32" i="1"/>
  <c r="R32" i="1"/>
  <c r="S32" i="1"/>
  <c r="T32" i="1"/>
  <c r="P33" i="1"/>
  <c r="Q33" i="1"/>
  <c r="R33" i="1"/>
  <c r="S33" i="1"/>
  <c r="T33" i="1"/>
  <c r="P34" i="1"/>
  <c r="Q34" i="1"/>
  <c r="R34" i="1"/>
  <c r="S34" i="1"/>
  <c r="T34" i="1"/>
  <c r="P35" i="1"/>
  <c r="Q35" i="1"/>
  <c r="R35" i="1"/>
  <c r="S35" i="1"/>
  <c r="T35" i="1"/>
  <c r="P36" i="1"/>
  <c r="Q36" i="1"/>
  <c r="R36" i="1"/>
  <c r="S36" i="1"/>
  <c r="T36" i="1"/>
  <c r="P37" i="1"/>
  <c r="Q37" i="1"/>
  <c r="R37" i="1"/>
  <c r="S37" i="1"/>
  <c r="T37" i="1"/>
  <c r="P38" i="1"/>
  <c r="Q38" i="1"/>
  <c r="R38" i="1"/>
  <c r="S38" i="1"/>
  <c r="T38" i="1"/>
  <c r="P39" i="1"/>
  <c r="Q39" i="1"/>
  <c r="R39" i="1"/>
  <c r="S39" i="1"/>
  <c r="T39" i="1"/>
  <c r="U33" i="1"/>
  <c r="U34" i="1"/>
  <c r="U35" i="1"/>
  <c r="U36" i="1"/>
  <c r="U37" i="1"/>
  <c r="U38" i="1"/>
  <c r="U39" i="1"/>
  <c r="U32" i="1"/>
  <c r="B32" i="1"/>
  <c r="C32" i="1"/>
  <c r="D32" i="1"/>
  <c r="E32" i="1"/>
  <c r="F32" i="1"/>
  <c r="B33" i="1"/>
  <c r="C33" i="1"/>
  <c r="D33" i="1"/>
  <c r="E33" i="1"/>
  <c r="F33" i="1"/>
  <c r="B34" i="1"/>
  <c r="C34" i="1"/>
  <c r="D34" i="1"/>
  <c r="E34" i="1"/>
  <c r="F34" i="1"/>
  <c r="B35" i="1"/>
  <c r="C35" i="1"/>
  <c r="D35" i="1"/>
  <c r="E35" i="1"/>
  <c r="F35" i="1"/>
  <c r="B36" i="1"/>
  <c r="C36" i="1"/>
  <c r="D36" i="1"/>
  <c r="E36" i="1"/>
  <c r="F36" i="1"/>
  <c r="B37" i="1"/>
  <c r="C37" i="1"/>
  <c r="D37" i="1"/>
  <c r="E37" i="1"/>
  <c r="F37" i="1"/>
  <c r="B38" i="1"/>
  <c r="C38" i="1"/>
  <c r="D38" i="1"/>
  <c r="E38" i="1"/>
  <c r="F38" i="1"/>
  <c r="B39" i="1"/>
  <c r="C39" i="1"/>
  <c r="D39" i="1"/>
  <c r="E39" i="1"/>
  <c r="F39" i="1"/>
  <c r="G33" i="1"/>
  <c r="G34" i="1"/>
  <c r="G35" i="1"/>
  <c r="G36" i="1"/>
  <c r="G37" i="1"/>
  <c r="G38" i="1"/>
  <c r="G39" i="1"/>
  <c r="G32" i="1"/>
  <c r="P12" i="1"/>
  <c r="Q12" i="1"/>
  <c r="R12" i="1"/>
  <c r="S12" i="1"/>
  <c r="T12" i="1"/>
  <c r="P13" i="1"/>
  <c r="Q13" i="1"/>
  <c r="R13" i="1"/>
  <c r="S13" i="1"/>
  <c r="T13" i="1"/>
  <c r="P14" i="1"/>
  <c r="Q14" i="1"/>
  <c r="R14" i="1"/>
  <c r="S14" i="1"/>
  <c r="T14" i="1"/>
  <c r="P15" i="1"/>
  <c r="Q15" i="1"/>
  <c r="R15" i="1"/>
  <c r="S15" i="1"/>
  <c r="T15" i="1"/>
  <c r="P16" i="1"/>
  <c r="Q16" i="1"/>
  <c r="R16" i="1"/>
  <c r="S16" i="1"/>
  <c r="T16" i="1"/>
  <c r="P17" i="1"/>
  <c r="Q17" i="1"/>
  <c r="R17" i="1"/>
  <c r="S17" i="1"/>
  <c r="T17" i="1"/>
  <c r="P18" i="1"/>
  <c r="Q18" i="1"/>
  <c r="R18" i="1"/>
  <c r="S18" i="1"/>
  <c r="T18" i="1"/>
  <c r="P19" i="1"/>
  <c r="Q19" i="1"/>
  <c r="R19" i="1"/>
  <c r="S19" i="1"/>
  <c r="T19" i="1"/>
  <c r="U13" i="1"/>
  <c r="U14" i="1"/>
  <c r="U15" i="1"/>
  <c r="U16" i="1"/>
  <c r="U17" i="1"/>
  <c r="U18" i="1"/>
  <c r="U19" i="1"/>
  <c r="U12" i="1"/>
  <c r="C12" i="1"/>
  <c r="D12" i="1"/>
  <c r="E12" i="1"/>
  <c r="F12" i="1"/>
  <c r="G12" i="1"/>
  <c r="C13" i="1"/>
  <c r="D13" i="1"/>
  <c r="E13" i="1"/>
  <c r="F13" i="1"/>
  <c r="G13" i="1"/>
  <c r="C14" i="1"/>
  <c r="D14" i="1"/>
  <c r="E14" i="1"/>
  <c r="F14" i="1"/>
  <c r="G14" i="1"/>
  <c r="C15" i="1"/>
  <c r="D15" i="1"/>
  <c r="E15" i="1"/>
  <c r="F15" i="1"/>
  <c r="G15" i="1"/>
  <c r="C16" i="1"/>
  <c r="D16" i="1"/>
  <c r="E16" i="1"/>
  <c r="F16" i="1"/>
  <c r="G16" i="1"/>
  <c r="C17" i="1"/>
  <c r="D17" i="1"/>
  <c r="E17" i="1"/>
  <c r="F17" i="1"/>
  <c r="G17" i="1"/>
  <c r="C18" i="1"/>
  <c r="D18" i="1"/>
  <c r="E18" i="1"/>
  <c r="F18" i="1"/>
  <c r="G18" i="1"/>
  <c r="C19" i="1"/>
  <c r="D19" i="1"/>
  <c r="E19" i="1"/>
  <c r="F19" i="1"/>
  <c r="G19" i="1"/>
  <c r="B13" i="1"/>
  <c r="B14" i="1"/>
  <c r="B15" i="1"/>
  <c r="B16" i="1"/>
  <c r="B17" i="1"/>
  <c r="B18" i="1"/>
  <c r="B19" i="1"/>
  <c r="B12" i="1"/>
  <c r="W63" i="1" l="1"/>
  <c r="X63" i="1"/>
  <c r="Y63" i="1"/>
  <c r="Z63" i="1"/>
  <c r="AA63" i="1"/>
  <c r="W64" i="1"/>
  <c r="X64" i="1"/>
  <c r="Y64" i="1"/>
  <c r="Z64" i="1"/>
  <c r="AA64" i="1"/>
  <c r="W65" i="1"/>
  <c r="X65" i="1"/>
  <c r="Y65" i="1"/>
  <c r="Z65" i="1"/>
  <c r="AA65" i="1"/>
  <c r="W66" i="1"/>
  <c r="X66" i="1"/>
  <c r="Y66" i="1"/>
  <c r="Z66" i="1"/>
  <c r="AA66" i="1"/>
  <c r="W67" i="1"/>
  <c r="X67" i="1"/>
  <c r="Y67" i="1"/>
  <c r="Z67" i="1"/>
  <c r="AA67" i="1"/>
  <c r="W68" i="1"/>
  <c r="X68" i="1"/>
  <c r="Y68" i="1"/>
  <c r="Z68" i="1"/>
  <c r="AA68" i="1"/>
  <c r="W69" i="1"/>
  <c r="X69" i="1"/>
  <c r="Y69" i="1"/>
  <c r="Z69" i="1"/>
  <c r="AA69" i="1"/>
  <c r="W70" i="1"/>
  <c r="X70" i="1"/>
  <c r="Y70" i="1"/>
  <c r="Z70" i="1"/>
  <c r="AA70" i="1"/>
  <c r="V64" i="1"/>
  <c r="V65" i="1"/>
  <c r="V66" i="1"/>
  <c r="V67" i="1"/>
  <c r="V68" i="1"/>
  <c r="V69" i="1"/>
  <c r="V70" i="1"/>
  <c r="V63" i="1"/>
  <c r="P64" i="1"/>
  <c r="Q64" i="1"/>
  <c r="R64" i="1"/>
  <c r="S64" i="1"/>
  <c r="T64" i="1"/>
  <c r="U64" i="1"/>
  <c r="P65" i="1"/>
  <c r="Q65" i="1"/>
  <c r="R65" i="1"/>
  <c r="S65" i="1"/>
  <c r="T65" i="1"/>
  <c r="U65" i="1"/>
  <c r="P66" i="1"/>
  <c r="Q66" i="1"/>
  <c r="R66" i="1"/>
  <c r="S66" i="1"/>
  <c r="T66" i="1"/>
  <c r="U66" i="1"/>
  <c r="P67" i="1"/>
  <c r="Q67" i="1"/>
  <c r="R67" i="1"/>
  <c r="S67" i="1"/>
  <c r="T67" i="1"/>
  <c r="U67" i="1"/>
  <c r="P68" i="1"/>
  <c r="Q68" i="1"/>
  <c r="R68" i="1"/>
  <c r="S68" i="1"/>
  <c r="T68" i="1"/>
  <c r="U68" i="1"/>
  <c r="P69" i="1"/>
  <c r="Q69" i="1"/>
  <c r="R69" i="1"/>
  <c r="S69" i="1"/>
  <c r="T69" i="1"/>
  <c r="U69" i="1"/>
  <c r="P70" i="1"/>
  <c r="Q70" i="1"/>
  <c r="R70" i="1"/>
  <c r="S70" i="1"/>
  <c r="T70" i="1"/>
  <c r="U70" i="1"/>
  <c r="Q63" i="1"/>
  <c r="R63" i="1"/>
  <c r="S63" i="1"/>
  <c r="T63" i="1"/>
  <c r="U63" i="1"/>
  <c r="P63" i="1"/>
</calcChain>
</file>

<file path=xl/sharedStrings.xml><?xml version="1.0" encoding="utf-8"?>
<sst xmlns="http://schemas.openxmlformats.org/spreadsheetml/2006/main" count="522" uniqueCount="51">
  <si>
    <t>Elot</t>
  </si>
  <si>
    <t>Cren</t>
  </si>
  <si>
    <t>Abit</t>
  </si>
  <si>
    <t>Duli</t>
  </si>
  <si>
    <t>Emi</t>
  </si>
  <si>
    <t>Ixe</t>
  </si>
  <si>
    <t>Ibal</t>
  </si>
  <si>
    <t>Mat</t>
  </si>
  <si>
    <t>Trem</t>
  </si>
  <si>
    <t>Goli</t>
  </si>
  <si>
    <t>Visi</t>
  </si>
  <si>
    <t>Patri</t>
  </si>
  <si>
    <t>2.18.20 plate 1</t>
  </si>
  <si>
    <t>Ficla</t>
  </si>
  <si>
    <t>Romo</t>
  </si>
  <si>
    <t>Atel</t>
  </si>
  <si>
    <t>Rad</t>
  </si>
  <si>
    <t>Gani</t>
  </si>
  <si>
    <t>Boco</t>
  </si>
  <si>
    <t>2.18.20 plate 2</t>
  </si>
  <si>
    <t>2.25.20 plate 1.1</t>
  </si>
  <si>
    <t>2.25.20 plate 1.2</t>
  </si>
  <si>
    <t>2.20.20 plate 2</t>
  </si>
  <si>
    <t>2.25.20 plate 2</t>
  </si>
  <si>
    <t>mAb</t>
  </si>
  <si>
    <t>P</t>
  </si>
  <si>
    <t>D</t>
  </si>
  <si>
    <t>Mepo</t>
  </si>
  <si>
    <t>Nata</t>
  </si>
  <si>
    <t>Pina</t>
  </si>
  <si>
    <t>Bren</t>
  </si>
  <si>
    <t>Sim</t>
  </si>
  <si>
    <t>Ola</t>
  </si>
  <si>
    <t>Otler</t>
  </si>
  <si>
    <t>Velt</t>
  </si>
  <si>
    <t>Brod</t>
  </si>
  <si>
    <t>Ritux</t>
  </si>
  <si>
    <t>Carl</t>
  </si>
  <si>
    <t>Lenzi</t>
  </si>
  <si>
    <t>Rep 1</t>
  </si>
  <si>
    <t>Rep 2</t>
  </si>
  <si>
    <t>Rep 3</t>
  </si>
  <si>
    <t>Normalized by Ixe</t>
  </si>
  <si>
    <t>Normalized by Emi</t>
  </si>
  <si>
    <t>Normalized by Duli</t>
  </si>
  <si>
    <t>Normalized by Abit</t>
  </si>
  <si>
    <t>Normalized by Cren</t>
  </si>
  <si>
    <t>Normalized by Elot</t>
  </si>
  <si>
    <t>Normalized Rep 1</t>
  </si>
  <si>
    <t>Normalized Rep 2</t>
  </si>
  <si>
    <t>Normalized Rep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</si>
</sst>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'EXP Calibration'!$B$2:$B$7</c:f>
              <c:numCache>
                <c:formatCode>General</c:formatCode>
                <c:ptCount val="6"/>
                <c:pt idx="0">
                  <c:v>26.166666666666668</c:v>
                </c:pt>
                <c:pt idx="1">
                  <c:v>64.166666666666671</c:v>
                </c:pt>
                <c:pt idx="2">
                  <c:v>196.33333333333334</c:v>
                </c:pt>
                <c:pt idx="3">
                  <c:v>3296.6666666666665</c:v>
                </c:pt>
                <c:pt idx="4">
                  <c:v>4255</c:v>
                </c:pt>
                <c:pt idx="5">
                  <c:v>6056.166666666667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C0-4F5A-A9AA-51FA7D0E5CC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'EXP Calibration'!$I$2:$I$7</c:f>
              <c:numCache>
                <c:formatCode>General</c:formatCode>
                <c:ptCount val="6"/>
                <c:pt idx="0">
                  <c:v>-25.623006548252619</c:v>
                </c:pt>
                <c:pt idx="1">
                  <c:v>-58.034407599832562</c:v>
                </c:pt>
                <c:pt idx="2">
                  <c:v>849.95338223988324</c:v>
                </c:pt>
                <c:pt idx="3">
                  <c:v>3012.5679549762713</c:v>
                </c:pt>
                <c:pt idx="4">
                  <c:v>4267.2461458167536</c:v>
                </c:pt>
                <c:pt idx="5">
                  <c:v>7040.9231150322194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C0-4F5A-A9AA-51FA7D0E5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5604672"/>
        <c:axId val="635601392"/>
      </c:barChart>
      <c:catAx>
        <c:axId val="635604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601392"/>
        <c:crosses val="autoZero"/>
        <c:auto val="1"/>
        <c:lblAlgn val="ctr"/>
        <c:lblOffset val="100"/>
        <c:noMultiLvlLbl val="0"/>
      </c:catAx>
      <c:valAx>
        <c:axId val="635601392"/>
        <c:scaling>
          <c:orientation val="minMax"/>
          <c:max val="10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60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Combined!$G$2:$G$26</c:f>
                <c:numCache>
                  <c:formatCode>General</c:formatCode>
                  <c:ptCount val="25"/>
                  <c:pt idx="0">
                    <c:v>0.54075895185902523</c:v>
                  </c:pt>
                  <c:pt idx="2">
                    <c:v>218.54479791003405</c:v>
                  </c:pt>
                  <c:pt idx="3">
                    <c:v>15.70645321834807</c:v>
                  </c:pt>
                  <c:pt idx="4">
                    <c:v>166.76890664718465</c:v>
                  </c:pt>
                  <c:pt idx="5">
                    <c:v>332.40231574582094</c:v>
                  </c:pt>
                  <c:pt idx="6">
                    <c:v>24.711788278929941</c:v>
                  </c:pt>
                  <c:pt idx="7">
                    <c:v>183.85841961571776</c:v>
                  </c:pt>
                  <c:pt idx="8">
                    <c:v>2.9342259494599121</c:v>
                  </c:pt>
                  <c:pt idx="9">
                    <c:v>2.8748201493190337</c:v>
                  </c:pt>
                  <c:pt idx="10">
                    <c:v>223.9711464756171</c:v>
                  </c:pt>
                  <c:pt idx="11">
                    <c:v>229.10534698927202</c:v>
                  </c:pt>
                  <c:pt idx="12">
                    <c:v>0.54075895185902523</c:v>
                  </c:pt>
                  <c:pt idx="13">
                    <c:v>141.89224689361015</c:v>
                  </c:pt>
                  <c:pt idx="14">
                    <c:v>11.995172829817351</c:v>
                  </c:pt>
                  <c:pt idx="15">
                    <c:v>453.55734374815864</c:v>
                  </c:pt>
                  <c:pt idx="16">
                    <c:v>106.77327213341455</c:v>
                  </c:pt>
                  <c:pt idx="17">
                    <c:v>33.321619739605708</c:v>
                  </c:pt>
                  <c:pt idx="18">
                    <c:v>45.373450747861042</c:v>
                  </c:pt>
                  <c:pt idx="19">
                    <c:v>10.199596589531296</c:v>
                  </c:pt>
                  <c:pt idx="20">
                    <c:v>171.76620414088998</c:v>
                  </c:pt>
                  <c:pt idx="21">
                    <c:v>247.75917887541632</c:v>
                  </c:pt>
                  <c:pt idx="22">
                    <c:v>54.176620604861313</c:v>
                  </c:pt>
                  <c:pt idx="23">
                    <c:v>43.243883498249524</c:v>
                  </c:pt>
                </c:numCache>
              </c:numRef>
            </c:plus>
            <c:minus>
              <c:numRef>
                <c:f>Combined!$G$2:$G$26</c:f>
                <c:numCache>
                  <c:formatCode>General</c:formatCode>
                  <c:ptCount val="25"/>
                  <c:pt idx="0">
                    <c:v>0.54075895185902523</c:v>
                  </c:pt>
                  <c:pt idx="2">
                    <c:v>218.54479791003405</c:v>
                  </c:pt>
                  <c:pt idx="3">
                    <c:v>15.70645321834807</c:v>
                  </c:pt>
                  <c:pt idx="4">
                    <c:v>166.76890664718465</c:v>
                  </c:pt>
                  <c:pt idx="5">
                    <c:v>332.40231574582094</c:v>
                  </c:pt>
                  <c:pt idx="6">
                    <c:v>24.711788278929941</c:v>
                  </c:pt>
                  <c:pt idx="7">
                    <c:v>183.85841961571776</c:v>
                  </c:pt>
                  <c:pt idx="8">
                    <c:v>2.9342259494599121</c:v>
                  </c:pt>
                  <c:pt idx="9">
                    <c:v>2.8748201493190337</c:v>
                  </c:pt>
                  <c:pt idx="10">
                    <c:v>223.9711464756171</c:v>
                  </c:pt>
                  <c:pt idx="11">
                    <c:v>229.10534698927202</c:v>
                  </c:pt>
                  <c:pt idx="12">
                    <c:v>0.54075895185902523</c:v>
                  </c:pt>
                  <c:pt idx="13">
                    <c:v>141.89224689361015</c:v>
                  </c:pt>
                  <c:pt idx="14">
                    <c:v>11.995172829817351</c:v>
                  </c:pt>
                  <c:pt idx="15">
                    <c:v>453.55734374815864</c:v>
                  </c:pt>
                  <c:pt idx="16">
                    <c:v>106.77327213341455</c:v>
                  </c:pt>
                  <c:pt idx="17">
                    <c:v>33.321619739605708</c:v>
                  </c:pt>
                  <c:pt idx="18">
                    <c:v>45.373450747861042</c:v>
                  </c:pt>
                  <c:pt idx="19">
                    <c:v>10.199596589531296</c:v>
                  </c:pt>
                  <c:pt idx="20">
                    <c:v>171.76620414088998</c:v>
                  </c:pt>
                  <c:pt idx="21">
                    <c:v>247.75917887541632</c:v>
                  </c:pt>
                  <c:pt idx="22">
                    <c:v>54.176620604861313</c:v>
                  </c:pt>
                  <c:pt idx="23">
                    <c:v>43.243883498249524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Combined!$F$2:$F$25</c:f>
              <c:numCache>
                <c:formatCode>General</c:formatCode>
                <c:ptCount val="24"/>
                <c:pt idx="0">
                  <c:v>29.480453310573253</c:v>
                </c:pt>
                <c:pt idx="1">
                  <c:v>427.01094669760073</c:v>
                </c:pt>
                <c:pt idx="2">
                  <c:v>368.93343671182197</c:v>
                </c:pt>
                <c:pt idx="3">
                  <c:v>50.826272379341752</c:v>
                </c:pt>
                <c:pt idx="4">
                  <c:v>5257.9741376128313</c:v>
                </c:pt>
                <c:pt idx="5">
                  <c:v>3528.4931735328182</c:v>
                </c:pt>
                <c:pt idx="6">
                  <c:v>68.541210576980916</c:v>
                </c:pt>
                <c:pt idx="7">
                  <c:v>184.66397150400766</c:v>
                </c:pt>
                <c:pt idx="8">
                  <c:v>28.96056020514019</c:v>
                </c:pt>
                <c:pt idx="9">
                  <c:v>26.657991272675268</c:v>
                </c:pt>
                <c:pt idx="10">
                  <c:v>6275.3814019575129</c:v>
                </c:pt>
                <c:pt idx="11">
                  <c:v>7202.9978295041547</c:v>
                </c:pt>
                <c:pt idx="12">
                  <c:v>29.480453310573253</c:v>
                </c:pt>
                <c:pt idx="13">
                  <c:v>3855.4446301397461</c:v>
                </c:pt>
                <c:pt idx="14">
                  <c:v>39.026791495089014</c:v>
                </c:pt>
                <c:pt idx="15">
                  <c:v>4534.1969432715305</c:v>
                </c:pt>
                <c:pt idx="16">
                  <c:v>1671.4999149416601</c:v>
                </c:pt>
                <c:pt idx="17">
                  <c:v>3269.8872987088416</c:v>
                </c:pt>
                <c:pt idx="18">
                  <c:v>87.454397944501991</c:v>
                </c:pt>
                <c:pt idx="19">
                  <c:v>35.578353082405172</c:v>
                </c:pt>
                <c:pt idx="20">
                  <c:v>5743.3008171606316</c:v>
                </c:pt>
                <c:pt idx="21">
                  <c:v>4116.2586320688333</c:v>
                </c:pt>
                <c:pt idx="22">
                  <c:v>4669.8703251640127</c:v>
                </c:pt>
                <c:pt idx="23">
                  <c:v>4600.9836260860911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FD-40C8-B1F2-BD66597CA27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Combined!$P$2:$P$25</c:f>
                <c:numCache>
                  <c:formatCode>General</c:formatCode>
                  <c:ptCount val="24"/>
                  <c:pt idx="0">
                    <c:v>12.727922061357855</c:v>
                  </c:pt>
                  <c:pt idx="2">
                    <c:v>162.63455967290594</c:v>
                  </c:pt>
                  <c:pt idx="3">
                    <c:v>6.3639610306789276</c:v>
                  </c:pt>
                  <c:pt idx="4">
                    <c:v>166.87720036002523</c:v>
                  </c:pt>
                  <c:pt idx="5">
                    <c:v>335.1686142824235</c:v>
                  </c:pt>
                  <c:pt idx="6">
                    <c:v>13.435028842544403</c:v>
                  </c:pt>
                  <c:pt idx="7">
                    <c:v>62.22539674441618</c:v>
                  </c:pt>
                  <c:pt idx="8">
                    <c:v>9.8994949366116654</c:v>
                  </c:pt>
                  <c:pt idx="9">
                    <c:v>9.1923881554251174</c:v>
                  </c:pt>
                  <c:pt idx="10">
                    <c:v>200.11121907579295</c:v>
                  </c:pt>
                  <c:pt idx="11">
                    <c:v>229.1025971044414</c:v>
                  </c:pt>
                  <c:pt idx="12">
                    <c:v>12.727922061357855</c:v>
                  </c:pt>
                  <c:pt idx="13">
                    <c:v>121.62236636408618</c:v>
                  </c:pt>
                  <c:pt idx="14">
                    <c:v>3.5355339059327378</c:v>
                  </c:pt>
                  <c:pt idx="15">
                    <c:v>133.64318164425748</c:v>
                  </c:pt>
                  <c:pt idx="16">
                    <c:v>106.77312395916867</c:v>
                  </c:pt>
                  <c:pt idx="17">
                    <c:v>101.82337649086284</c:v>
                  </c:pt>
                  <c:pt idx="18">
                    <c:v>12.020815280171307</c:v>
                  </c:pt>
                  <c:pt idx="19">
                    <c:v>4.2426406871192848</c:v>
                  </c:pt>
                  <c:pt idx="20">
                    <c:v>183.14065632731581</c:v>
                  </c:pt>
                  <c:pt idx="21">
                    <c:v>127.9863273947651</c:v>
                  </c:pt>
                  <c:pt idx="22">
                    <c:v>285.67113959936518</c:v>
                  </c:pt>
                  <c:pt idx="23">
                    <c:v>139.30003589374985</c:v>
                  </c:pt>
                </c:numCache>
              </c:numRef>
            </c:plus>
            <c:minus>
              <c:numRef>
                <c:f>Combined!$P$2:$P$25</c:f>
                <c:numCache>
                  <c:formatCode>General</c:formatCode>
                  <c:ptCount val="24"/>
                  <c:pt idx="0">
                    <c:v>12.727922061357855</c:v>
                  </c:pt>
                  <c:pt idx="2">
                    <c:v>162.63455967290594</c:v>
                  </c:pt>
                  <c:pt idx="3">
                    <c:v>6.3639610306789276</c:v>
                  </c:pt>
                  <c:pt idx="4">
                    <c:v>166.87720036002523</c:v>
                  </c:pt>
                  <c:pt idx="5">
                    <c:v>335.1686142824235</c:v>
                  </c:pt>
                  <c:pt idx="6">
                    <c:v>13.435028842544403</c:v>
                  </c:pt>
                  <c:pt idx="7">
                    <c:v>62.22539674441618</c:v>
                  </c:pt>
                  <c:pt idx="8">
                    <c:v>9.8994949366116654</c:v>
                  </c:pt>
                  <c:pt idx="9">
                    <c:v>9.1923881554251174</c:v>
                  </c:pt>
                  <c:pt idx="10">
                    <c:v>200.11121907579295</c:v>
                  </c:pt>
                  <c:pt idx="11">
                    <c:v>229.1025971044414</c:v>
                  </c:pt>
                  <c:pt idx="12">
                    <c:v>12.727922061357855</c:v>
                  </c:pt>
                  <c:pt idx="13">
                    <c:v>121.62236636408618</c:v>
                  </c:pt>
                  <c:pt idx="14">
                    <c:v>3.5355339059327378</c:v>
                  </c:pt>
                  <c:pt idx="15">
                    <c:v>133.64318164425748</c:v>
                  </c:pt>
                  <c:pt idx="16">
                    <c:v>106.77312395916867</c:v>
                  </c:pt>
                  <c:pt idx="17">
                    <c:v>101.82337649086284</c:v>
                  </c:pt>
                  <c:pt idx="18">
                    <c:v>12.020815280171307</c:v>
                  </c:pt>
                  <c:pt idx="19">
                    <c:v>4.2426406871192848</c:v>
                  </c:pt>
                  <c:pt idx="20">
                    <c:v>183.14065632731581</c:v>
                  </c:pt>
                  <c:pt idx="21">
                    <c:v>127.9863273947651</c:v>
                  </c:pt>
                  <c:pt idx="22">
                    <c:v>285.67113959936518</c:v>
                  </c:pt>
                  <c:pt idx="23">
                    <c:v>139.30003589374985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Combined!$O$2:$O$25</c:f>
              <c:numCache>
                <c:formatCode>General</c:formatCode>
                <c:ptCount val="24"/>
                <c:pt idx="0">
                  <c:v>29</c:v>
                </c:pt>
                <c:pt idx="1">
                  <c:v>414</c:v>
                </c:pt>
                <c:pt idx="2">
                  <c:v>404</c:v>
                </c:pt>
                <c:pt idx="3">
                  <c:v>50.5</c:v>
                </c:pt>
                <c:pt idx="4">
                  <c:v>5258</c:v>
                </c:pt>
                <c:pt idx="5">
                  <c:v>3515</c:v>
                </c:pt>
                <c:pt idx="6">
                  <c:v>72.5</c:v>
                </c:pt>
                <c:pt idx="7">
                  <c:v>167</c:v>
                </c:pt>
                <c:pt idx="8">
                  <c:v>28</c:v>
                </c:pt>
                <c:pt idx="9">
                  <c:v>25.5</c:v>
                </c:pt>
                <c:pt idx="10">
                  <c:v>6294.5</c:v>
                </c:pt>
                <c:pt idx="11">
                  <c:v>7203</c:v>
                </c:pt>
                <c:pt idx="12">
                  <c:v>29</c:v>
                </c:pt>
                <c:pt idx="13">
                  <c:v>3838</c:v>
                </c:pt>
                <c:pt idx="14">
                  <c:v>37.5</c:v>
                </c:pt>
                <c:pt idx="15">
                  <c:v>4199.5</c:v>
                </c:pt>
                <c:pt idx="16">
                  <c:v>1671.5</c:v>
                </c:pt>
                <c:pt idx="17">
                  <c:v>3206</c:v>
                </c:pt>
                <c:pt idx="18">
                  <c:v>94.5</c:v>
                </c:pt>
                <c:pt idx="19">
                  <c:v>34</c:v>
                </c:pt>
                <c:pt idx="20">
                  <c:v>5752.5</c:v>
                </c:pt>
                <c:pt idx="21">
                  <c:v>4014.5</c:v>
                </c:pt>
                <c:pt idx="22">
                  <c:v>4496</c:v>
                </c:pt>
                <c:pt idx="23">
                  <c:v>4392.5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FD-40C8-B1F2-BD66597CA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068512"/>
        <c:axId val="459077696"/>
      </c:barChart>
      <c:catAx>
        <c:axId val="459068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7696"/>
        <c:crosses val="autoZero"/>
        <c:auto val="1"/>
        <c:lblAlgn val="ctr"/>
        <c:lblOffset val="100"/>
        <c:noMultiLvlLbl val="0"/>
      </c:catAx>
      <c:valAx>
        <c:axId val="45907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6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'Normalized Combined'!$G$2:$G$31</c:f>
                <c:numCache>
                  <c:formatCode>General</c:formatCode>
                  <c:ptCount val="30"/>
                  <c:pt idx="0">
                    <c:v>1.710964582269359E-5</c:v>
                  </c:pt>
                  <c:pt idx="1">
                    <c:v>6.6958477980441102E-4</c:v>
                  </c:pt>
                  <c:pt idx="2">
                    <c:v>3.5991887352540795E-2</c:v>
                  </c:pt>
                  <c:pt idx="3">
                    <c:v>4.3823272732824561E-2</c:v>
                  </c:pt>
                  <c:pt idx="4">
                    <c:v>1.4631889854030236E-2</c:v>
                  </c:pt>
                  <c:pt idx="5">
                    <c:v>1.4797429518704108E-2</c:v>
                  </c:pt>
                  <c:pt idx="6">
                    <c:v>1.2083967258954927E-4</c:v>
                  </c:pt>
                  <c:pt idx="7">
                    <c:v>4.115091871115765E-3</c:v>
                  </c:pt>
                  <c:pt idx="8">
                    <c:v>1.9112159920993688E-2</c:v>
                  </c:pt>
                  <c:pt idx="9">
                    <c:v>8.8529984911565548E-4</c:v>
                  </c:pt>
                  <c:pt idx="10">
                    <c:v>4.5228793051829697E-2</c:v>
                  </c:pt>
                  <c:pt idx="11">
                    <c:v>2.1203944250429107E-2</c:v>
                  </c:pt>
                  <c:pt idx="12">
                    <c:v>3.2340505882239772E-4</c:v>
                  </c:pt>
                  <c:pt idx="13">
                    <c:v>5.4859545427882296E-3</c:v>
                  </c:pt>
                  <c:pt idx="14">
                    <c:v>2.4457429718382129E-4</c:v>
                  </c:pt>
                  <c:pt idx="15">
                    <c:v>3.3883112563885744E-4</c:v>
                  </c:pt>
                  <c:pt idx="16">
                    <c:v>8.4045952144138833E-2</c:v>
                  </c:pt>
                  <c:pt idx="17">
                    <c:v>7.3644740791817764E-2</c:v>
                  </c:pt>
                  <c:pt idx="18">
                    <c:v>8.5279230811256766E-5</c:v>
                  </c:pt>
                  <c:pt idx="19">
                    <c:v>8.4591658037973961E-3</c:v>
                  </c:pt>
                  <c:pt idx="20">
                    <c:v>8.6709048275795703E-4</c:v>
                  </c:pt>
                  <c:pt idx="21">
                    <c:v>4.6038327636745334E-2</c:v>
                  </c:pt>
                  <c:pt idx="22">
                    <c:v>5.7736822258207129E-2</c:v>
                  </c:pt>
                  <c:pt idx="23">
                    <c:v>1.0809717941800316E-2</c:v>
                  </c:pt>
                  <c:pt idx="24">
                    <c:v>1.2629748234750688E-3</c:v>
                  </c:pt>
                  <c:pt idx="25">
                    <c:v>4.533891537497407E-4</c:v>
                  </c:pt>
                  <c:pt idx="26">
                    <c:v>1.5007918562517677E-2</c:v>
                  </c:pt>
                  <c:pt idx="27">
                    <c:v>4.2090951051845835E-2</c:v>
                  </c:pt>
                  <c:pt idx="28">
                    <c:v>3.2096177981041404E-2</c:v>
                  </c:pt>
                  <c:pt idx="29">
                    <c:v>3.1400136155288874E-2</c:v>
                  </c:pt>
                </c:numCache>
              </c:numRef>
            </c:plus>
            <c:minus>
              <c:numRef>
                <c:f>'Normalized Combined'!$G$2:$G$31</c:f>
                <c:numCache>
                  <c:formatCode>General</c:formatCode>
                  <c:ptCount val="30"/>
                  <c:pt idx="0">
                    <c:v>1.710964582269359E-5</c:v>
                  </c:pt>
                  <c:pt idx="1">
                    <c:v>6.6958477980441102E-4</c:v>
                  </c:pt>
                  <c:pt idx="2">
                    <c:v>3.5991887352540795E-2</c:v>
                  </c:pt>
                  <c:pt idx="3">
                    <c:v>4.3823272732824561E-2</c:v>
                  </c:pt>
                  <c:pt idx="4">
                    <c:v>1.4631889854030236E-2</c:v>
                  </c:pt>
                  <c:pt idx="5">
                    <c:v>1.4797429518704108E-2</c:v>
                  </c:pt>
                  <c:pt idx="6">
                    <c:v>1.2083967258954927E-4</c:v>
                  </c:pt>
                  <c:pt idx="7">
                    <c:v>4.115091871115765E-3</c:v>
                  </c:pt>
                  <c:pt idx="8">
                    <c:v>1.9112159920993688E-2</c:v>
                  </c:pt>
                  <c:pt idx="9">
                    <c:v>8.8529984911565548E-4</c:v>
                  </c:pt>
                  <c:pt idx="10">
                    <c:v>4.5228793051829697E-2</c:v>
                  </c:pt>
                  <c:pt idx="11">
                    <c:v>2.1203944250429107E-2</c:v>
                  </c:pt>
                  <c:pt idx="12">
                    <c:v>3.2340505882239772E-4</c:v>
                  </c:pt>
                  <c:pt idx="13">
                    <c:v>5.4859545427882296E-3</c:v>
                  </c:pt>
                  <c:pt idx="14">
                    <c:v>2.4457429718382129E-4</c:v>
                  </c:pt>
                  <c:pt idx="15">
                    <c:v>3.3883112563885744E-4</c:v>
                  </c:pt>
                  <c:pt idx="16">
                    <c:v>8.4045952144138833E-2</c:v>
                  </c:pt>
                  <c:pt idx="17">
                    <c:v>7.3644740791817764E-2</c:v>
                  </c:pt>
                  <c:pt idx="18">
                    <c:v>8.5279230811256766E-5</c:v>
                  </c:pt>
                  <c:pt idx="19">
                    <c:v>8.4591658037973961E-3</c:v>
                  </c:pt>
                  <c:pt idx="20">
                    <c:v>8.6709048275795703E-4</c:v>
                  </c:pt>
                  <c:pt idx="21">
                    <c:v>4.6038327636745334E-2</c:v>
                  </c:pt>
                  <c:pt idx="22">
                    <c:v>5.7736822258207129E-2</c:v>
                  </c:pt>
                  <c:pt idx="23">
                    <c:v>1.0809717941800316E-2</c:v>
                  </c:pt>
                  <c:pt idx="24">
                    <c:v>1.2629748234750688E-3</c:v>
                  </c:pt>
                  <c:pt idx="25">
                    <c:v>4.533891537497407E-4</c:v>
                  </c:pt>
                  <c:pt idx="26">
                    <c:v>1.5007918562517677E-2</c:v>
                  </c:pt>
                  <c:pt idx="27">
                    <c:v>4.2090951051845835E-2</c:v>
                  </c:pt>
                  <c:pt idx="28">
                    <c:v>3.2096177981041404E-2</c:v>
                  </c:pt>
                  <c:pt idx="29">
                    <c:v>3.1400136155288874E-2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'Normalized Combined'!$F$2:$F$31</c:f>
              <c:numCache>
                <c:formatCode>General</c:formatCode>
                <c:ptCount val="30"/>
                <c:pt idx="0">
                  <c:v>7.5931387456226324E-3</c:v>
                </c:pt>
                <c:pt idx="1">
                  <c:v>1.1567628186056963E-2</c:v>
                </c:pt>
                <c:pt idx="2">
                  <c:v>7.4742871827899446E-2</c:v>
                </c:pt>
                <c:pt idx="3">
                  <c:v>0.42913059629050493</c:v>
                </c:pt>
                <c:pt idx="4">
                  <c:v>0.55361767335648526</c:v>
                </c:pt>
                <c:pt idx="5">
                  <c:v>0.90634138497625527</c:v>
                </c:pt>
                <c:pt idx="6">
                  <c:v>8.2284992405919494E-3</c:v>
                </c:pt>
                <c:pt idx="7">
                  <c:v>7.7326769084234789E-2</c:v>
                </c:pt>
                <c:pt idx="8">
                  <c:v>6.5396428047989563E-2</c:v>
                </c:pt>
                <c:pt idx="9">
                  <c:v>1.1701682448235501E-2</c:v>
                </c:pt>
                <c:pt idx="10">
                  <c:v>0.79096098410728588</c:v>
                </c:pt>
                <c:pt idx="11">
                  <c:v>0.57595261673003328</c:v>
                </c:pt>
                <c:pt idx="12">
                  <c:v>1.5123515651521141E-2</c:v>
                </c:pt>
                <c:pt idx="13">
                  <c:v>2.7397716945721542E-2</c:v>
                </c:pt>
                <c:pt idx="14">
                  <c:v>8.1150660415050761E-3</c:v>
                </c:pt>
                <c:pt idx="15">
                  <c:v>7.7466408147290515E-3</c:v>
                </c:pt>
                <c:pt idx="16">
                  <c:v>0.89180731135839408</c:v>
                </c:pt>
                <c:pt idx="17">
                  <c:v>1.0079124870342984</c:v>
                </c:pt>
                <c:pt idx="18">
                  <c:v>8.3178737272662923E-3</c:v>
                </c:pt>
                <c:pt idx="19">
                  <c:v>0.61088069172585013</c:v>
                </c:pt>
                <c:pt idx="20">
                  <c:v>9.5214994887280937E-3</c:v>
                </c:pt>
                <c:pt idx="21">
                  <c:v>0.6399156033777641</c:v>
                </c:pt>
                <c:pt idx="22">
                  <c:v>0.28546406844171796</c:v>
                </c:pt>
                <c:pt idx="23">
                  <c:v>0.50171627252501727</c:v>
                </c:pt>
                <c:pt idx="24">
                  <c:v>1.747934366313365E-2</c:v>
                </c:pt>
                <c:pt idx="25">
                  <c:v>8.2906742185233084E-3</c:v>
                </c:pt>
                <c:pt idx="26">
                  <c:v>0.86897920376891724</c:v>
                </c:pt>
                <c:pt idx="27">
                  <c:v>0.66035115284141743</c:v>
                </c:pt>
                <c:pt idx="28">
                  <c:v>0.7063806118928545</c:v>
                </c:pt>
                <c:pt idx="29">
                  <c:v>0.67958122802659215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C-4A07-B12B-D09B02138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459360920"/>
        <c:axId val="459352720"/>
      </c:barChart>
      <c:catAx>
        <c:axId val="459360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52720"/>
        <c:crosses val="autoZero"/>
        <c:auto val="1"/>
        <c:lblAlgn val="ctr"/>
        <c:lblOffset val="100"/>
        <c:noMultiLvlLbl val="0"/>
      </c:catAx>
      <c:valAx>
        <c:axId val="45935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60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7122584332778177E-2"/>
                  <c:y val="-3.71729419854484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'Normalized Combined'!$J$2:$J$31</c:f>
              <c:numCache>
                <c:formatCode>General</c:formatCode>
                <c:ptCount val="30"/>
                <c:pt idx="0">
                  <c:v>0</c:v>
                </c:pt>
                <c:pt idx="1">
                  <c:v>0.1</c:v>
                </c:pt>
                <c:pt idx="2">
                  <c:v>0.17</c:v>
                </c:pt>
                <c:pt idx="3">
                  <c:v>0.33</c:v>
                </c:pt>
                <c:pt idx="4">
                  <c:v>0.64</c:v>
                </c:pt>
                <c:pt idx="5">
                  <c:v>0.81</c:v>
                </c:pt>
                <c:pt idx="6">
                  <c:v>0</c:v>
                </c:pt>
                <c:pt idx="7">
                  <c:v>0</c:v>
                </c:pt>
                <c:pt idx="8">
                  <c:v>0.15</c:v>
                </c:pt>
                <c:pt idx="9">
                  <c:v>0.23</c:v>
                </c:pt>
                <c:pt idx="10">
                  <c:v>0.42</c:v>
                </c:pt>
                <c:pt idx="11">
                  <c:v>0.52</c:v>
                </c:pt>
                <c:pt idx="12">
                  <c:v>0</c:v>
                </c:pt>
                <c:pt idx="13">
                  <c:v>0</c:v>
                </c:pt>
                <c:pt idx="14">
                  <c:v>7.0000000000000007E-2</c:v>
                </c:pt>
                <c:pt idx="15">
                  <c:v>0.13</c:v>
                </c:pt>
                <c:pt idx="16">
                  <c:v>0.55000000000000004</c:v>
                </c:pt>
                <c:pt idx="17">
                  <c:v>0.76</c:v>
                </c:pt>
                <c:pt idx="18">
                  <c:v>0</c:v>
                </c:pt>
                <c:pt idx="19">
                  <c:v>0</c:v>
                </c:pt>
                <c:pt idx="20">
                  <c:v>0.01</c:v>
                </c:pt>
                <c:pt idx="21">
                  <c:v>0.25</c:v>
                </c:pt>
                <c:pt idx="22">
                  <c:v>0.34</c:v>
                </c:pt>
                <c:pt idx="23">
                  <c:v>0.48</c:v>
                </c:pt>
                <c:pt idx="24">
                  <c:v>0</c:v>
                </c:pt>
                <c:pt idx="25">
                  <c:v>0</c:v>
                </c:pt>
                <c:pt idx="26">
                  <c:v>0.27</c:v>
                </c:pt>
                <c:pt idx="27">
                  <c:v>0.38</c:v>
                </c:pt>
                <c:pt idx="28">
                  <c:v>0.21</c:v>
                </c:pt>
                <c:pt idx="29">
                  <c:v>0.66</c:v>
                </c:pt>
              </c:numCache>
            </c:numRef>
          </c:xVal>
          <c:yVal>
            <c:numRef>
              <c:f>'Normalized Combined'!$K$2:$K$31</c:f>
              <c:numCache>
                <c:formatCode>General</c:formatCode>
                <c:ptCount val="30"/>
                <c:pt idx="0">
                  <c:v>7.5931387456226324E-3</c:v>
                </c:pt>
                <c:pt idx="1">
                  <c:v>1.1567628186056963E-2</c:v>
                </c:pt>
                <c:pt idx="2">
                  <c:v>7.4742871827899446E-2</c:v>
                </c:pt>
                <c:pt idx="3">
                  <c:v>0.42913059629050493</c:v>
                </c:pt>
                <c:pt idx="4">
                  <c:v>0.55361767335648526</c:v>
                </c:pt>
                <c:pt idx="5">
                  <c:v>0.90634138497625527</c:v>
                </c:pt>
                <c:pt idx="6">
                  <c:v>8.2284992405919494E-3</c:v>
                </c:pt>
                <c:pt idx="7">
                  <c:v>7.7326769084234789E-2</c:v>
                </c:pt>
                <c:pt idx="8">
                  <c:v>6.5396428047989563E-2</c:v>
                </c:pt>
                <c:pt idx="9">
                  <c:v>1.1701682448235501E-2</c:v>
                </c:pt>
                <c:pt idx="10">
                  <c:v>0.79096098410728588</c:v>
                </c:pt>
                <c:pt idx="11">
                  <c:v>0.57595261673003328</c:v>
                </c:pt>
                <c:pt idx="12">
                  <c:v>1.5123515651521141E-2</c:v>
                </c:pt>
                <c:pt idx="13">
                  <c:v>2.7397716945721542E-2</c:v>
                </c:pt>
                <c:pt idx="14">
                  <c:v>8.1150660415050761E-3</c:v>
                </c:pt>
                <c:pt idx="15">
                  <c:v>7.7466408147290515E-3</c:v>
                </c:pt>
                <c:pt idx="16">
                  <c:v>0.89180731135839408</c:v>
                </c:pt>
                <c:pt idx="17">
                  <c:v>1.0079124870342984</c:v>
                </c:pt>
                <c:pt idx="18">
                  <c:v>8.3178737272662923E-3</c:v>
                </c:pt>
                <c:pt idx="19">
                  <c:v>0.61088069172585013</c:v>
                </c:pt>
                <c:pt idx="20">
                  <c:v>9.5214994887280937E-3</c:v>
                </c:pt>
                <c:pt idx="21">
                  <c:v>0.6399156033777641</c:v>
                </c:pt>
                <c:pt idx="22">
                  <c:v>0.28546406844171796</c:v>
                </c:pt>
                <c:pt idx="23">
                  <c:v>0.50171627252501727</c:v>
                </c:pt>
                <c:pt idx="24">
                  <c:v>1.747934366313365E-2</c:v>
                </c:pt>
                <c:pt idx="25">
                  <c:v>8.2906742185233084E-3</c:v>
                </c:pt>
                <c:pt idx="26">
                  <c:v>0.86897920376891724</c:v>
                </c:pt>
                <c:pt idx="27">
                  <c:v>0.66035115284141743</c:v>
                </c:pt>
                <c:pt idx="28">
                  <c:v>0.7063806118928545</c:v>
                </c:pt>
                <c:pt idx="29">
                  <c:v>0.67958122802659215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C8-43EE-8A0B-C4FAB76FB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360264"/>
        <c:axId val="459359608"/>
      </c:scatterChart>
      <c:valAx>
        <c:axId val="459360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59608"/>
        <c:crosses val="autoZero"/>
        <c:crossBetween val="midCat"/>
      </c:valAx>
      <c:valAx>
        <c:axId val="45935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60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162877</xdr:colOff>
      <xdr:row>19</xdr:row>
      <xdr:rowOff>20002</xdr:rowOff>
    </xdr:from>
    <xdr:to>
      <xdr:col>23</xdr:col>
      <xdr:colOff>467677</xdr:colOff>
      <xdr:row>34</xdr:row>
      <xdr:rowOff>39052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E5DCA1-98DE-4AF0-89C4-A3D70E0BC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</xdr:colOff>
      <xdr:row>27</xdr:row>
      <xdr:rowOff>7621</xdr:rowOff>
    </xdr:from>
    <xdr:to>
      <xdr:col>20</xdr:col>
      <xdr:colOff>554356</xdr:colOff>
      <xdr:row>40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40A627-D9A8-40CF-8515-89F4C3615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192405</xdr:colOff>
      <xdr:row>2</xdr:row>
      <xdr:rowOff>47626</xdr:rowOff>
    </xdr:from>
    <xdr:to>
      <xdr:col>21</xdr:col>
      <xdr:colOff>201931</xdr:colOff>
      <xdr:row>20</xdr:row>
      <xdr:rowOff>155258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48DDED-CB57-416F-9375-C34A5D05A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132397</xdr:colOff>
      <xdr:row>23</xdr:row>
      <xdr:rowOff>113347</xdr:rowOff>
    </xdr:from>
    <xdr:to>
      <xdr:col>19</xdr:col>
      <xdr:colOff>431482</xdr:colOff>
      <xdr:row>38</xdr:row>
      <xdr:rowOff>140017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5D6BE4-0B07-423E-B7EB-FB3EA741C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.14.20_BITC_manuscript_figure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ure 2 - Loading Profile"/>
      <sheetName val="Figure 3 Non-Normalized"/>
      <sheetName val="Figure 3 - PSR Dilutions"/>
      <sheetName val="Figure 5 - PSR"/>
      <sheetName val="Figure 5 - Ovalbumin"/>
      <sheetName val="Figure 5 - SCP"/>
      <sheetName val="Reagent Combinations"/>
    </sheetNames>
    <sheetDataSet>
      <sheetData sheetId="0"/>
      <sheetData sheetId="1"/>
      <sheetData sheetId="2"/>
      <sheetData sheetId="3">
        <row r="2">
          <cell r="E2">
            <v>0</v>
          </cell>
          <cell r="F2">
            <v>0</v>
          </cell>
        </row>
        <row r="3">
          <cell r="E3">
            <v>4.2493757312745423E-3</v>
          </cell>
          <cell r="F3">
            <v>7.0327367259783726E-4</v>
          </cell>
        </row>
        <row r="4">
          <cell r="E4">
            <v>7.32470568712556E-2</v>
          </cell>
          <cell r="F4">
            <v>4.036705188138396E-2</v>
          </cell>
        </row>
        <row r="5">
          <cell r="E5">
            <v>0.45056141456508825</v>
          </cell>
          <cell r="F5">
            <v>3.2730367751244861E-2</v>
          </cell>
        </row>
        <row r="6">
          <cell r="E6">
            <v>0.58161185041021635</v>
          </cell>
          <cell r="F6">
            <v>2.6615151468629063E-2</v>
          </cell>
        </row>
        <row r="7">
          <cell r="E7">
            <v>1</v>
          </cell>
          <cell r="F7">
            <v>0</v>
          </cell>
        </row>
        <row r="8">
          <cell r="E8">
            <v>6.8018751213105388E-4</v>
          </cell>
          <cell r="F8">
            <v>1.2542712242217976E-4</v>
          </cell>
        </row>
        <row r="9">
          <cell r="E9">
            <v>7.5379933930712115E-2</v>
          </cell>
          <cell r="F9">
            <v>4.294413155876968E-3</v>
          </cell>
        </row>
        <row r="10">
          <cell r="E10">
            <v>6.2605567899493536E-2</v>
          </cell>
          <cell r="F10">
            <v>2.1178603820608884E-2</v>
          </cell>
        </row>
        <row r="11">
          <cell r="E11">
            <v>4.3920290836283226E-3</v>
          </cell>
          <cell r="F11">
            <v>9.3478794569531879E-4</v>
          </cell>
        </row>
        <row r="12">
          <cell r="E12">
            <v>0.84157691251932787</v>
          </cell>
          <cell r="F12">
            <v>3.9161254391558341E-2</v>
          </cell>
        </row>
        <row r="13">
          <cell r="E13">
            <v>0.60463165569780319</v>
          </cell>
          <cell r="F13">
            <v>3.3644601559490096E-2</v>
          </cell>
        </row>
        <row r="14">
          <cell r="E14">
            <v>8.05824066141189E-3</v>
          </cell>
          <cell r="F14">
            <v>3.3545671489231774E-4</v>
          </cell>
        </row>
        <row r="15">
          <cell r="E15">
            <v>2.1181590383755642E-2</v>
          </cell>
          <cell r="F15">
            <v>5.7475264250146192E-3</v>
          </cell>
        </row>
        <row r="16">
          <cell r="E16">
            <v>5.5735381125117769E-4</v>
          </cell>
          <cell r="F16">
            <v>2.7103823163174821E-4</v>
          </cell>
        </row>
        <row r="17">
          <cell r="E17">
            <v>1.6282933026639143E-4</v>
          </cell>
          <cell r="F17">
            <v>3.7374053066921068E-4</v>
          </cell>
        </row>
        <row r="18">
          <cell r="E18">
            <v>0.9808955227359607</v>
          </cell>
          <cell r="F18">
            <v>9.3874368697349261E-2</v>
          </cell>
        </row>
        <row r="19">
          <cell r="E19">
            <v>1.1385461177461067</v>
          </cell>
          <cell r="F19">
            <v>8.106055288977182E-2</v>
          </cell>
        </row>
        <row r="20">
          <cell r="E20">
            <v>7.7528974703357408E-4</v>
          </cell>
          <cell r="F20">
            <v>1.0771741791511888E-4</v>
          </cell>
        </row>
        <row r="21">
          <cell r="E21">
            <v>0.64126367833111375</v>
          </cell>
          <cell r="F21">
            <v>2.2271236785035373E-2</v>
          </cell>
        </row>
        <row r="22">
          <cell r="E22">
            <v>2.0593867531122812E-3</v>
          </cell>
          <cell r="F22">
            <v>9.2613892305625075E-4</v>
          </cell>
        </row>
        <row r="23">
          <cell r="E23">
            <v>0.67123757770058878</v>
          </cell>
          <cell r="F23">
            <v>3.1228624375824854E-2</v>
          </cell>
        </row>
        <row r="24">
          <cell r="E24">
            <v>0.30340739231152514</v>
          </cell>
          <cell r="F24">
            <v>7.1974852340371931E-2</v>
          </cell>
        </row>
        <row r="25">
          <cell r="E25">
            <v>0.52704179273632823</v>
          </cell>
          <cell r="F25">
            <v>2.5284252477856293E-2</v>
          </cell>
        </row>
        <row r="26">
          <cell r="E26">
            <v>1.05888597846924E-2</v>
          </cell>
          <cell r="F26">
            <v>1.3879488301963019E-3</v>
          </cell>
        </row>
        <row r="27">
          <cell r="E27">
            <v>7.4519398761539442E-4</v>
          </cell>
          <cell r="F27">
            <v>4.9922939468928756E-4</v>
          </cell>
        </row>
        <row r="28">
          <cell r="E28">
            <v>0.94877026701209999</v>
          </cell>
          <cell r="F28">
            <v>1.2210103167897349E-2</v>
          </cell>
        </row>
        <row r="29">
          <cell r="E29">
            <v>0.69296279945294026</v>
          </cell>
          <cell r="F29">
            <v>6.0629369991376435E-2</v>
          </cell>
        </row>
        <row r="30">
          <cell r="E30">
            <v>0.74030612522106709</v>
          </cell>
          <cell r="F30">
            <v>1.9010769542688287E-2</v>
          </cell>
        </row>
        <row r="31">
          <cell r="E31">
            <v>0.7125801091731937</v>
          </cell>
          <cell r="F31">
            <v>1.5928074230413244E-2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6C791-9084-42C1-B658-8A4EB9FE077D}">
  <dimension ref="A1:AA72"/>
  <sheetViews>
    <sheetView topLeftCell="A40" workbookViewId="0">
      <selection activeCell="M51" sqref="M51"/>
    </sheetView>
  </sheetViews>
  <sheetFormatPr defaultRowHeight="14.4" x14ac:dyDescent="0.3"/>
  <sheetData>
    <row r="1" spans="1:27" x14ac:dyDescent="0.3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t="s">
        <v>19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13</v>
      </c>
      <c r="W1" t="s">
        <v>14</v>
      </c>
      <c r="X1" t="s">
        <v>15</v>
      </c>
      <c r="Y1" t="s">
        <v>16</v>
      </c>
      <c r="Z1" t="s">
        <v>17</v>
      </c>
      <c r="AA1" t="s">
        <v>18</v>
      </c>
    </row>
    <row r="2" spans="1:27" x14ac:dyDescent="0.3">
      <c r="A2">
        <v>15.26</v>
      </c>
      <c r="B2">
        <v>33</v>
      </c>
      <c r="C2">
        <v>69</v>
      </c>
      <c r="D2">
        <v>55</v>
      </c>
      <c r="E2">
        <v>2738</v>
      </c>
      <c r="F2">
        <v>3278</v>
      </c>
      <c r="G2">
        <v>4698</v>
      </c>
      <c r="H2">
        <v>19</v>
      </c>
      <c r="I2">
        <v>141</v>
      </c>
      <c r="J2">
        <v>202</v>
      </c>
      <c r="K2">
        <v>33</v>
      </c>
      <c r="L2">
        <v>3587</v>
      </c>
      <c r="M2">
        <v>2187</v>
      </c>
      <c r="O2">
        <v>15.26</v>
      </c>
      <c r="P2">
        <v>20</v>
      </c>
      <c r="Q2">
        <v>52</v>
      </c>
      <c r="R2">
        <v>55</v>
      </c>
      <c r="S2">
        <v>2996</v>
      </c>
      <c r="T2">
        <v>3134</v>
      </c>
      <c r="U2">
        <v>4698</v>
      </c>
      <c r="V2">
        <v>78</v>
      </c>
      <c r="W2">
        <v>63</v>
      </c>
      <c r="X2">
        <v>22</v>
      </c>
      <c r="Y2">
        <v>18</v>
      </c>
      <c r="Z2">
        <v>4698</v>
      </c>
      <c r="AA2">
        <v>5140</v>
      </c>
    </row>
    <row r="3" spans="1:27" x14ac:dyDescent="0.3">
      <c r="A3">
        <v>4.5789999999999997</v>
      </c>
      <c r="B3">
        <v>33</v>
      </c>
      <c r="C3">
        <v>52</v>
      </c>
      <c r="D3">
        <v>86</v>
      </c>
      <c r="E3">
        <v>2288</v>
      </c>
      <c r="F3">
        <v>2738</v>
      </c>
      <c r="G3">
        <v>4698</v>
      </c>
      <c r="H3">
        <v>19</v>
      </c>
      <c r="I3">
        <v>135</v>
      </c>
      <c r="J3">
        <v>72</v>
      </c>
      <c r="K3">
        <v>24</v>
      </c>
      <c r="L3">
        <v>3587</v>
      </c>
      <c r="M3">
        <v>2738</v>
      </c>
      <c r="O3">
        <v>4.5789999999999997</v>
      </c>
      <c r="P3">
        <v>20</v>
      </c>
      <c r="Q3">
        <v>40</v>
      </c>
      <c r="R3">
        <v>112</v>
      </c>
      <c r="S3">
        <v>2503</v>
      </c>
      <c r="T3">
        <v>2864</v>
      </c>
      <c r="U3">
        <v>4698</v>
      </c>
      <c r="V3">
        <v>63</v>
      </c>
      <c r="W3">
        <v>48</v>
      </c>
      <c r="X3">
        <v>20</v>
      </c>
      <c r="Y3">
        <v>18</v>
      </c>
      <c r="Z3">
        <v>4914</v>
      </c>
      <c r="AA3">
        <v>5376</v>
      </c>
    </row>
    <row r="4" spans="1:27" x14ac:dyDescent="0.3">
      <c r="A4">
        <v>1.526</v>
      </c>
      <c r="B4">
        <v>35</v>
      </c>
      <c r="C4">
        <v>46</v>
      </c>
      <c r="D4">
        <v>112</v>
      </c>
      <c r="E4">
        <v>1999</v>
      </c>
      <c r="F4">
        <v>2503</v>
      </c>
      <c r="G4">
        <v>4491</v>
      </c>
      <c r="H4">
        <v>19</v>
      </c>
      <c r="I4">
        <v>60</v>
      </c>
      <c r="J4">
        <v>35</v>
      </c>
      <c r="K4">
        <v>19</v>
      </c>
      <c r="L4">
        <v>3587</v>
      </c>
      <c r="M4">
        <v>2996</v>
      </c>
      <c r="O4">
        <v>1.526</v>
      </c>
      <c r="P4">
        <v>22</v>
      </c>
      <c r="Q4">
        <v>33</v>
      </c>
      <c r="R4">
        <v>141</v>
      </c>
      <c r="S4">
        <v>2187</v>
      </c>
      <c r="T4">
        <v>2738</v>
      </c>
      <c r="U4">
        <v>4491</v>
      </c>
      <c r="V4">
        <v>50</v>
      </c>
      <c r="W4">
        <v>37</v>
      </c>
      <c r="X4">
        <v>20</v>
      </c>
      <c r="Y4">
        <v>18</v>
      </c>
      <c r="Z4">
        <v>4914</v>
      </c>
      <c r="AA4">
        <v>5376</v>
      </c>
    </row>
    <row r="5" spans="1:27" x14ac:dyDescent="0.3">
      <c r="A5">
        <v>0.45789999999999997</v>
      </c>
      <c r="B5">
        <v>37</v>
      </c>
      <c r="C5">
        <v>38</v>
      </c>
      <c r="D5">
        <v>57</v>
      </c>
      <c r="E5">
        <v>1018</v>
      </c>
      <c r="F5">
        <v>1526</v>
      </c>
      <c r="G5">
        <v>3752</v>
      </c>
      <c r="H5">
        <v>21</v>
      </c>
      <c r="I5">
        <v>27</v>
      </c>
      <c r="J5">
        <v>16</v>
      </c>
      <c r="K5">
        <v>16</v>
      </c>
      <c r="L5">
        <v>3134</v>
      </c>
      <c r="M5">
        <v>2738</v>
      </c>
      <c r="O5">
        <v>0.45789999999999997</v>
      </c>
      <c r="P5">
        <v>23</v>
      </c>
      <c r="Q5">
        <v>27</v>
      </c>
      <c r="R5">
        <v>57</v>
      </c>
      <c r="S5">
        <v>1219</v>
      </c>
      <c r="T5">
        <v>1459</v>
      </c>
      <c r="U5">
        <v>3924</v>
      </c>
      <c r="V5">
        <v>31</v>
      </c>
      <c r="W5">
        <v>25</v>
      </c>
      <c r="X5">
        <v>20</v>
      </c>
      <c r="Y5">
        <v>19</v>
      </c>
      <c r="Z5">
        <v>4914</v>
      </c>
      <c r="AA5">
        <v>4914</v>
      </c>
    </row>
    <row r="6" spans="1:27" x14ac:dyDescent="0.3">
      <c r="A6">
        <v>0.15260000000000001</v>
      </c>
      <c r="B6">
        <v>37</v>
      </c>
      <c r="C6">
        <v>38</v>
      </c>
      <c r="D6">
        <v>37</v>
      </c>
      <c r="E6">
        <v>211</v>
      </c>
      <c r="F6">
        <v>123</v>
      </c>
      <c r="G6">
        <v>1065</v>
      </c>
      <c r="H6">
        <v>22</v>
      </c>
      <c r="I6">
        <v>23</v>
      </c>
      <c r="J6">
        <v>19</v>
      </c>
      <c r="K6">
        <v>17</v>
      </c>
      <c r="L6">
        <v>107</v>
      </c>
      <c r="M6">
        <v>1334</v>
      </c>
      <c r="O6">
        <v>0.15260000000000001</v>
      </c>
      <c r="P6">
        <v>23</v>
      </c>
      <c r="Q6">
        <v>25</v>
      </c>
      <c r="R6">
        <v>29</v>
      </c>
      <c r="S6">
        <v>362</v>
      </c>
      <c r="T6">
        <v>168</v>
      </c>
      <c r="U6">
        <v>1165</v>
      </c>
      <c r="V6">
        <v>24</v>
      </c>
      <c r="W6">
        <v>24</v>
      </c>
      <c r="X6">
        <v>22</v>
      </c>
      <c r="Y6">
        <v>21</v>
      </c>
      <c r="Z6">
        <v>2996</v>
      </c>
      <c r="AA6">
        <v>1670</v>
      </c>
    </row>
    <row r="7" spans="1:27" x14ac:dyDescent="0.3">
      <c r="A7">
        <v>4.5789999999999997E-2</v>
      </c>
      <c r="B7">
        <v>38</v>
      </c>
      <c r="C7">
        <v>38</v>
      </c>
      <c r="D7">
        <v>33</v>
      </c>
      <c r="E7">
        <v>48</v>
      </c>
      <c r="F7">
        <v>29</v>
      </c>
      <c r="G7">
        <v>32</v>
      </c>
      <c r="H7">
        <v>23</v>
      </c>
      <c r="I7">
        <v>23</v>
      </c>
      <c r="J7">
        <v>21</v>
      </c>
      <c r="K7">
        <v>19</v>
      </c>
      <c r="L7">
        <v>20</v>
      </c>
      <c r="M7">
        <v>31</v>
      </c>
      <c r="O7">
        <v>4.5789999999999997E-2</v>
      </c>
      <c r="P7">
        <v>24</v>
      </c>
      <c r="Q7">
        <v>24</v>
      </c>
      <c r="R7">
        <v>27</v>
      </c>
      <c r="S7">
        <v>44</v>
      </c>
      <c r="T7">
        <v>27</v>
      </c>
      <c r="U7">
        <v>32</v>
      </c>
      <c r="V7">
        <v>25</v>
      </c>
      <c r="W7">
        <v>25</v>
      </c>
      <c r="X7">
        <v>25</v>
      </c>
      <c r="Y7">
        <v>24</v>
      </c>
      <c r="Z7">
        <v>44</v>
      </c>
      <c r="AA7">
        <v>33</v>
      </c>
    </row>
    <row r="8" spans="1:27" x14ac:dyDescent="0.3">
      <c r="A8">
        <v>1.5259999999999999E-2</v>
      </c>
      <c r="B8">
        <v>37</v>
      </c>
      <c r="C8">
        <v>35</v>
      </c>
      <c r="D8">
        <v>33</v>
      </c>
      <c r="E8">
        <v>37</v>
      </c>
      <c r="F8">
        <v>28</v>
      </c>
      <c r="G8">
        <v>27</v>
      </c>
      <c r="H8">
        <v>24</v>
      </c>
      <c r="I8">
        <v>23</v>
      </c>
      <c r="J8">
        <v>21</v>
      </c>
      <c r="K8">
        <v>20</v>
      </c>
      <c r="L8">
        <v>20</v>
      </c>
      <c r="M8">
        <v>20</v>
      </c>
      <c r="O8">
        <v>1.5259999999999999E-2</v>
      </c>
      <c r="P8">
        <v>25</v>
      </c>
      <c r="Q8">
        <v>24</v>
      </c>
      <c r="R8">
        <v>27</v>
      </c>
      <c r="S8">
        <v>29</v>
      </c>
      <c r="T8">
        <v>25</v>
      </c>
      <c r="U8">
        <v>25</v>
      </c>
      <c r="V8">
        <v>25</v>
      </c>
      <c r="W8">
        <v>24</v>
      </c>
      <c r="X8">
        <v>25</v>
      </c>
      <c r="Y8">
        <v>24</v>
      </c>
      <c r="Z8">
        <v>27</v>
      </c>
      <c r="AA8">
        <v>27</v>
      </c>
    </row>
    <row r="9" spans="1:27" x14ac:dyDescent="0.3">
      <c r="A9">
        <v>0</v>
      </c>
      <c r="B9">
        <v>33</v>
      </c>
      <c r="C9">
        <v>35</v>
      </c>
      <c r="D9">
        <v>37</v>
      </c>
      <c r="E9">
        <v>27</v>
      </c>
      <c r="F9">
        <v>28</v>
      </c>
      <c r="G9">
        <v>25</v>
      </c>
      <c r="H9">
        <v>24</v>
      </c>
      <c r="I9">
        <v>22</v>
      </c>
      <c r="J9">
        <v>21</v>
      </c>
      <c r="K9">
        <v>20</v>
      </c>
      <c r="L9">
        <v>19</v>
      </c>
      <c r="M9">
        <v>20</v>
      </c>
      <c r="O9">
        <v>0</v>
      </c>
      <c r="P9">
        <v>20</v>
      </c>
      <c r="Q9">
        <v>20</v>
      </c>
      <c r="R9">
        <v>22</v>
      </c>
      <c r="S9">
        <v>24</v>
      </c>
      <c r="T9">
        <v>24</v>
      </c>
      <c r="U9">
        <v>23</v>
      </c>
      <c r="V9">
        <v>23</v>
      </c>
      <c r="W9">
        <v>24</v>
      </c>
      <c r="X9">
        <v>24</v>
      </c>
      <c r="Y9">
        <v>24</v>
      </c>
      <c r="Z9">
        <v>28</v>
      </c>
      <c r="AA9">
        <v>22</v>
      </c>
    </row>
    <row r="11" spans="1:27" x14ac:dyDescent="0.3">
      <c r="A11" t="s">
        <v>12</v>
      </c>
      <c r="B11" t="s">
        <v>0</v>
      </c>
      <c r="C11" t="s">
        <v>1</v>
      </c>
      <c r="D11" t="s">
        <v>2</v>
      </c>
      <c r="E11" t="s">
        <v>3</v>
      </c>
      <c r="F11" t="s">
        <v>4</v>
      </c>
      <c r="G11" t="s">
        <v>5</v>
      </c>
      <c r="O11" t="s">
        <v>19</v>
      </c>
      <c r="P11" t="s">
        <v>0</v>
      </c>
      <c r="Q11" t="s">
        <v>1</v>
      </c>
      <c r="R11" t="s">
        <v>2</v>
      </c>
      <c r="S11" t="s">
        <v>3</v>
      </c>
      <c r="T11" t="s">
        <v>4</v>
      </c>
      <c r="U11" t="s">
        <v>5</v>
      </c>
    </row>
    <row r="12" spans="1:27" x14ac:dyDescent="0.3">
      <c r="A12">
        <v>15.26</v>
      </c>
      <c r="B12">
        <f>(B2-$B$2)/($G$2-$B$2)</f>
        <v>0</v>
      </c>
      <c r="C12">
        <f t="shared" ref="C12:G12" si="0">(C2-$B$2)/($G$2-$B$2)</f>
        <v>7.7170418006430866E-3</v>
      </c>
      <c r="D12">
        <f t="shared" si="0"/>
        <v>4.715969989281886E-3</v>
      </c>
      <c r="E12">
        <f t="shared" si="0"/>
        <v>0.57984994640943199</v>
      </c>
      <c r="F12">
        <f t="shared" si="0"/>
        <v>0.69560557341907825</v>
      </c>
      <c r="G12">
        <f t="shared" si="0"/>
        <v>1</v>
      </c>
      <c r="O12">
        <v>15.26</v>
      </c>
      <c r="P12">
        <f t="shared" ref="P12:T19" si="1">(P2-$P$2)/($U$2-$P$2)</f>
        <v>0</v>
      </c>
      <c r="Q12">
        <f t="shared" si="1"/>
        <v>6.8405301410859338E-3</v>
      </c>
      <c r="R12">
        <f t="shared" si="1"/>
        <v>7.4818298418127408E-3</v>
      </c>
      <c r="S12">
        <f t="shared" si="1"/>
        <v>0.63616930312099185</v>
      </c>
      <c r="T12">
        <f t="shared" si="1"/>
        <v>0.66566908935442493</v>
      </c>
      <c r="U12">
        <f>(U2-$P$2)/($U$2-$P$2)</f>
        <v>1</v>
      </c>
    </row>
    <row r="13" spans="1:27" x14ac:dyDescent="0.3">
      <c r="A13">
        <v>4.5789999999999997</v>
      </c>
      <c r="B13">
        <f t="shared" ref="B13:G19" si="2">(B3-$B$2)/($G$2-$B$2)</f>
        <v>0</v>
      </c>
      <c r="C13">
        <f t="shared" si="2"/>
        <v>4.0728831725616293E-3</v>
      </c>
      <c r="D13">
        <f t="shared" si="2"/>
        <v>1.1361200428724544E-2</v>
      </c>
      <c r="E13">
        <f t="shared" si="2"/>
        <v>0.48338692390139337</v>
      </c>
      <c r="F13">
        <f t="shared" si="2"/>
        <v>0.57984994640943199</v>
      </c>
      <c r="G13">
        <f t="shared" si="2"/>
        <v>1</v>
      </c>
      <c r="O13">
        <v>4.5789999999999997</v>
      </c>
      <c r="P13">
        <f t="shared" si="1"/>
        <v>0</v>
      </c>
      <c r="Q13">
        <f t="shared" si="1"/>
        <v>4.2753313381787093E-3</v>
      </c>
      <c r="R13">
        <f t="shared" si="1"/>
        <v>1.9666524155622062E-2</v>
      </c>
      <c r="S13">
        <f t="shared" si="1"/>
        <v>0.53078238563488667</v>
      </c>
      <c r="T13">
        <f t="shared" si="1"/>
        <v>0.60795211628901236</v>
      </c>
      <c r="U13">
        <f t="shared" ref="U13:U19" si="3">(U3-$P$2)/($U$2-$P$2)</f>
        <v>1</v>
      </c>
    </row>
    <row r="14" spans="1:27" x14ac:dyDescent="0.3">
      <c r="A14">
        <v>1.526</v>
      </c>
      <c r="B14">
        <f t="shared" si="2"/>
        <v>4.2872454448017146E-4</v>
      </c>
      <c r="C14">
        <f t="shared" si="2"/>
        <v>2.7867095391211146E-3</v>
      </c>
      <c r="D14">
        <f t="shared" si="2"/>
        <v>1.6934619506966776E-2</v>
      </c>
      <c r="E14">
        <f t="shared" si="2"/>
        <v>0.42143622722400859</v>
      </c>
      <c r="F14">
        <f t="shared" si="2"/>
        <v>0.52947481243301175</v>
      </c>
      <c r="G14">
        <f t="shared" si="2"/>
        <v>0.95562700964630221</v>
      </c>
      <c r="O14">
        <v>1.526</v>
      </c>
      <c r="P14">
        <f t="shared" si="1"/>
        <v>4.2753313381787086E-4</v>
      </c>
      <c r="Q14">
        <f t="shared" si="1"/>
        <v>2.7789653698161608E-3</v>
      </c>
      <c r="R14">
        <f t="shared" si="1"/>
        <v>2.5865754595981189E-2</v>
      </c>
      <c r="S14">
        <f t="shared" si="1"/>
        <v>0.46323215049166311</v>
      </c>
      <c r="T14">
        <f t="shared" si="1"/>
        <v>0.58101752885848656</v>
      </c>
      <c r="U14">
        <f t="shared" si="3"/>
        <v>0.95575032064985033</v>
      </c>
    </row>
    <row r="15" spans="1:27" x14ac:dyDescent="0.3">
      <c r="A15">
        <v>0.45789999999999997</v>
      </c>
      <c r="B15">
        <f t="shared" si="2"/>
        <v>8.5744908896034293E-4</v>
      </c>
      <c r="C15">
        <f t="shared" si="2"/>
        <v>1.0718113612004287E-3</v>
      </c>
      <c r="D15">
        <f t="shared" si="2"/>
        <v>5.144694533762058E-3</v>
      </c>
      <c r="E15">
        <f t="shared" si="2"/>
        <v>0.21114683815648447</v>
      </c>
      <c r="F15">
        <f t="shared" si="2"/>
        <v>0.32004287245444801</v>
      </c>
      <c r="G15">
        <f t="shared" si="2"/>
        <v>0.79721329046087885</v>
      </c>
      <c r="O15">
        <v>0.45789999999999997</v>
      </c>
      <c r="P15">
        <f t="shared" si="1"/>
        <v>6.4129970072680635E-4</v>
      </c>
      <c r="Q15">
        <f t="shared" si="1"/>
        <v>1.4963659683625481E-3</v>
      </c>
      <c r="R15">
        <f t="shared" si="1"/>
        <v>7.9093629756306107E-3</v>
      </c>
      <c r="S15">
        <f t="shared" si="1"/>
        <v>0.25630611372381362</v>
      </c>
      <c r="T15">
        <f t="shared" si="1"/>
        <v>0.30761008978195808</v>
      </c>
      <c r="U15">
        <f t="shared" si="3"/>
        <v>0.83454467721248393</v>
      </c>
    </row>
    <row r="16" spans="1:27" x14ac:dyDescent="0.3">
      <c r="A16">
        <v>0.15260000000000001</v>
      </c>
      <c r="B16">
        <f t="shared" si="2"/>
        <v>8.5744908896034293E-4</v>
      </c>
      <c r="C16">
        <f t="shared" si="2"/>
        <v>1.0718113612004287E-3</v>
      </c>
      <c r="D16">
        <f t="shared" si="2"/>
        <v>8.5744908896034293E-4</v>
      </c>
      <c r="E16">
        <f t="shared" si="2"/>
        <v>3.8156484458735263E-2</v>
      </c>
      <c r="F16">
        <f t="shared" si="2"/>
        <v>1.9292604501607719E-2</v>
      </c>
      <c r="G16">
        <f t="shared" si="2"/>
        <v>0.22122186495176849</v>
      </c>
      <c r="O16">
        <v>0.15260000000000001</v>
      </c>
      <c r="P16">
        <f t="shared" si="1"/>
        <v>6.4129970072680635E-4</v>
      </c>
      <c r="Q16">
        <f t="shared" si="1"/>
        <v>1.0688328345446773E-3</v>
      </c>
      <c r="R16">
        <f t="shared" si="1"/>
        <v>1.923899102180419E-3</v>
      </c>
      <c r="S16">
        <f t="shared" si="1"/>
        <v>7.3108165882855916E-2</v>
      </c>
      <c r="T16">
        <f t="shared" si="1"/>
        <v>3.1637451902522443E-2</v>
      </c>
      <c r="U16">
        <f t="shared" si="3"/>
        <v>0.24476271911073108</v>
      </c>
    </row>
    <row r="17" spans="1:27" x14ac:dyDescent="0.3">
      <c r="A17">
        <v>4.5789999999999997E-2</v>
      </c>
      <c r="B17">
        <f t="shared" si="2"/>
        <v>1.0718113612004287E-3</v>
      </c>
      <c r="C17">
        <f t="shared" si="2"/>
        <v>1.0718113612004287E-3</v>
      </c>
      <c r="D17">
        <f t="shared" si="2"/>
        <v>0</v>
      </c>
      <c r="E17">
        <f t="shared" si="2"/>
        <v>3.2154340836012861E-3</v>
      </c>
      <c r="F17">
        <f t="shared" si="2"/>
        <v>-8.5744908896034293E-4</v>
      </c>
      <c r="G17">
        <f t="shared" si="2"/>
        <v>-2.1436227224008573E-4</v>
      </c>
      <c r="O17">
        <v>4.5789999999999997E-2</v>
      </c>
      <c r="P17">
        <f t="shared" si="1"/>
        <v>8.5506626763574172E-4</v>
      </c>
      <c r="Q17">
        <f t="shared" si="1"/>
        <v>8.5506626763574172E-4</v>
      </c>
      <c r="R17">
        <f t="shared" si="1"/>
        <v>1.4963659683625481E-3</v>
      </c>
      <c r="S17">
        <f t="shared" si="1"/>
        <v>5.1303976058144508E-3</v>
      </c>
      <c r="T17">
        <f t="shared" si="1"/>
        <v>1.4963659683625481E-3</v>
      </c>
      <c r="U17">
        <f t="shared" si="3"/>
        <v>2.5651988029072254E-3</v>
      </c>
    </row>
    <row r="18" spans="1:27" x14ac:dyDescent="0.3">
      <c r="A18">
        <v>1.5259999999999999E-2</v>
      </c>
      <c r="B18">
        <f t="shared" si="2"/>
        <v>8.5744908896034293E-4</v>
      </c>
      <c r="C18">
        <f t="shared" si="2"/>
        <v>4.2872454448017146E-4</v>
      </c>
      <c r="D18">
        <f t="shared" si="2"/>
        <v>0</v>
      </c>
      <c r="E18">
        <f t="shared" si="2"/>
        <v>8.5744908896034293E-4</v>
      </c>
      <c r="F18">
        <f t="shared" si="2"/>
        <v>-1.0718113612004287E-3</v>
      </c>
      <c r="G18">
        <f t="shared" si="2"/>
        <v>-1.2861736334405145E-3</v>
      </c>
      <c r="O18">
        <v>1.5259999999999999E-2</v>
      </c>
      <c r="P18">
        <f t="shared" si="1"/>
        <v>1.0688328345446773E-3</v>
      </c>
      <c r="Q18">
        <f t="shared" si="1"/>
        <v>8.5506626763574172E-4</v>
      </c>
      <c r="R18">
        <f t="shared" si="1"/>
        <v>1.4963659683625481E-3</v>
      </c>
      <c r="S18">
        <f t="shared" si="1"/>
        <v>1.923899102180419E-3</v>
      </c>
      <c r="T18">
        <f t="shared" si="1"/>
        <v>1.0688328345446773E-3</v>
      </c>
      <c r="U18">
        <f t="shared" si="3"/>
        <v>1.0688328345446773E-3</v>
      </c>
    </row>
    <row r="19" spans="1:27" x14ac:dyDescent="0.3">
      <c r="A19">
        <v>0</v>
      </c>
      <c r="B19">
        <f t="shared" si="2"/>
        <v>0</v>
      </c>
      <c r="C19">
        <f t="shared" si="2"/>
        <v>4.2872454448017146E-4</v>
      </c>
      <c r="D19">
        <f t="shared" si="2"/>
        <v>8.5744908896034293E-4</v>
      </c>
      <c r="E19">
        <f t="shared" si="2"/>
        <v>-1.2861736334405145E-3</v>
      </c>
      <c r="F19">
        <f t="shared" si="2"/>
        <v>-1.0718113612004287E-3</v>
      </c>
      <c r="G19">
        <f t="shared" si="2"/>
        <v>-1.7148981779206859E-3</v>
      </c>
      <c r="O19">
        <v>0</v>
      </c>
      <c r="P19">
        <f t="shared" si="1"/>
        <v>0</v>
      </c>
      <c r="Q19">
        <f t="shared" si="1"/>
        <v>0</v>
      </c>
      <c r="R19">
        <f t="shared" si="1"/>
        <v>4.2753313381787086E-4</v>
      </c>
      <c r="S19">
        <f t="shared" si="1"/>
        <v>8.5506626763574172E-4</v>
      </c>
      <c r="T19">
        <f t="shared" si="1"/>
        <v>8.5506626763574172E-4</v>
      </c>
      <c r="U19">
        <f t="shared" si="3"/>
        <v>6.4129970072680635E-4</v>
      </c>
    </row>
    <row r="21" spans="1:27" x14ac:dyDescent="0.3">
      <c r="A21" t="s">
        <v>20</v>
      </c>
      <c r="B21" t="s">
        <v>0</v>
      </c>
      <c r="C21" t="s">
        <v>1</v>
      </c>
      <c r="D21" t="s">
        <v>2</v>
      </c>
      <c r="E21" t="s">
        <v>3</v>
      </c>
      <c r="F21" t="s">
        <v>4</v>
      </c>
      <c r="G21" t="s">
        <v>5</v>
      </c>
      <c r="H21" t="s">
        <v>6</v>
      </c>
      <c r="I21" t="s">
        <v>7</v>
      </c>
      <c r="J21" t="s">
        <v>8</v>
      </c>
      <c r="K21" t="s">
        <v>9</v>
      </c>
      <c r="L21" t="s">
        <v>10</v>
      </c>
      <c r="M21" t="s">
        <v>11</v>
      </c>
      <c r="O21" t="s">
        <v>22</v>
      </c>
      <c r="P21" t="s">
        <v>0</v>
      </c>
      <c r="Q21" t="s">
        <v>1</v>
      </c>
      <c r="R21" t="s">
        <v>2</v>
      </c>
      <c r="S21" t="s">
        <v>3</v>
      </c>
      <c r="T21" t="s">
        <v>4</v>
      </c>
      <c r="U21" t="s">
        <v>5</v>
      </c>
      <c r="V21" t="s">
        <v>13</v>
      </c>
      <c r="W21" t="s">
        <v>14</v>
      </c>
      <c r="X21" t="s">
        <v>15</v>
      </c>
      <c r="Y21" t="s">
        <v>16</v>
      </c>
      <c r="Z21" t="s">
        <v>17</v>
      </c>
      <c r="AA21" t="s">
        <v>18</v>
      </c>
    </row>
    <row r="22" spans="1:27" x14ac:dyDescent="0.3">
      <c r="A22">
        <v>15.26</v>
      </c>
      <c r="B22">
        <v>22</v>
      </c>
      <c r="C22">
        <v>60</v>
      </c>
      <c r="D22">
        <v>168</v>
      </c>
      <c r="E22">
        <v>3752</v>
      </c>
      <c r="F22">
        <v>5140</v>
      </c>
      <c r="G22">
        <v>7041</v>
      </c>
      <c r="H22">
        <v>27</v>
      </c>
      <c r="I22">
        <v>710</v>
      </c>
      <c r="J22">
        <v>973</v>
      </c>
      <c r="K22">
        <v>69</v>
      </c>
      <c r="L22">
        <v>5623</v>
      </c>
      <c r="M22">
        <v>4294</v>
      </c>
      <c r="O22">
        <v>15.26</v>
      </c>
      <c r="P22">
        <v>20</v>
      </c>
      <c r="Q22">
        <v>57</v>
      </c>
      <c r="R22">
        <v>679</v>
      </c>
      <c r="S22">
        <v>3587</v>
      </c>
      <c r="T22">
        <v>5140</v>
      </c>
      <c r="U22">
        <v>6732</v>
      </c>
      <c r="V22">
        <v>66</v>
      </c>
      <c r="W22">
        <v>289</v>
      </c>
      <c r="X22">
        <v>21</v>
      </c>
      <c r="Y22">
        <v>19</v>
      </c>
      <c r="Z22">
        <v>5882</v>
      </c>
      <c r="AA22">
        <v>6436</v>
      </c>
    </row>
    <row r="23" spans="1:27" x14ac:dyDescent="0.3">
      <c r="A23">
        <v>4.5789999999999997</v>
      </c>
      <c r="B23">
        <v>22</v>
      </c>
      <c r="C23">
        <v>46</v>
      </c>
      <c r="D23">
        <v>414</v>
      </c>
      <c r="E23">
        <v>3278</v>
      </c>
      <c r="F23">
        <v>4914</v>
      </c>
      <c r="G23">
        <v>7041</v>
      </c>
      <c r="H23">
        <v>28</v>
      </c>
      <c r="I23">
        <v>433</v>
      </c>
      <c r="J23">
        <v>289</v>
      </c>
      <c r="K23">
        <v>52</v>
      </c>
      <c r="L23">
        <v>5882</v>
      </c>
      <c r="M23">
        <v>4914</v>
      </c>
      <c r="O23">
        <v>4.5789999999999997</v>
      </c>
      <c r="P23">
        <v>19</v>
      </c>
      <c r="Q23">
        <v>40</v>
      </c>
      <c r="R23">
        <v>542</v>
      </c>
      <c r="S23">
        <v>3134</v>
      </c>
      <c r="T23">
        <v>4914</v>
      </c>
      <c r="U23">
        <v>6436</v>
      </c>
      <c r="V23">
        <v>60</v>
      </c>
      <c r="W23">
        <v>231</v>
      </c>
      <c r="X23">
        <v>25</v>
      </c>
      <c r="Y23">
        <v>25</v>
      </c>
      <c r="Z23">
        <v>5882</v>
      </c>
      <c r="AA23">
        <v>6436</v>
      </c>
    </row>
    <row r="24" spans="1:27" x14ac:dyDescent="0.3">
      <c r="A24">
        <v>1.526</v>
      </c>
      <c r="B24">
        <v>23</v>
      </c>
      <c r="C24">
        <v>35</v>
      </c>
      <c r="D24">
        <v>396</v>
      </c>
      <c r="E24">
        <v>2618</v>
      </c>
      <c r="F24">
        <v>4698</v>
      </c>
      <c r="G24">
        <v>6436</v>
      </c>
      <c r="H24">
        <v>33</v>
      </c>
      <c r="I24">
        <v>107</v>
      </c>
      <c r="J24">
        <v>72</v>
      </c>
      <c r="K24">
        <v>48</v>
      </c>
      <c r="L24">
        <v>5882</v>
      </c>
      <c r="M24">
        <v>4914</v>
      </c>
      <c r="O24">
        <v>1.526</v>
      </c>
      <c r="P24">
        <v>17</v>
      </c>
      <c r="Q24">
        <v>31</v>
      </c>
      <c r="R24">
        <v>474</v>
      </c>
      <c r="S24">
        <v>2618</v>
      </c>
      <c r="T24">
        <v>4698</v>
      </c>
      <c r="U24">
        <v>6153</v>
      </c>
      <c r="V24">
        <v>48</v>
      </c>
      <c r="W24">
        <v>154</v>
      </c>
      <c r="X24">
        <v>19</v>
      </c>
      <c r="Y24">
        <v>22</v>
      </c>
      <c r="Z24">
        <v>5882</v>
      </c>
      <c r="AA24">
        <v>6436</v>
      </c>
    </row>
    <row r="25" spans="1:27" x14ac:dyDescent="0.3">
      <c r="A25">
        <v>0.45789999999999997</v>
      </c>
      <c r="B25">
        <v>27</v>
      </c>
      <c r="C25">
        <v>29</v>
      </c>
      <c r="D25">
        <v>75</v>
      </c>
      <c r="E25">
        <v>1459</v>
      </c>
      <c r="F25">
        <v>2996</v>
      </c>
      <c r="G25">
        <v>4105</v>
      </c>
      <c r="H25">
        <v>35</v>
      </c>
      <c r="I25">
        <v>46</v>
      </c>
      <c r="J25">
        <v>38</v>
      </c>
      <c r="K25">
        <v>44</v>
      </c>
      <c r="L25">
        <v>4914</v>
      </c>
      <c r="M25">
        <v>3924</v>
      </c>
      <c r="O25">
        <v>0.45789999999999997</v>
      </c>
      <c r="P25">
        <v>19</v>
      </c>
      <c r="Q25">
        <v>23</v>
      </c>
      <c r="R25">
        <v>147</v>
      </c>
      <c r="S25">
        <v>1459</v>
      </c>
      <c r="T25">
        <v>3752</v>
      </c>
      <c r="U25">
        <v>5623</v>
      </c>
      <c r="V25">
        <v>29</v>
      </c>
      <c r="W25">
        <v>52</v>
      </c>
      <c r="X25">
        <v>25</v>
      </c>
      <c r="Y25">
        <v>21</v>
      </c>
      <c r="Z25">
        <v>5882</v>
      </c>
      <c r="AA25">
        <v>5882</v>
      </c>
    </row>
    <row r="26" spans="1:27" x14ac:dyDescent="0.3">
      <c r="A26">
        <v>0.15260000000000001</v>
      </c>
      <c r="B26">
        <v>31</v>
      </c>
      <c r="C26">
        <v>31</v>
      </c>
      <c r="D26">
        <v>37</v>
      </c>
      <c r="E26">
        <v>231</v>
      </c>
      <c r="F26">
        <v>184</v>
      </c>
      <c r="G26">
        <v>710</v>
      </c>
      <c r="H26">
        <v>40</v>
      </c>
      <c r="I26">
        <v>44</v>
      </c>
      <c r="J26">
        <v>44</v>
      </c>
      <c r="K26">
        <v>48</v>
      </c>
      <c r="L26">
        <v>211</v>
      </c>
      <c r="M26">
        <v>316</v>
      </c>
      <c r="O26">
        <v>0.15260000000000001</v>
      </c>
      <c r="P26">
        <v>20</v>
      </c>
      <c r="Q26">
        <v>22</v>
      </c>
      <c r="R26">
        <v>33</v>
      </c>
      <c r="S26">
        <v>289</v>
      </c>
      <c r="T26">
        <v>710</v>
      </c>
      <c r="U26">
        <v>2091</v>
      </c>
      <c r="V26">
        <v>25</v>
      </c>
      <c r="W26">
        <v>29</v>
      </c>
      <c r="X26">
        <v>27</v>
      </c>
      <c r="Y26">
        <v>29</v>
      </c>
      <c r="Z26">
        <v>4698</v>
      </c>
      <c r="AA26">
        <v>3587</v>
      </c>
    </row>
    <row r="27" spans="1:27" x14ac:dyDescent="0.3">
      <c r="A27">
        <v>4.5789999999999997E-2</v>
      </c>
      <c r="B27">
        <v>32</v>
      </c>
      <c r="C27">
        <v>31</v>
      </c>
      <c r="D27">
        <v>33</v>
      </c>
      <c r="E27">
        <v>52</v>
      </c>
      <c r="F27">
        <v>38</v>
      </c>
      <c r="G27">
        <v>42</v>
      </c>
      <c r="H27">
        <v>42</v>
      </c>
      <c r="I27">
        <v>44</v>
      </c>
      <c r="J27">
        <v>46</v>
      </c>
      <c r="K27">
        <v>52</v>
      </c>
      <c r="L27">
        <v>52</v>
      </c>
      <c r="M27">
        <v>60</v>
      </c>
      <c r="O27">
        <v>4.5789999999999997E-2</v>
      </c>
      <c r="P27">
        <v>21</v>
      </c>
      <c r="Q27">
        <v>20</v>
      </c>
      <c r="R27">
        <v>25</v>
      </c>
      <c r="S27">
        <v>40</v>
      </c>
      <c r="T27">
        <v>27</v>
      </c>
      <c r="U27">
        <v>32</v>
      </c>
      <c r="V27">
        <v>24</v>
      </c>
      <c r="W27">
        <v>27</v>
      </c>
      <c r="X27">
        <v>28</v>
      </c>
      <c r="Y27">
        <v>31</v>
      </c>
      <c r="Z27">
        <v>75</v>
      </c>
      <c r="AA27">
        <v>50</v>
      </c>
    </row>
    <row r="28" spans="1:27" x14ac:dyDescent="0.3">
      <c r="A28">
        <v>1.5259999999999999E-2</v>
      </c>
      <c r="B28">
        <v>27</v>
      </c>
      <c r="C28">
        <v>31</v>
      </c>
      <c r="D28">
        <v>48</v>
      </c>
      <c r="E28">
        <v>38</v>
      </c>
      <c r="F28">
        <v>37</v>
      </c>
      <c r="G28">
        <v>38</v>
      </c>
      <c r="H28">
        <v>42</v>
      </c>
      <c r="I28">
        <v>44</v>
      </c>
      <c r="J28">
        <v>48</v>
      </c>
      <c r="K28">
        <v>52</v>
      </c>
      <c r="L28">
        <v>55</v>
      </c>
      <c r="M28">
        <v>57</v>
      </c>
      <c r="O28">
        <v>1.5259999999999999E-2</v>
      </c>
      <c r="P28">
        <v>21</v>
      </c>
      <c r="Q28">
        <v>22</v>
      </c>
      <c r="R28">
        <v>23</v>
      </c>
      <c r="S28">
        <v>25</v>
      </c>
      <c r="T28">
        <v>23</v>
      </c>
      <c r="U28">
        <v>28</v>
      </c>
      <c r="V28">
        <v>24</v>
      </c>
      <c r="W28">
        <v>25</v>
      </c>
      <c r="X28">
        <v>28</v>
      </c>
      <c r="Y28">
        <v>31</v>
      </c>
      <c r="Z28">
        <v>38</v>
      </c>
      <c r="AA28">
        <v>38</v>
      </c>
    </row>
    <row r="29" spans="1:27" x14ac:dyDescent="0.3">
      <c r="A29">
        <v>0</v>
      </c>
      <c r="B29">
        <v>24</v>
      </c>
      <c r="C29">
        <v>23</v>
      </c>
      <c r="D29">
        <v>20</v>
      </c>
      <c r="E29">
        <v>31</v>
      </c>
      <c r="F29">
        <v>33</v>
      </c>
      <c r="G29">
        <v>27</v>
      </c>
      <c r="H29">
        <v>28</v>
      </c>
      <c r="I29">
        <v>32</v>
      </c>
      <c r="J29">
        <v>38</v>
      </c>
      <c r="K29">
        <v>40</v>
      </c>
      <c r="L29">
        <v>38</v>
      </c>
      <c r="M29">
        <v>37</v>
      </c>
      <c r="O29">
        <v>0</v>
      </c>
      <c r="P29">
        <v>21</v>
      </c>
      <c r="Q29">
        <v>21</v>
      </c>
      <c r="R29">
        <v>21</v>
      </c>
      <c r="S29">
        <v>22</v>
      </c>
      <c r="T29">
        <v>22</v>
      </c>
      <c r="U29">
        <v>22</v>
      </c>
      <c r="V29">
        <v>23</v>
      </c>
      <c r="W29">
        <v>24</v>
      </c>
      <c r="X29">
        <v>27</v>
      </c>
      <c r="Y29">
        <v>25</v>
      </c>
      <c r="Z29">
        <v>37</v>
      </c>
      <c r="AA29">
        <v>35</v>
      </c>
    </row>
    <row r="31" spans="1:27" x14ac:dyDescent="0.3">
      <c r="A31" t="s">
        <v>20</v>
      </c>
      <c r="B31" t="s">
        <v>0</v>
      </c>
      <c r="C31" t="s">
        <v>1</v>
      </c>
      <c r="D31" t="s">
        <v>2</v>
      </c>
      <c r="E31" t="s">
        <v>3</v>
      </c>
      <c r="F31" t="s">
        <v>4</v>
      </c>
      <c r="G31" t="s">
        <v>5</v>
      </c>
      <c r="O31" t="s">
        <v>19</v>
      </c>
      <c r="P31" t="s">
        <v>0</v>
      </c>
      <c r="Q31" t="s">
        <v>1</v>
      </c>
      <c r="R31" t="s">
        <v>2</v>
      </c>
      <c r="S31" t="s">
        <v>3</v>
      </c>
      <c r="T31" t="s">
        <v>4</v>
      </c>
      <c r="U31" t="s">
        <v>5</v>
      </c>
    </row>
    <row r="32" spans="1:27" x14ac:dyDescent="0.3">
      <c r="A32">
        <v>15.26</v>
      </c>
      <c r="B32">
        <f t="shared" ref="B32:F39" si="4">(B22-$B$22)/($G$22-$B$22)</f>
        <v>0</v>
      </c>
      <c r="C32">
        <f t="shared" si="4"/>
        <v>5.4138766206012255E-3</v>
      </c>
      <c r="D32">
        <f t="shared" si="4"/>
        <v>2.0800683858099446E-2</v>
      </c>
      <c r="E32">
        <f t="shared" si="4"/>
        <v>0.53141473144322549</v>
      </c>
      <c r="F32">
        <f t="shared" si="4"/>
        <v>0.72916369853255447</v>
      </c>
      <c r="G32">
        <f>(G22-$B$22)/($G$22-$B$22)</f>
        <v>1</v>
      </c>
      <c r="O32">
        <v>15.26</v>
      </c>
      <c r="P32">
        <f t="shared" ref="P32:T39" si="5">(P22-$P$22)/($U$22-$P$22)</f>
        <v>0</v>
      </c>
      <c r="Q32">
        <f t="shared" si="5"/>
        <v>5.5125148986889154E-3</v>
      </c>
      <c r="R32">
        <f t="shared" si="5"/>
        <v>9.8182359952324189E-2</v>
      </c>
      <c r="S32">
        <f t="shared" si="5"/>
        <v>0.53143623361144221</v>
      </c>
      <c r="T32">
        <f t="shared" si="5"/>
        <v>0.76281287246722285</v>
      </c>
      <c r="U32">
        <f>(U22-$P$22)/($U$22-$P$22)</f>
        <v>1</v>
      </c>
    </row>
    <row r="33" spans="1:27" x14ac:dyDescent="0.3">
      <c r="A33">
        <v>4.5789999999999997</v>
      </c>
      <c r="B33">
        <f t="shared" si="4"/>
        <v>0</v>
      </c>
      <c r="C33">
        <f t="shared" si="4"/>
        <v>3.4192904972218264E-3</v>
      </c>
      <c r="D33">
        <f t="shared" si="4"/>
        <v>5.5848411454623166E-2</v>
      </c>
      <c r="E33">
        <f t="shared" si="4"/>
        <v>0.46388374412309447</v>
      </c>
      <c r="F33">
        <f t="shared" si="4"/>
        <v>0.69696537968371564</v>
      </c>
      <c r="G33">
        <f t="shared" ref="G33:G39" si="6">(G23-$B$22)/($G$22-$B$22)</f>
        <v>1</v>
      </c>
      <c r="O33">
        <v>4.5789999999999997</v>
      </c>
      <c r="P33">
        <f t="shared" si="5"/>
        <v>-1.4898688915375446E-4</v>
      </c>
      <c r="Q33">
        <f t="shared" si="5"/>
        <v>2.9797377830750892E-3</v>
      </c>
      <c r="R33">
        <f t="shared" si="5"/>
        <v>7.7771156138259828E-2</v>
      </c>
      <c r="S33">
        <f t="shared" si="5"/>
        <v>0.46394517282479142</v>
      </c>
      <c r="T33">
        <f t="shared" si="5"/>
        <v>0.72914183551847433</v>
      </c>
      <c r="U33">
        <f t="shared" ref="U33:U39" si="7">(U23-$P$22)/($U$22-$P$22)</f>
        <v>0.95589988081048871</v>
      </c>
    </row>
    <row r="34" spans="1:27" x14ac:dyDescent="0.3">
      <c r="A34">
        <v>1.526</v>
      </c>
      <c r="B34">
        <f t="shared" si="4"/>
        <v>1.4247043738424277E-4</v>
      </c>
      <c r="C34">
        <f t="shared" si="4"/>
        <v>1.852115685995156E-3</v>
      </c>
      <c r="D34">
        <f t="shared" si="4"/>
        <v>5.3283943581706794E-2</v>
      </c>
      <c r="E34">
        <f t="shared" si="4"/>
        <v>0.36985325544949421</v>
      </c>
      <c r="F34">
        <f t="shared" si="4"/>
        <v>0.66619176520871914</v>
      </c>
      <c r="G34">
        <f t="shared" si="6"/>
        <v>0.91380538538253309</v>
      </c>
      <c r="O34">
        <v>1.526</v>
      </c>
      <c r="P34">
        <f t="shared" si="5"/>
        <v>-4.4696066746126339E-4</v>
      </c>
      <c r="Q34">
        <f t="shared" si="5"/>
        <v>1.6388557806912992E-3</v>
      </c>
      <c r="R34">
        <f t="shared" si="5"/>
        <v>6.7640047675804532E-2</v>
      </c>
      <c r="S34">
        <f t="shared" si="5"/>
        <v>0.38706793802145412</v>
      </c>
      <c r="T34">
        <f t="shared" si="5"/>
        <v>0.69696066746126339</v>
      </c>
      <c r="U34">
        <f t="shared" si="7"/>
        <v>0.91373659117997619</v>
      </c>
    </row>
    <row r="35" spans="1:27" x14ac:dyDescent="0.3">
      <c r="A35">
        <v>0.45789999999999997</v>
      </c>
      <c r="B35">
        <f t="shared" si="4"/>
        <v>7.1235218692121383E-4</v>
      </c>
      <c r="C35">
        <f t="shared" si="4"/>
        <v>9.9729306168969936E-4</v>
      </c>
      <c r="D35">
        <f t="shared" si="4"/>
        <v>7.5509331813648668E-3</v>
      </c>
      <c r="E35">
        <f t="shared" si="4"/>
        <v>0.20473001852115685</v>
      </c>
      <c r="F35">
        <f t="shared" si="4"/>
        <v>0.42370708078073799</v>
      </c>
      <c r="G35">
        <f t="shared" si="6"/>
        <v>0.58170679583986318</v>
      </c>
      <c r="O35">
        <v>0.45789999999999997</v>
      </c>
      <c r="P35">
        <f t="shared" si="5"/>
        <v>-1.4898688915375446E-4</v>
      </c>
      <c r="Q35">
        <f t="shared" si="5"/>
        <v>4.4696066746126339E-4</v>
      </c>
      <c r="R35">
        <f t="shared" si="5"/>
        <v>1.8921334922526817E-2</v>
      </c>
      <c r="S35">
        <f t="shared" si="5"/>
        <v>0.2143921334922527</v>
      </c>
      <c r="T35">
        <f t="shared" si="5"/>
        <v>0.55601907032181164</v>
      </c>
      <c r="U35">
        <f t="shared" si="7"/>
        <v>0.83477353992848624</v>
      </c>
    </row>
    <row r="36" spans="1:27" x14ac:dyDescent="0.3">
      <c r="A36">
        <v>0.15260000000000001</v>
      </c>
      <c r="B36">
        <f t="shared" si="4"/>
        <v>1.2822339364581849E-3</v>
      </c>
      <c r="C36">
        <f t="shared" si="4"/>
        <v>1.2822339364581849E-3</v>
      </c>
      <c r="D36">
        <f t="shared" si="4"/>
        <v>2.1370565607636417E-3</v>
      </c>
      <c r="E36">
        <f t="shared" si="4"/>
        <v>2.9776321413306737E-2</v>
      </c>
      <c r="F36">
        <f t="shared" si="4"/>
        <v>2.308021085624733E-2</v>
      </c>
      <c r="G36">
        <f t="shared" si="6"/>
        <v>9.801966092035902E-2</v>
      </c>
      <c r="O36">
        <v>0.15260000000000001</v>
      </c>
      <c r="P36">
        <f t="shared" si="5"/>
        <v>0</v>
      </c>
      <c r="Q36">
        <f t="shared" si="5"/>
        <v>2.9797377830750892E-4</v>
      </c>
      <c r="R36">
        <f t="shared" si="5"/>
        <v>1.9368295589988081E-3</v>
      </c>
      <c r="S36">
        <f t="shared" si="5"/>
        <v>4.0077473182359949E-2</v>
      </c>
      <c r="T36">
        <f t="shared" si="5"/>
        <v>0.10280095351609059</v>
      </c>
      <c r="U36">
        <f t="shared" si="7"/>
        <v>0.30855184743742553</v>
      </c>
    </row>
    <row r="37" spans="1:27" x14ac:dyDescent="0.3">
      <c r="A37">
        <v>4.5789999999999997E-2</v>
      </c>
      <c r="B37">
        <f t="shared" si="4"/>
        <v>1.4247043738424277E-3</v>
      </c>
      <c r="C37">
        <f t="shared" si="4"/>
        <v>1.2822339364581849E-3</v>
      </c>
      <c r="D37">
        <f t="shared" si="4"/>
        <v>1.5671748112266704E-3</v>
      </c>
      <c r="E37">
        <f t="shared" si="4"/>
        <v>4.2741131215272834E-3</v>
      </c>
      <c r="F37">
        <f t="shared" si="4"/>
        <v>2.2795269981478843E-3</v>
      </c>
      <c r="G37">
        <f t="shared" si="6"/>
        <v>2.8494087476848553E-3</v>
      </c>
      <c r="O37">
        <v>4.5789999999999997E-2</v>
      </c>
      <c r="P37">
        <f t="shared" si="5"/>
        <v>1.4898688915375446E-4</v>
      </c>
      <c r="Q37">
        <f t="shared" si="5"/>
        <v>0</v>
      </c>
      <c r="R37">
        <f t="shared" si="5"/>
        <v>7.4493444576877231E-4</v>
      </c>
      <c r="S37">
        <f t="shared" si="5"/>
        <v>2.9797377830750892E-3</v>
      </c>
      <c r="T37">
        <f t="shared" si="5"/>
        <v>1.0429082240762813E-3</v>
      </c>
      <c r="U37">
        <f t="shared" si="7"/>
        <v>1.7878426698450535E-3</v>
      </c>
    </row>
    <row r="38" spans="1:27" x14ac:dyDescent="0.3">
      <c r="A38">
        <v>1.5259999999999999E-2</v>
      </c>
      <c r="B38">
        <f t="shared" si="4"/>
        <v>7.1235218692121383E-4</v>
      </c>
      <c r="C38">
        <f t="shared" si="4"/>
        <v>1.2822339364581849E-3</v>
      </c>
      <c r="D38">
        <f t="shared" si="4"/>
        <v>3.7042313719903119E-3</v>
      </c>
      <c r="E38">
        <f t="shared" si="4"/>
        <v>2.2795269981478843E-3</v>
      </c>
      <c r="F38">
        <f t="shared" si="4"/>
        <v>2.1370565607636417E-3</v>
      </c>
      <c r="G38">
        <f t="shared" si="6"/>
        <v>2.2795269981478843E-3</v>
      </c>
      <c r="O38">
        <v>1.5259999999999999E-2</v>
      </c>
      <c r="P38">
        <f t="shared" si="5"/>
        <v>1.4898688915375446E-4</v>
      </c>
      <c r="Q38">
        <f t="shared" si="5"/>
        <v>2.9797377830750892E-4</v>
      </c>
      <c r="R38">
        <f t="shared" si="5"/>
        <v>4.4696066746126339E-4</v>
      </c>
      <c r="S38">
        <f t="shared" si="5"/>
        <v>7.4493444576877231E-4</v>
      </c>
      <c r="T38">
        <f t="shared" si="5"/>
        <v>4.4696066746126339E-4</v>
      </c>
      <c r="U38">
        <f t="shared" si="7"/>
        <v>1.1918951132300357E-3</v>
      </c>
    </row>
    <row r="39" spans="1:27" x14ac:dyDescent="0.3">
      <c r="A39">
        <v>0</v>
      </c>
      <c r="B39">
        <f t="shared" si="4"/>
        <v>2.8494087476848553E-4</v>
      </c>
      <c r="C39">
        <f t="shared" si="4"/>
        <v>1.4247043738424277E-4</v>
      </c>
      <c r="D39">
        <f t="shared" si="4"/>
        <v>-2.8494087476848553E-4</v>
      </c>
      <c r="E39">
        <f t="shared" si="4"/>
        <v>1.2822339364581849E-3</v>
      </c>
      <c r="F39">
        <f t="shared" si="4"/>
        <v>1.5671748112266704E-3</v>
      </c>
      <c r="G39">
        <f t="shared" si="6"/>
        <v>7.1235218692121383E-4</v>
      </c>
      <c r="O39">
        <v>0</v>
      </c>
      <c r="P39">
        <f t="shared" si="5"/>
        <v>1.4898688915375446E-4</v>
      </c>
      <c r="Q39">
        <f t="shared" si="5"/>
        <v>1.4898688915375446E-4</v>
      </c>
      <c r="R39">
        <f t="shared" si="5"/>
        <v>1.4898688915375446E-4</v>
      </c>
      <c r="S39">
        <f t="shared" si="5"/>
        <v>2.9797377830750892E-4</v>
      </c>
      <c r="T39">
        <f t="shared" si="5"/>
        <v>2.9797377830750892E-4</v>
      </c>
      <c r="U39">
        <f t="shared" si="7"/>
        <v>2.9797377830750892E-4</v>
      </c>
    </row>
    <row r="41" spans="1:27" x14ac:dyDescent="0.3">
      <c r="A41" t="s">
        <v>21</v>
      </c>
      <c r="B41" t="s">
        <v>0</v>
      </c>
      <c r="C41" t="s">
        <v>1</v>
      </c>
      <c r="D41" t="s">
        <v>2</v>
      </c>
      <c r="E41" t="s">
        <v>3</v>
      </c>
      <c r="F41" t="s">
        <v>4</v>
      </c>
      <c r="G41" t="s">
        <v>5</v>
      </c>
      <c r="H41" t="s">
        <v>6</v>
      </c>
      <c r="I41" t="s">
        <v>7</v>
      </c>
      <c r="J41" t="s">
        <v>8</v>
      </c>
      <c r="K41" t="s">
        <v>9</v>
      </c>
      <c r="L41" t="s">
        <v>10</v>
      </c>
      <c r="M41" t="s">
        <v>11</v>
      </c>
      <c r="O41" t="s">
        <v>23</v>
      </c>
      <c r="P41" t="s">
        <v>0</v>
      </c>
      <c r="Q41" t="s">
        <v>1</v>
      </c>
      <c r="R41" t="s">
        <v>2</v>
      </c>
      <c r="S41" t="s">
        <v>3</v>
      </c>
      <c r="T41" t="s">
        <v>4</v>
      </c>
      <c r="U41" t="s">
        <v>5</v>
      </c>
      <c r="V41" t="s">
        <v>13</v>
      </c>
      <c r="W41" t="s">
        <v>14</v>
      </c>
      <c r="X41" t="s">
        <v>15</v>
      </c>
      <c r="Y41" t="s">
        <v>16</v>
      </c>
      <c r="Z41" t="s">
        <v>17</v>
      </c>
      <c r="AA41" t="s">
        <v>18</v>
      </c>
    </row>
    <row r="42" spans="1:27" x14ac:dyDescent="0.3">
      <c r="A42">
        <v>15.26</v>
      </c>
      <c r="B42">
        <v>31</v>
      </c>
      <c r="C42">
        <v>75</v>
      </c>
      <c r="D42">
        <v>98</v>
      </c>
      <c r="E42">
        <v>3278</v>
      </c>
      <c r="F42">
        <v>3924</v>
      </c>
      <c r="G42">
        <v>6436</v>
      </c>
      <c r="H42">
        <v>25</v>
      </c>
      <c r="I42">
        <v>567</v>
      </c>
      <c r="J42">
        <v>594</v>
      </c>
      <c r="K42">
        <v>48</v>
      </c>
      <c r="L42">
        <v>4914</v>
      </c>
      <c r="M42">
        <v>3278</v>
      </c>
      <c r="O42">
        <v>15.26</v>
      </c>
      <c r="P42">
        <v>31</v>
      </c>
      <c r="Q42">
        <v>72</v>
      </c>
      <c r="R42">
        <v>123</v>
      </c>
      <c r="S42">
        <v>3429</v>
      </c>
      <c r="T42">
        <v>4914</v>
      </c>
      <c r="U42">
        <v>6732</v>
      </c>
      <c r="V42">
        <v>86</v>
      </c>
      <c r="W42">
        <v>211</v>
      </c>
      <c r="X42">
        <v>31</v>
      </c>
      <c r="Y42">
        <v>28</v>
      </c>
      <c r="Z42">
        <v>6436</v>
      </c>
      <c r="AA42">
        <v>7365</v>
      </c>
    </row>
    <row r="43" spans="1:27" x14ac:dyDescent="0.3">
      <c r="A43">
        <v>4.5789999999999997</v>
      </c>
      <c r="B43">
        <v>31</v>
      </c>
      <c r="C43">
        <v>48</v>
      </c>
      <c r="D43">
        <v>316</v>
      </c>
      <c r="E43">
        <v>2503</v>
      </c>
      <c r="F43">
        <v>3752</v>
      </c>
      <c r="G43">
        <v>6153</v>
      </c>
      <c r="H43">
        <v>23</v>
      </c>
      <c r="I43">
        <v>433</v>
      </c>
      <c r="J43">
        <v>176</v>
      </c>
      <c r="K43">
        <v>40</v>
      </c>
      <c r="L43">
        <v>4914</v>
      </c>
      <c r="M43">
        <v>4105</v>
      </c>
      <c r="O43">
        <v>4.5789999999999997</v>
      </c>
      <c r="P43">
        <v>32</v>
      </c>
      <c r="Q43">
        <v>57</v>
      </c>
      <c r="R43">
        <v>289</v>
      </c>
      <c r="S43">
        <v>2738</v>
      </c>
      <c r="T43">
        <v>3429</v>
      </c>
      <c r="U43">
        <v>6436</v>
      </c>
      <c r="V43">
        <v>66</v>
      </c>
      <c r="W43">
        <v>176</v>
      </c>
      <c r="X43">
        <v>23</v>
      </c>
      <c r="Y43">
        <v>21</v>
      </c>
      <c r="Z43">
        <v>6436</v>
      </c>
      <c r="AA43">
        <v>7365</v>
      </c>
    </row>
    <row r="44" spans="1:27" x14ac:dyDescent="0.3">
      <c r="A44">
        <v>1.526</v>
      </c>
      <c r="B44">
        <v>31</v>
      </c>
      <c r="C44">
        <v>42</v>
      </c>
      <c r="D44">
        <v>346</v>
      </c>
      <c r="E44">
        <v>2288</v>
      </c>
      <c r="F44">
        <v>3429</v>
      </c>
      <c r="G44">
        <v>6153</v>
      </c>
      <c r="H44">
        <v>25</v>
      </c>
      <c r="I44">
        <v>86</v>
      </c>
      <c r="J44">
        <v>63</v>
      </c>
      <c r="K44">
        <v>29</v>
      </c>
      <c r="L44">
        <v>4698</v>
      </c>
      <c r="M44">
        <v>4294</v>
      </c>
      <c r="O44">
        <v>1.526</v>
      </c>
      <c r="P44">
        <v>33</v>
      </c>
      <c r="Q44">
        <v>46</v>
      </c>
      <c r="R44">
        <v>289</v>
      </c>
      <c r="S44">
        <v>2187</v>
      </c>
      <c r="T44">
        <v>3429</v>
      </c>
      <c r="U44">
        <v>6436</v>
      </c>
      <c r="V44">
        <v>57</v>
      </c>
      <c r="W44">
        <v>118</v>
      </c>
      <c r="X44">
        <v>31</v>
      </c>
      <c r="Y44">
        <v>31</v>
      </c>
      <c r="Z44">
        <v>6732</v>
      </c>
      <c r="AA44">
        <v>7365</v>
      </c>
    </row>
    <row r="45" spans="1:27" x14ac:dyDescent="0.3">
      <c r="A45">
        <v>0.45789999999999997</v>
      </c>
      <c r="B45">
        <v>32</v>
      </c>
      <c r="C45">
        <v>33</v>
      </c>
      <c r="D45">
        <v>86</v>
      </c>
      <c r="E45">
        <v>1018</v>
      </c>
      <c r="F45">
        <v>2503</v>
      </c>
      <c r="G45">
        <v>4698</v>
      </c>
      <c r="H45">
        <v>27</v>
      </c>
      <c r="I45">
        <v>37</v>
      </c>
      <c r="J45">
        <v>28</v>
      </c>
      <c r="K45">
        <v>24</v>
      </c>
      <c r="L45">
        <v>4105</v>
      </c>
      <c r="M45">
        <v>3924</v>
      </c>
      <c r="O45">
        <v>0.45789999999999997</v>
      </c>
      <c r="P45">
        <v>35</v>
      </c>
      <c r="Q45">
        <v>38</v>
      </c>
      <c r="R45">
        <v>57</v>
      </c>
      <c r="S45">
        <v>890</v>
      </c>
      <c r="T45">
        <v>2288</v>
      </c>
      <c r="U45">
        <v>3924</v>
      </c>
      <c r="V45">
        <v>44</v>
      </c>
      <c r="W45">
        <v>44</v>
      </c>
      <c r="X45">
        <v>32</v>
      </c>
      <c r="Y45">
        <v>32</v>
      </c>
      <c r="Z45">
        <v>6436</v>
      </c>
      <c r="AA45">
        <v>7041</v>
      </c>
    </row>
    <row r="46" spans="1:27" x14ac:dyDescent="0.3">
      <c r="A46">
        <v>0.15260000000000001</v>
      </c>
      <c r="B46">
        <v>35</v>
      </c>
      <c r="C46">
        <v>38</v>
      </c>
      <c r="D46">
        <v>38</v>
      </c>
      <c r="E46">
        <v>193</v>
      </c>
      <c r="F46">
        <v>82</v>
      </c>
      <c r="G46">
        <v>777</v>
      </c>
      <c r="H46">
        <v>38</v>
      </c>
      <c r="I46">
        <v>32</v>
      </c>
      <c r="J46">
        <v>29</v>
      </c>
      <c r="K46">
        <v>27</v>
      </c>
      <c r="L46">
        <v>103</v>
      </c>
      <c r="M46">
        <v>1395</v>
      </c>
      <c r="O46">
        <v>0.15260000000000001</v>
      </c>
      <c r="P46">
        <v>37</v>
      </c>
      <c r="Q46">
        <v>38</v>
      </c>
      <c r="R46">
        <v>42</v>
      </c>
      <c r="S46">
        <v>147</v>
      </c>
      <c r="T46">
        <v>158</v>
      </c>
      <c r="U46">
        <v>346</v>
      </c>
      <c r="V46">
        <v>38</v>
      </c>
      <c r="W46">
        <v>42</v>
      </c>
      <c r="X46">
        <v>35</v>
      </c>
      <c r="Y46">
        <v>33</v>
      </c>
      <c r="Z46">
        <v>4294</v>
      </c>
      <c r="AA46">
        <v>4698</v>
      </c>
    </row>
    <row r="47" spans="1:27" x14ac:dyDescent="0.3">
      <c r="A47">
        <v>4.5789999999999997E-2</v>
      </c>
      <c r="B47">
        <v>40</v>
      </c>
      <c r="C47">
        <v>37</v>
      </c>
      <c r="D47">
        <v>37</v>
      </c>
      <c r="E47">
        <v>44</v>
      </c>
      <c r="F47">
        <v>33</v>
      </c>
      <c r="G47">
        <v>35</v>
      </c>
      <c r="H47">
        <v>29</v>
      </c>
      <c r="I47">
        <v>31</v>
      </c>
      <c r="J47">
        <v>29</v>
      </c>
      <c r="K47">
        <v>29</v>
      </c>
      <c r="L47">
        <v>31</v>
      </c>
      <c r="M47">
        <v>37</v>
      </c>
      <c r="O47">
        <v>4.5789999999999997E-2</v>
      </c>
      <c r="P47">
        <v>37</v>
      </c>
      <c r="Q47">
        <v>38</v>
      </c>
      <c r="R47">
        <v>37</v>
      </c>
      <c r="S47">
        <v>44</v>
      </c>
      <c r="T47">
        <v>40</v>
      </c>
      <c r="U47">
        <v>42</v>
      </c>
      <c r="V47">
        <v>38</v>
      </c>
      <c r="W47">
        <v>38</v>
      </c>
      <c r="X47">
        <v>40</v>
      </c>
      <c r="Y47">
        <v>38</v>
      </c>
      <c r="Z47">
        <v>123</v>
      </c>
      <c r="AA47">
        <v>154</v>
      </c>
    </row>
    <row r="48" spans="1:27" x14ac:dyDescent="0.3">
      <c r="A48">
        <v>1.5259999999999999E-2</v>
      </c>
      <c r="B48">
        <v>37</v>
      </c>
      <c r="C48">
        <v>37</v>
      </c>
      <c r="D48">
        <v>42</v>
      </c>
      <c r="E48">
        <v>42</v>
      </c>
      <c r="F48">
        <v>32</v>
      </c>
      <c r="G48">
        <v>31</v>
      </c>
      <c r="H48">
        <v>31</v>
      </c>
      <c r="I48">
        <v>31</v>
      </c>
      <c r="J48">
        <v>29</v>
      </c>
      <c r="K48">
        <v>29</v>
      </c>
      <c r="L48">
        <v>31</v>
      </c>
      <c r="M48">
        <v>33</v>
      </c>
      <c r="O48">
        <v>1.5259999999999999E-2</v>
      </c>
      <c r="P48">
        <v>37</v>
      </c>
      <c r="Q48">
        <v>35</v>
      </c>
      <c r="R48">
        <v>37</v>
      </c>
      <c r="S48">
        <v>38</v>
      </c>
      <c r="T48">
        <v>37</v>
      </c>
      <c r="U48">
        <v>37</v>
      </c>
      <c r="V48">
        <v>37</v>
      </c>
      <c r="W48">
        <v>37</v>
      </c>
      <c r="X48">
        <v>40</v>
      </c>
      <c r="Y48">
        <v>38</v>
      </c>
      <c r="Z48">
        <v>46</v>
      </c>
      <c r="AA48">
        <v>52</v>
      </c>
    </row>
    <row r="49" spans="1:27" x14ac:dyDescent="0.3">
      <c r="A49">
        <v>0</v>
      </c>
      <c r="B49">
        <v>44</v>
      </c>
      <c r="C49">
        <v>40</v>
      </c>
      <c r="D49">
        <v>33</v>
      </c>
      <c r="E49">
        <v>42</v>
      </c>
      <c r="F49">
        <v>28</v>
      </c>
      <c r="G49">
        <v>35</v>
      </c>
      <c r="H49">
        <v>28</v>
      </c>
      <c r="I49">
        <v>28</v>
      </c>
      <c r="J49">
        <v>28</v>
      </c>
      <c r="K49">
        <v>29</v>
      </c>
      <c r="L49">
        <v>28</v>
      </c>
      <c r="M49">
        <v>23</v>
      </c>
      <c r="O49">
        <v>0</v>
      </c>
      <c r="P49">
        <v>35</v>
      </c>
      <c r="Q49">
        <v>37</v>
      </c>
      <c r="R49">
        <v>40</v>
      </c>
      <c r="S49">
        <v>37</v>
      </c>
      <c r="T49">
        <v>33</v>
      </c>
      <c r="U49">
        <v>33</v>
      </c>
      <c r="V49">
        <v>48</v>
      </c>
      <c r="W49">
        <v>37</v>
      </c>
      <c r="X49">
        <v>31</v>
      </c>
      <c r="Y49">
        <v>35</v>
      </c>
      <c r="Z49">
        <v>28</v>
      </c>
      <c r="AA49">
        <v>40</v>
      </c>
    </row>
    <row r="51" spans="1:27" x14ac:dyDescent="0.3">
      <c r="A51" t="s">
        <v>21</v>
      </c>
      <c r="B51" t="s">
        <v>0</v>
      </c>
      <c r="C51" t="s">
        <v>1</v>
      </c>
      <c r="D51" t="s">
        <v>2</v>
      </c>
      <c r="E51" t="s">
        <v>3</v>
      </c>
      <c r="F51" t="s">
        <v>4</v>
      </c>
      <c r="G51" t="s">
        <v>5</v>
      </c>
      <c r="O51" t="s">
        <v>23</v>
      </c>
      <c r="P51" t="s">
        <v>0</v>
      </c>
      <c r="Q51" t="s">
        <v>1</v>
      </c>
      <c r="R51" t="s">
        <v>2</v>
      </c>
      <c r="S51" t="s">
        <v>3</v>
      </c>
      <c r="T51" t="s">
        <v>4</v>
      </c>
      <c r="U51" t="s">
        <v>5</v>
      </c>
    </row>
    <row r="52" spans="1:27" x14ac:dyDescent="0.3">
      <c r="A52">
        <v>15.26</v>
      </c>
      <c r="B52">
        <f>(B42-$B$42)/($G$42-$B$42)</f>
        <v>0</v>
      </c>
      <c r="C52">
        <f t="shared" ref="C52:G52" si="8">(C42-$B$42)/($G$42-$B$42)</f>
        <v>6.8696330991412959E-3</v>
      </c>
      <c r="D52">
        <f t="shared" si="8"/>
        <v>1.0460577673692429E-2</v>
      </c>
      <c r="E52">
        <f t="shared" si="8"/>
        <v>0.50694769711163157</v>
      </c>
      <c r="F52">
        <f t="shared" si="8"/>
        <v>0.60780640124902419</v>
      </c>
      <c r="G52">
        <f t="shared" si="8"/>
        <v>1</v>
      </c>
      <c r="O52">
        <v>15.26</v>
      </c>
      <c r="P52">
        <f>(P42-$P$42)/($U$42-$P$42)</f>
        <v>0</v>
      </c>
      <c r="Q52">
        <f t="shared" ref="Q52:U52" si="9">(Q42-$P$42)/($U$42-$P$42)</f>
        <v>6.1184897776451275E-3</v>
      </c>
      <c r="R52">
        <f t="shared" si="9"/>
        <v>1.37292941352037E-2</v>
      </c>
      <c r="S52">
        <f t="shared" si="9"/>
        <v>0.50708849425458891</v>
      </c>
      <c r="T52">
        <f t="shared" si="9"/>
        <v>0.72869720937173554</v>
      </c>
      <c r="U52">
        <f t="shared" si="9"/>
        <v>1</v>
      </c>
    </row>
    <row r="53" spans="1:27" x14ac:dyDescent="0.3">
      <c r="A53">
        <v>4.5789999999999997</v>
      </c>
      <c r="B53">
        <f t="shared" ref="B53:G59" si="10">(B43-$B$42)/($G$42-$B$42)</f>
        <v>0</v>
      </c>
      <c r="C53">
        <f t="shared" si="10"/>
        <v>2.6541764246682279E-3</v>
      </c>
      <c r="D53">
        <f t="shared" si="10"/>
        <v>4.449648711943794E-2</v>
      </c>
      <c r="E53">
        <f t="shared" si="10"/>
        <v>0.38594847775175645</v>
      </c>
      <c r="F53">
        <f t="shared" si="10"/>
        <v>0.580952380952381</v>
      </c>
      <c r="G53">
        <f t="shared" si="10"/>
        <v>0.955815768930523</v>
      </c>
      <c r="O53">
        <v>4.5789999999999997</v>
      </c>
      <c r="P53">
        <f t="shared" ref="P53:U59" si="11">(P43-$P$42)/($U$42-$P$42)</f>
        <v>1.4923145799134458E-4</v>
      </c>
      <c r="Q53">
        <f t="shared" si="11"/>
        <v>3.8800179077749589E-3</v>
      </c>
      <c r="R53">
        <f t="shared" si="11"/>
        <v>3.8501716161766904E-2</v>
      </c>
      <c r="S53">
        <f t="shared" si="11"/>
        <v>0.40396955678256974</v>
      </c>
      <c r="T53">
        <f t="shared" si="11"/>
        <v>0.50708849425458891</v>
      </c>
      <c r="U53">
        <f t="shared" si="11"/>
        <v>0.955827488434562</v>
      </c>
    </row>
    <row r="54" spans="1:27" x14ac:dyDescent="0.3">
      <c r="A54">
        <v>1.526</v>
      </c>
      <c r="B54">
        <f t="shared" si="10"/>
        <v>0</v>
      </c>
      <c r="C54">
        <f t="shared" si="10"/>
        <v>1.717408274785324E-3</v>
      </c>
      <c r="D54">
        <f t="shared" si="10"/>
        <v>4.9180327868852458E-2</v>
      </c>
      <c r="E54">
        <f t="shared" si="10"/>
        <v>0.35238095238095241</v>
      </c>
      <c r="F54">
        <f t="shared" si="10"/>
        <v>0.53052302888368463</v>
      </c>
      <c r="G54">
        <f t="shared" si="10"/>
        <v>0.955815768930523</v>
      </c>
      <c r="O54">
        <v>1.526</v>
      </c>
      <c r="P54">
        <f t="shared" si="11"/>
        <v>2.9846291598268916E-4</v>
      </c>
      <c r="Q54">
        <f t="shared" si="11"/>
        <v>2.2384718698701686E-3</v>
      </c>
      <c r="R54">
        <f t="shared" si="11"/>
        <v>3.8501716161766904E-2</v>
      </c>
      <c r="S54">
        <f t="shared" si="11"/>
        <v>0.32174302342933891</v>
      </c>
      <c r="T54">
        <f t="shared" si="11"/>
        <v>0.50708849425458891</v>
      </c>
      <c r="U54">
        <f t="shared" si="11"/>
        <v>0.955827488434562</v>
      </c>
    </row>
    <row r="55" spans="1:27" x14ac:dyDescent="0.3">
      <c r="A55">
        <v>0.45789999999999997</v>
      </c>
      <c r="B55">
        <f t="shared" si="10"/>
        <v>1.56128024980484E-4</v>
      </c>
      <c r="C55">
        <f t="shared" si="10"/>
        <v>3.1225604996096799E-4</v>
      </c>
      <c r="D55">
        <f t="shared" si="10"/>
        <v>8.5870413739266207E-3</v>
      </c>
      <c r="E55">
        <f t="shared" si="10"/>
        <v>0.1540983606557377</v>
      </c>
      <c r="F55">
        <f t="shared" si="10"/>
        <v>0.38594847775175645</v>
      </c>
      <c r="G55">
        <f t="shared" si="10"/>
        <v>0.72864949258391887</v>
      </c>
      <c r="O55">
        <v>0.45789999999999997</v>
      </c>
      <c r="P55">
        <f t="shared" si="11"/>
        <v>5.9692583196537831E-4</v>
      </c>
      <c r="Q55">
        <f t="shared" si="11"/>
        <v>1.044620205939412E-3</v>
      </c>
      <c r="R55">
        <f t="shared" si="11"/>
        <v>3.8800179077749589E-3</v>
      </c>
      <c r="S55">
        <f t="shared" si="11"/>
        <v>0.128189822414565</v>
      </c>
      <c r="T55">
        <f t="shared" si="11"/>
        <v>0.33681540068646471</v>
      </c>
      <c r="U55">
        <f t="shared" si="11"/>
        <v>0.58095806596030442</v>
      </c>
    </row>
    <row r="56" spans="1:27" x14ac:dyDescent="0.3">
      <c r="A56">
        <v>0.15260000000000001</v>
      </c>
      <c r="B56">
        <f t="shared" si="10"/>
        <v>6.2451209992193599E-4</v>
      </c>
      <c r="C56">
        <f t="shared" si="10"/>
        <v>1.092896174863388E-3</v>
      </c>
      <c r="D56">
        <f t="shared" si="10"/>
        <v>1.092896174863388E-3</v>
      </c>
      <c r="E56">
        <f t="shared" si="10"/>
        <v>2.5292740046838409E-2</v>
      </c>
      <c r="F56">
        <f t="shared" si="10"/>
        <v>7.9625292740046847E-3</v>
      </c>
      <c r="G56">
        <f t="shared" si="10"/>
        <v>0.11647150663544106</v>
      </c>
      <c r="O56">
        <v>0.15260000000000001</v>
      </c>
      <c r="P56">
        <f t="shared" si="11"/>
        <v>8.9538874794806741E-4</v>
      </c>
      <c r="Q56">
        <f t="shared" si="11"/>
        <v>1.044620205939412E-3</v>
      </c>
      <c r="R56">
        <f t="shared" si="11"/>
        <v>1.6415460379047902E-3</v>
      </c>
      <c r="S56">
        <f t="shared" si="11"/>
        <v>1.7310849126995972E-2</v>
      </c>
      <c r="T56">
        <f t="shared" si="11"/>
        <v>1.895239516490076E-2</v>
      </c>
      <c r="U56">
        <f t="shared" si="11"/>
        <v>4.7007909267273544E-2</v>
      </c>
    </row>
    <row r="57" spans="1:27" x14ac:dyDescent="0.3">
      <c r="A57">
        <v>4.5789999999999997E-2</v>
      </c>
      <c r="B57">
        <f t="shared" si="10"/>
        <v>1.405152224824356E-3</v>
      </c>
      <c r="C57">
        <f t="shared" si="10"/>
        <v>9.3676814988290398E-4</v>
      </c>
      <c r="D57">
        <f t="shared" si="10"/>
        <v>9.3676814988290398E-4</v>
      </c>
      <c r="E57">
        <f t="shared" si="10"/>
        <v>2.029664324746292E-3</v>
      </c>
      <c r="F57">
        <f t="shared" si="10"/>
        <v>3.1225604996096799E-4</v>
      </c>
      <c r="G57">
        <f t="shared" si="10"/>
        <v>6.2451209992193599E-4</v>
      </c>
      <c r="O57">
        <v>4.5789999999999997E-2</v>
      </c>
      <c r="P57">
        <f t="shared" si="11"/>
        <v>8.9538874794806741E-4</v>
      </c>
      <c r="Q57">
        <f t="shared" si="11"/>
        <v>1.044620205939412E-3</v>
      </c>
      <c r="R57">
        <f t="shared" si="11"/>
        <v>8.9538874794806741E-4</v>
      </c>
      <c r="S57">
        <f t="shared" si="11"/>
        <v>1.9400089538874794E-3</v>
      </c>
      <c r="T57">
        <f t="shared" si="11"/>
        <v>1.3430831219221012E-3</v>
      </c>
      <c r="U57">
        <f t="shared" si="11"/>
        <v>1.6415460379047902E-3</v>
      </c>
    </row>
    <row r="58" spans="1:27" x14ac:dyDescent="0.3">
      <c r="A58">
        <v>1.5259999999999999E-2</v>
      </c>
      <c r="B58">
        <f t="shared" si="10"/>
        <v>9.3676814988290398E-4</v>
      </c>
      <c r="C58">
        <f t="shared" si="10"/>
        <v>9.3676814988290398E-4</v>
      </c>
      <c r="D58">
        <f t="shared" si="10"/>
        <v>1.717408274785324E-3</v>
      </c>
      <c r="E58">
        <f t="shared" si="10"/>
        <v>1.717408274785324E-3</v>
      </c>
      <c r="F58">
        <f t="shared" si="10"/>
        <v>1.56128024980484E-4</v>
      </c>
      <c r="G58">
        <f t="shared" si="10"/>
        <v>0</v>
      </c>
      <c r="O58">
        <v>1.5259999999999999E-2</v>
      </c>
      <c r="P58">
        <f t="shared" si="11"/>
        <v>8.9538874794806741E-4</v>
      </c>
      <c r="Q58">
        <f t="shared" si="11"/>
        <v>5.9692583196537831E-4</v>
      </c>
      <c r="R58">
        <f t="shared" si="11"/>
        <v>8.9538874794806741E-4</v>
      </c>
      <c r="S58">
        <f t="shared" si="11"/>
        <v>1.044620205939412E-3</v>
      </c>
      <c r="T58">
        <f t="shared" si="11"/>
        <v>8.9538874794806741E-4</v>
      </c>
      <c r="U58">
        <f t="shared" si="11"/>
        <v>8.9538874794806741E-4</v>
      </c>
    </row>
    <row r="59" spans="1:27" x14ac:dyDescent="0.3">
      <c r="A59">
        <v>0</v>
      </c>
      <c r="B59">
        <f t="shared" si="10"/>
        <v>2.029664324746292E-3</v>
      </c>
      <c r="C59">
        <f t="shared" si="10"/>
        <v>1.405152224824356E-3</v>
      </c>
      <c r="D59">
        <f t="shared" si="10"/>
        <v>3.1225604996096799E-4</v>
      </c>
      <c r="E59">
        <f t="shared" si="10"/>
        <v>1.717408274785324E-3</v>
      </c>
      <c r="F59">
        <f t="shared" si="10"/>
        <v>-4.6838407494145199E-4</v>
      </c>
      <c r="G59">
        <f t="shared" si="10"/>
        <v>6.2451209992193599E-4</v>
      </c>
      <c r="O59">
        <v>0</v>
      </c>
      <c r="P59">
        <f t="shared" si="11"/>
        <v>5.9692583196537831E-4</v>
      </c>
      <c r="Q59">
        <f t="shared" si="11"/>
        <v>8.9538874794806741E-4</v>
      </c>
      <c r="R59">
        <f t="shared" si="11"/>
        <v>1.3430831219221012E-3</v>
      </c>
      <c r="S59">
        <f t="shared" si="11"/>
        <v>8.9538874794806741E-4</v>
      </c>
      <c r="T59">
        <f t="shared" si="11"/>
        <v>2.9846291598268916E-4</v>
      </c>
      <c r="U59">
        <f t="shared" si="11"/>
        <v>2.9846291598268916E-4</v>
      </c>
    </row>
    <row r="62" spans="1:27" x14ac:dyDescent="0.3">
      <c r="B62" t="s">
        <v>0</v>
      </c>
      <c r="C62" t="s">
        <v>1</v>
      </c>
      <c r="D62" t="s">
        <v>2</v>
      </c>
      <c r="E62" t="s">
        <v>3</v>
      </c>
      <c r="F62" t="s">
        <v>4</v>
      </c>
      <c r="G62" t="s">
        <v>5</v>
      </c>
      <c r="H62" t="s">
        <v>0</v>
      </c>
      <c r="I62" t="s">
        <v>1</v>
      </c>
      <c r="J62" t="s">
        <v>2</v>
      </c>
      <c r="K62" t="s">
        <v>3</v>
      </c>
      <c r="L62" t="s">
        <v>4</v>
      </c>
      <c r="M62" t="s">
        <v>5</v>
      </c>
      <c r="P62" t="s">
        <v>0</v>
      </c>
      <c r="Q62" t="s">
        <v>1</v>
      </c>
      <c r="R62" t="s">
        <v>2</v>
      </c>
      <c r="S62" t="s">
        <v>3</v>
      </c>
      <c r="T62" t="s">
        <v>4</v>
      </c>
      <c r="U62" t="s">
        <v>5</v>
      </c>
      <c r="V62" t="s">
        <v>0</v>
      </c>
      <c r="W62" t="s">
        <v>1</v>
      </c>
      <c r="X62" t="s">
        <v>2</v>
      </c>
      <c r="Y62" t="s">
        <v>3</v>
      </c>
      <c r="Z62" t="s">
        <v>4</v>
      </c>
      <c r="AA62" t="s">
        <v>5</v>
      </c>
    </row>
    <row r="63" spans="1:27" x14ac:dyDescent="0.3">
      <c r="A63">
        <v>15.26</v>
      </c>
      <c r="B63">
        <f>AVERAGE(B12,B32,B52,P12,P52)</f>
        <v>0</v>
      </c>
      <c r="C63">
        <f t="shared" ref="C63:G70" si="12">AVERAGE(C12,C32,C52,Q12,Q52)</f>
        <v>6.5919142878233337E-3</v>
      </c>
      <c r="D63">
        <f t="shared" si="12"/>
        <v>1.1437671099618039E-2</v>
      </c>
      <c r="E63">
        <f t="shared" si="12"/>
        <v>0.55229403446797387</v>
      </c>
      <c r="F63">
        <f t="shared" si="12"/>
        <v>0.68538839438536348</v>
      </c>
      <c r="G63">
        <f t="shared" si="12"/>
        <v>1</v>
      </c>
      <c r="H63">
        <f>STDEV(B12,B32,B52,P12,P32,P52)</f>
        <v>0</v>
      </c>
      <c r="I63">
        <f t="shared" ref="I63:M70" si="13">STDEV(C12,C32,C52,Q12,Q32,Q52)</f>
        <v>8.9304783903685996E-4</v>
      </c>
      <c r="J63">
        <f t="shared" si="13"/>
        <v>3.5847556136925196E-2</v>
      </c>
      <c r="K63">
        <f t="shared" si="13"/>
        <v>5.0383936581881707E-2</v>
      </c>
      <c r="L63">
        <f t="shared" si="13"/>
        <v>5.5316536908764743E-2</v>
      </c>
      <c r="M63">
        <f t="shared" si="13"/>
        <v>0</v>
      </c>
      <c r="O63">
        <v>15.26</v>
      </c>
      <c r="P63">
        <f t="shared" ref="P63:P70" si="14">AVERAGE(B2,B22,B42,P2,P22,P42)</f>
        <v>26.166666666666668</v>
      </c>
      <c r="Q63">
        <f t="shared" ref="Q63:U63" si="15">AVERAGE(C2,C22,C42,Q2,Q22,Q42)</f>
        <v>64.166666666666671</v>
      </c>
      <c r="R63">
        <f t="shared" si="15"/>
        <v>196.33333333333334</v>
      </c>
      <c r="S63">
        <f t="shared" si="15"/>
        <v>3296.6666666666665</v>
      </c>
      <c r="T63">
        <f t="shared" si="15"/>
        <v>4255</v>
      </c>
      <c r="U63">
        <f t="shared" si="15"/>
        <v>6056.166666666667</v>
      </c>
      <c r="V63">
        <f t="shared" ref="V63:AA70" si="16">STDEV(B2,B22,B42,P2,P22,P42)</f>
        <v>6.1128280416405145</v>
      </c>
      <c r="W63">
        <f t="shared" si="16"/>
        <v>9.1524131608372237</v>
      </c>
      <c r="X63">
        <f t="shared" si="16"/>
        <v>240.31950954233133</v>
      </c>
      <c r="Y63">
        <f t="shared" si="16"/>
        <v>377.35694861320252</v>
      </c>
      <c r="Z63">
        <f t="shared" si="16"/>
        <v>929.67327594160736</v>
      </c>
      <c r="AA63">
        <f t="shared" si="16"/>
        <v>1069.2899357361728</v>
      </c>
    </row>
    <row r="64" spans="1:27" x14ac:dyDescent="0.3">
      <c r="A64">
        <v>4.5789999999999997</v>
      </c>
      <c r="B64">
        <f t="shared" ref="B64:B70" si="17">AVERAGE(B13,B33,B53,P13,P53)</f>
        <v>2.9846291598268916E-5</v>
      </c>
      <c r="C64">
        <f t="shared" si="12"/>
        <v>3.6603398680810709E-3</v>
      </c>
      <c r="D64">
        <f t="shared" si="12"/>
        <v>3.3974867864034919E-2</v>
      </c>
      <c r="E64">
        <f t="shared" si="12"/>
        <v>0.45359421763874008</v>
      </c>
      <c r="F64">
        <f t="shared" si="12"/>
        <v>0.59456166351782591</v>
      </c>
      <c r="G64">
        <f t="shared" si="12"/>
        <v>0.98232865147301707</v>
      </c>
      <c r="H64">
        <f t="shared" ref="H64:H70" si="18">STDEV(B13,B33,B53,P13,P33,P53)</f>
        <v>9.4304942844953272E-5</v>
      </c>
      <c r="I64">
        <f t="shared" si="13"/>
        <v>6.4080427588603225E-4</v>
      </c>
      <c r="J64">
        <f t="shared" si="13"/>
        <v>2.4183401111207592E-2</v>
      </c>
      <c r="K64">
        <f t="shared" si="13"/>
        <v>5.3064736497967571E-2</v>
      </c>
      <c r="L64">
        <f t="shared" si="13"/>
        <v>8.2234072528301977E-2</v>
      </c>
      <c r="M64">
        <f t="shared" si="13"/>
        <v>2.418322087040075E-2</v>
      </c>
      <c r="O64">
        <v>4.5789999999999997</v>
      </c>
      <c r="P64">
        <f t="shared" si="14"/>
        <v>26.166666666666668</v>
      </c>
      <c r="Q64">
        <f t="shared" ref="Q64:U70" si="19">AVERAGE(C3,C23,C43,Q3,Q23,Q43)</f>
        <v>47.166666666666664</v>
      </c>
      <c r="R64">
        <f t="shared" si="19"/>
        <v>293.16666666666669</v>
      </c>
      <c r="S64">
        <f t="shared" si="19"/>
        <v>2740.6666666666665</v>
      </c>
      <c r="T64">
        <f t="shared" si="19"/>
        <v>3768.5</v>
      </c>
      <c r="U64">
        <f t="shared" si="19"/>
        <v>5910.333333333333</v>
      </c>
      <c r="V64">
        <f t="shared" si="16"/>
        <v>6.4935865795927148</v>
      </c>
      <c r="W64">
        <f t="shared" si="16"/>
        <v>6.7057189522576017</v>
      </c>
      <c r="X64">
        <f t="shared" si="16"/>
        <v>174.81237561072919</v>
      </c>
      <c r="Y64">
        <f t="shared" si="16"/>
        <v>390.21105400368549</v>
      </c>
      <c r="Z64">
        <f t="shared" si="16"/>
        <v>961.24122882864322</v>
      </c>
      <c r="AA64">
        <f t="shared" si="16"/>
        <v>982.79696105893038</v>
      </c>
    </row>
    <row r="65" spans="1:27" x14ac:dyDescent="0.3">
      <c r="A65">
        <v>1.526</v>
      </c>
      <c r="B65">
        <f t="shared" si="17"/>
        <v>2.5943820633299487E-4</v>
      </c>
      <c r="C65">
        <f t="shared" si="12"/>
        <v>2.2747341479175849E-3</v>
      </c>
      <c r="D65">
        <f t="shared" si="12"/>
        <v>3.6753272343054824E-2</v>
      </c>
      <c r="E65">
        <f t="shared" si="12"/>
        <v>0.3857291217950915</v>
      </c>
      <c r="F65">
        <f t="shared" si="12"/>
        <v>0.56285912592769827</v>
      </c>
      <c r="G65">
        <f t="shared" si="12"/>
        <v>0.94736519460875412</v>
      </c>
      <c r="H65">
        <f t="shared" si="18"/>
        <v>3.3324439865829085E-4</v>
      </c>
      <c r="I65">
        <f t="shared" si="13"/>
        <v>5.1843079652996737E-4</v>
      </c>
      <c r="J65">
        <f t="shared" si="13"/>
        <v>1.863900734877726E-2</v>
      </c>
      <c r="K65">
        <f t="shared" si="13"/>
        <v>5.0480837642738231E-2</v>
      </c>
      <c r="L65">
        <f t="shared" si="13"/>
        <v>7.9074497012980485E-2</v>
      </c>
      <c r="M65">
        <f t="shared" si="13"/>
        <v>2.16806541354751E-2</v>
      </c>
      <c r="O65">
        <v>1.526</v>
      </c>
      <c r="P65">
        <f t="shared" si="14"/>
        <v>26.833333333333332</v>
      </c>
      <c r="Q65">
        <f t="shared" si="19"/>
        <v>38.833333333333336</v>
      </c>
      <c r="R65">
        <f t="shared" si="19"/>
        <v>293</v>
      </c>
      <c r="S65">
        <f t="shared" si="19"/>
        <v>2316.1666666666665</v>
      </c>
      <c r="T65">
        <f t="shared" si="19"/>
        <v>3582.5</v>
      </c>
      <c r="U65">
        <f t="shared" si="19"/>
        <v>5693.333333333333</v>
      </c>
      <c r="V65">
        <f t="shared" si="16"/>
        <v>7.1670542530851966</v>
      </c>
      <c r="W65">
        <f t="shared" si="16"/>
        <v>6.6758270399005086</v>
      </c>
      <c r="X65">
        <f t="shared" si="16"/>
        <v>142.87057079748789</v>
      </c>
      <c r="Y65">
        <f t="shared" si="16"/>
        <v>251.77880503860263</v>
      </c>
      <c r="Z65">
        <f t="shared" si="16"/>
        <v>939.60688588366565</v>
      </c>
      <c r="AA65">
        <f t="shared" si="16"/>
        <v>939.88353888482834</v>
      </c>
    </row>
    <row r="66" spans="1:27" x14ac:dyDescent="0.3">
      <c r="A66">
        <v>0.45789999999999997</v>
      </c>
      <c r="B66">
        <f t="shared" si="17"/>
        <v>5.9283096671084519E-4</v>
      </c>
      <c r="C66">
        <f t="shared" si="12"/>
        <v>9.8446932943061123E-4</v>
      </c>
      <c r="D66">
        <f t="shared" si="12"/>
        <v>6.6144099944918239E-3</v>
      </c>
      <c r="E66">
        <f t="shared" si="12"/>
        <v>0.19089423069435152</v>
      </c>
      <c r="F66">
        <f t="shared" si="12"/>
        <v>0.35482478429107306</v>
      </c>
      <c r="G66">
        <f t="shared" si="12"/>
        <v>0.70461446441148978</v>
      </c>
      <c r="H66">
        <f t="shared" si="18"/>
        <v>3.8365652021503973E-4</v>
      </c>
      <c r="I66">
        <f t="shared" si="13"/>
        <v>4.3956411061172592E-4</v>
      </c>
      <c r="J66">
        <f t="shared" si="13"/>
        <v>5.3347768101085075E-3</v>
      </c>
      <c r="K66">
        <f t="shared" si="13"/>
        <v>4.6100361476811388E-2</v>
      </c>
      <c r="L66">
        <f t="shared" si="13"/>
        <v>9.2961732994737964E-2</v>
      </c>
      <c r="M66">
        <f t="shared" si="13"/>
        <v>0.11878476839896895</v>
      </c>
      <c r="O66">
        <v>0.45789999999999997</v>
      </c>
      <c r="P66">
        <f t="shared" si="14"/>
        <v>28.833333333333332</v>
      </c>
      <c r="Q66">
        <f t="shared" si="19"/>
        <v>31.333333333333332</v>
      </c>
      <c r="R66">
        <f t="shared" si="19"/>
        <v>79.833333333333329</v>
      </c>
      <c r="S66">
        <f t="shared" si="19"/>
        <v>1177.1666666666667</v>
      </c>
      <c r="T66">
        <f t="shared" si="19"/>
        <v>2420.6666666666665</v>
      </c>
      <c r="U66">
        <f t="shared" si="19"/>
        <v>4337.666666666667</v>
      </c>
      <c r="V66">
        <f t="shared" si="16"/>
        <v>7.0545493595740476</v>
      </c>
      <c r="W66">
        <f t="shared" si="16"/>
        <v>6.0882400303097945</v>
      </c>
      <c r="X66">
        <f t="shared" si="16"/>
        <v>35.033793209794844</v>
      </c>
      <c r="Y66">
        <f t="shared" si="16"/>
        <v>242.38103611187614</v>
      </c>
      <c r="Z66">
        <f t="shared" si="16"/>
        <v>877.84592421829188</v>
      </c>
      <c r="AA66">
        <f t="shared" si="16"/>
        <v>710.11285488059264</v>
      </c>
    </row>
    <row r="67" spans="1:27" x14ac:dyDescent="0.3">
      <c r="A67">
        <v>0.15260000000000001</v>
      </c>
      <c r="B67">
        <f t="shared" si="17"/>
        <v>8.6017671480306758E-4</v>
      </c>
      <c r="C67">
        <f t="shared" si="12"/>
        <v>1.1120789026012182E-3</v>
      </c>
      <c r="D67">
        <f t="shared" si="12"/>
        <v>1.5305693929345164E-3</v>
      </c>
      <c r="E67">
        <f t="shared" si="12"/>
        <v>3.6728912185746462E-2</v>
      </c>
      <c r="F67">
        <f t="shared" si="12"/>
        <v>2.0185038339856583E-2</v>
      </c>
      <c r="G67">
        <f t="shared" si="12"/>
        <v>0.14549673217711462</v>
      </c>
      <c r="H67">
        <f t="shared" si="18"/>
        <v>4.241252725657101E-4</v>
      </c>
      <c r="I67">
        <f t="shared" si="13"/>
        <v>3.4341492303223631E-4</v>
      </c>
      <c r="J67">
        <f t="shared" si="13"/>
        <v>5.1323269294285888E-4</v>
      </c>
      <c r="K67">
        <f t="shared" si="13"/>
        <v>1.9447456581105849E-2</v>
      </c>
      <c r="L67">
        <f t="shared" si="13"/>
        <v>3.4580543400008885E-2</v>
      </c>
      <c r="M67">
        <f t="shared" si="13"/>
        <v>0.10053897253350902</v>
      </c>
      <c r="O67">
        <v>0.15260000000000001</v>
      </c>
      <c r="P67">
        <f t="shared" si="14"/>
        <v>30.5</v>
      </c>
      <c r="Q67">
        <f t="shared" si="19"/>
        <v>32</v>
      </c>
      <c r="R67">
        <f t="shared" si="19"/>
        <v>36</v>
      </c>
      <c r="S67">
        <f t="shared" si="19"/>
        <v>238.83333333333334</v>
      </c>
      <c r="T67">
        <f t="shared" si="19"/>
        <v>237.5</v>
      </c>
      <c r="U67">
        <f t="shared" si="19"/>
        <v>1025.6666666666667</v>
      </c>
      <c r="V67">
        <f t="shared" si="16"/>
        <v>7.3688533707762156</v>
      </c>
      <c r="W67">
        <f t="shared" si="16"/>
        <v>7.1833139984271881</v>
      </c>
      <c r="X67">
        <f t="shared" si="16"/>
        <v>4.4721359549995796</v>
      </c>
      <c r="Y67">
        <f t="shared" si="16"/>
        <v>76.232320354733162</v>
      </c>
      <c r="Z67">
        <f t="shared" si="16"/>
        <v>234.33288288244995</v>
      </c>
      <c r="AA67">
        <f t="shared" si="16"/>
        <v>596.54393523584383</v>
      </c>
    </row>
    <row r="68" spans="1:27" x14ac:dyDescent="0.3">
      <c r="A68">
        <v>4.5789999999999997E-2</v>
      </c>
      <c r="B68">
        <f t="shared" si="17"/>
        <v>1.1304245950902044E-3</v>
      </c>
      <c r="C68">
        <f t="shared" si="12"/>
        <v>1.0380999842233341E-3</v>
      </c>
      <c r="D68">
        <f t="shared" si="12"/>
        <v>9.7913953548403793E-4</v>
      </c>
      <c r="E68">
        <f t="shared" si="12"/>
        <v>3.3179236179153582E-3</v>
      </c>
      <c r="F68">
        <f t="shared" si="12"/>
        <v>9.1475660988663172E-4</v>
      </c>
      <c r="G68">
        <f t="shared" si="12"/>
        <v>1.4932606832357442E-3</v>
      </c>
      <c r="H68">
        <f t="shared" si="18"/>
        <v>4.6888351148460366E-4</v>
      </c>
      <c r="I68">
        <f t="shared" si="13"/>
        <v>4.4779299234321723E-4</v>
      </c>
      <c r="J68">
        <f t="shared" si="13"/>
        <v>5.7035821149606337E-4</v>
      </c>
      <c r="K68">
        <f t="shared" si="13"/>
        <v>1.254068044814481E-3</v>
      </c>
      <c r="L68">
        <f t="shared" si="13"/>
        <v>1.0864379338038552E-3</v>
      </c>
      <c r="M68">
        <f t="shared" si="13"/>
        <v>1.162169795365252E-3</v>
      </c>
      <c r="O68">
        <v>4.5789999999999997E-2</v>
      </c>
      <c r="P68">
        <f t="shared" si="14"/>
        <v>32</v>
      </c>
      <c r="Q68">
        <f t="shared" si="19"/>
        <v>31.333333333333332</v>
      </c>
      <c r="R68">
        <f t="shared" si="19"/>
        <v>32</v>
      </c>
      <c r="S68">
        <f t="shared" si="19"/>
        <v>45.333333333333336</v>
      </c>
      <c r="T68">
        <f t="shared" si="19"/>
        <v>32.333333333333336</v>
      </c>
      <c r="U68">
        <f t="shared" si="19"/>
        <v>35.833333333333336</v>
      </c>
      <c r="V68">
        <f t="shared" si="16"/>
        <v>7.8740078740118111</v>
      </c>
      <c r="W68">
        <f t="shared" si="16"/>
        <v>7.7888809636986114</v>
      </c>
      <c r="X68">
        <f t="shared" si="16"/>
        <v>5.0199601592044534</v>
      </c>
      <c r="Y68">
        <f t="shared" si="16"/>
        <v>4.1311822359545785</v>
      </c>
      <c r="Z68">
        <f t="shared" si="16"/>
        <v>5.6450568346710739</v>
      </c>
      <c r="AA68">
        <f t="shared" si="16"/>
        <v>4.9159604012508691</v>
      </c>
    </row>
    <row r="69" spans="1:27" x14ac:dyDescent="0.3">
      <c r="A69">
        <v>1.5259999999999999E-2</v>
      </c>
      <c r="B69">
        <f t="shared" si="17"/>
        <v>8.9415820165144114E-4</v>
      </c>
      <c r="C69">
        <f t="shared" si="12"/>
        <v>8.1994374608447605E-4</v>
      </c>
      <c r="D69">
        <f t="shared" si="12"/>
        <v>1.56267887261725E-3</v>
      </c>
      <c r="E69">
        <f t="shared" si="12"/>
        <v>1.5645807340026764E-3</v>
      </c>
      <c r="F69">
        <f t="shared" si="12"/>
        <v>6.3711896140728841E-4</v>
      </c>
      <c r="G69">
        <f t="shared" si="12"/>
        <v>5.9151498944002288E-4</v>
      </c>
      <c r="H69">
        <f t="shared" si="18"/>
        <v>3.2541140301576887E-4</v>
      </c>
      <c r="I69">
        <f t="shared" si="13"/>
        <v>3.6288485209450493E-4</v>
      </c>
      <c r="J69">
        <f t="shared" si="13"/>
        <v>1.3068422241346565E-3</v>
      </c>
      <c r="K69">
        <f t="shared" si="13"/>
        <v>6.3148368992775985E-4</v>
      </c>
      <c r="L69">
        <f t="shared" si="13"/>
        <v>1.0662852865856529E-3</v>
      </c>
      <c r="M69">
        <f t="shared" si="13"/>
        <v>1.2120677307259774E-3</v>
      </c>
      <c r="O69">
        <v>1.5259999999999999E-2</v>
      </c>
      <c r="P69">
        <f t="shared" si="14"/>
        <v>30.666666666666668</v>
      </c>
      <c r="Q69">
        <f t="shared" si="19"/>
        <v>30.666666666666668</v>
      </c>
      <c r="R69">
        <f t="shared" si="19"/>
        <v>35</v>
      </c>
      <c r="S69">
        <f t="shared" si="19"/>
        <v>34.833333333333336</v>
      </c>
      <c r="T69">
        <f t="shared" si="19"/>
        <v>30.333333333333332</v>
      </c>
      <c r="U69">
        <f t="shared" si="19"/>
        <v>31</v>
      </c>
      <c r="V69">
        <f t="shared" si="16"/>
        <v>7.2018516137634077</v>
      </c>
      <c r="W69">
        <f t="shared" si="16"/>
        <v>6.2822501276745264</v>
      </c>
      <c r="X69">
        <f t="shared" si="16"/>
        <v>9.316651759081692</v>
      </c>
      <c r="Y69">
        <f t="shared" si="16"/>
        <v>6.4316923641189963</v>
      </c>
      <c r="Z69">
        <f t="shared" si="16"/>
        <v>5.9888785817268495</v>
      </c>
      <c r="AA69">
        <f t="shared" si="16"/>
        <v>5.4037024344425184</v>
      </c>
    </row>
    <row r="70" spans="1:27" x14ac:dyDescent="0.3">
      <c r="A70">
        <v>0</v>
      </c>
      <c r="B70">
        <f t="shared" si="17"/>
        <v>5.8230620629603114E-4</v>
      </c>
      <c r="C70">
        <f t="shared" si="12"/>
        <v>5.7434719092736757E-4</v>
      </c>
      <c r="D70">
        <f t="shared" si="12"/>
        <v>5.310761039785596E-4</v>
      </c>
      <c r="E70">
        <f t="shared" si="12"/>
        <v>6.9278471867736079E-4</v>
      </c>
      <c r="F70">
        <f t="shared" si="12"/>
        <v>2.3610171174064413E-4</v>
      </c>
      <c r="G70">
        <f t="shared" si="12"/>
        <v>1.123457451263919E-4</v>
      </c>
      <c r="H70">
        <f t="shared" si="18"/>
        <v>7.7693214523732643E-4</v>
      </c>
      <c r="I70">
        <f t="shared" si="13"/>
        <v>5.4436734326905134E-4</v>
      </c>
      <c r="J70">
        <f t="shared" si="13"/>
        <v>5.6780664576950733E-4</v>
      </c>
      <c r="K70">
        <f t="shared" si="13"/>
        <v>1.0498438040168652E-3</v>
      </c>
      <c r="L70">
        <f t="shared" si="13"/>
        <v>9.3476078165655846E-4</v>
      </c>
      <c r="M70">
        <f t="shared" si="13"/>
        <v>9.2782424558865298E-4</v>
      </c>
      <c r="O70">
        <v>0</v>
      </c>
      <c r="P70">
        <f t="shared" si="14"/>
        <v>29.5</v>
      </c>
      <c r="Q70">
        <f t="shared" si="19"/>
        <v>29.333333333333332</v>
      </c>
      <c r="R70">
        <f t="shared" si="19"/>
        <v>28.833333333333332</v>
      </c>
      <c r="S70">
        <f t="shared" si="19"/>
        <v>30.5</v>
      </c>
      <c r="T70">
        <f t="shared" si="19"/>
        <v>28</v>
      </c>
      <c r="U70">
        <f t="shared" si="19"/>
        <v>27.5</v>
      </c>
      <c r="V70">
        <f t="shared" si="16"/>
        <v>9.4392796335313633</v>
      </c>
      <c r="W70">
        <f t="shared" si="16"/>
        <v>8.9591666279105784</v>
      </c>
      <c r="X70">
        <f t="shared" si="16"/>
        <v>8.8863190729720376</v>
      </c>
      <c r="Y70">
        <f t="shared" si="16"/>
        <v>7.7653074633268702</v>
      </c>
      <c r="Z70">
        <f t="shared" si="16"/>
        <v>4.5166359162544856</v>
      </c>
      <c r="AA70">
        <f t="shared" si="16"/>
        <v>5.3572380943915494</v>
      </c>
    </row>
    <row r="72" spans="1:27" x14ac:dyDescent="0.3">
      <c r="P72">
        <v>26.166666666666668</v>
      </c>
      <c r="Q72">
        <v>64.166666666666671</v>
      </c>
      <c r="R72">
        <v>196.33333333333334</v>
      </c>
      <c r="S72">
        <v>3296.6666666666665</v>
      </c>
      <c r="T72">
        <v>4255</v>
      </c>
      <c r="U72">
        <v>6056.166666666667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FC7A8-CE02-44B4-BF02-FB76056C34E8}">
  <dimension ref="A1:I31"/>
  <sheetViews>
    <sheetView workbookViewId="0">
      <selection activeCell="I2" sqref="I2:I31"/>
    </sheetView>
  </sheetViews>
  <sheetFormatPr defaultRowHeight="14.4" x14ac:dyDescent="0.3"/>
  <sheetData>
    <row r="1" spans="1:9" x14ac:dyDescent="0.3">
      <c r="A1" t="s">
        <v>24</v>
      </c>
      <c r="B1" t="s">
        <v>25</v>
      </c>
      <c r="C1" t="s">
        <v>26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</row>
    <row r="2" spans="1:9" x14ac:dyDescent="0.3">
      <c r="A2" t="s">
        <v>0</v>
      </c>
      <c r="B2">
        <v>0</v>
      </c>
      <c r="C2">
        <v>0</v>
      </c>
      <c r="D2">
        <v>0</v>
      </c>
      <c r="E2">
        <v>8.2772023973289199E-2</v>
      </c>
      <c r="F2">
        <v>-1.8328300339373854E-2</v>
      </c>
      <c r="G2">
        <v>6.2991554258470389E-2</v>
      </c>
      <c r="H2">
        <v>9.4719076937902144E-2</v>
      </c>
      <c r="I2">
        <v>7.5755380047934223E-3</v>
      </c>
    </row>
    <row r="3" spans="1:9" x14ac:dyDescent="0.3">
      <c r="A3" t="s">
        <v>1</v>
      </c>
      <c r="B3">
        <v>0.1</v>
      </c>
      <c r="C3">
        <v>4.0442225392296723E-3</v>
      </c>
      <c r="D3">
        <v>4.0442225392296723E-3</v>
      </c>
      <c r="E3">
        <v>8.7118674245410574E-2</v>
      </c>
      <c r="F3">
        <v>-1.436438138750662E-2</v>
      </c>
      <c r="G3">
        <v>6.7232514867611864E-2</v>
      </c>
      <c r="H3">
        <v>9.9077516904183108E-2</v>
      </c>
      <c r="I3">
        <v>1.2267594516355049E-2</v>
      </c>
    </row>
    <row r="4" spans="1:9" x14ac:dyDescent="0.3">
      <c r="A4" t="s">
        <v>2</v>
      </c>
      <c r="B4">
        <v>0.17</v>
      </c>
      <c r="C4">
        <v>9.4750356633380897E-2</v>
      </c>
      <c r="D4">
        <v>9.4750356633380897E-2</v>
      </c>
      <c r="E4">
        <v>0.184905870667424</v>
      </c>
      <c r="F4">
        <v>7.4418907293275591E-2</v>
      </c>
      <c r="G4">
        <v>0.16247437078099547</v>
      </c>
      <c r="H4">
        <v>0.19350551758571946</v>
      </c>
      <c r="I4">
        <v>0.1136181050684536</v>
      </c>
    </row>
    <row r="5" spans="1:9" x14ac:dyDescent="0.3">
      <c r="A5" t="s">
        <v>3</v>
      </c>
      <c r="B5">
        <v>0.33</v>
      </c>
      <c r="C5">
        <v>0.34260342368045654</v>
      </c>
      <c r="D5">
        <v>0.34260342368045654</v>
      </c>
      <c r="E5">
        <v>0.45533959264374368</v>
      </c>
      <c r="F5">
        <v>0.34293891021064415</v>
      </c>
      <c r="G5">
        <v>0.4253396345528172</v>
      </c>
      <c r="H5">
        <v>0.45001755971238383</v>
      </c>
      <c r="I5">
        <v>0.38627379078641266</v>
      </c>
    </row>
    <row r="6" spans="1:9" x14ac:dyDescent="0.3">
      <c r="A6" t="s">
        <v>4</v>
      </c>
      <c r="B6">
        <v>0.64</v>
      </c>
      <c r="C6">
        <v>0.4925863052781741</v>
      </c>
      <c r="D6">
        <v>0.4925863052781741</v>
      </c>
      <c r="E6">
        <v>0.62164987097435698</v>
      </c>
      <c r="F6">
        <v>0.52437918128136551</v>
      </c>
      <c r="G6">
        <v>0.59490079923661277</v>
      </c>
      <c r="H6">
        <v>0.61618871647634876</v>
      </c>
      <c r="I6">
        <v>0.56111732988030605</v>
      </c>
    </row>
    <row r="7" spans="1:9" x14ac:dyDescent="0.3">
      <c r="A7" t="s">
        <v>5</v>
      </c>
      <c r="B7">
        <v>0.81</v>
      </c>
      <c r="C7">
        <v>0.81</v>
      </c>
      <c r="D7">
        <v>0.81</v>
      </c>
      <c r="E7">
        <v>0.93646134440046636</v>
      </c>
      <c r="F7">
        <v>0.86247841304051376</v>
      </c>
      <c r="G7">
        <v>0.91524254801711091</v>
      </c>
      <c r="H7">
        <v>0.93134493662682849</v>
      </c>
      <c r="I7">
        <v>0.88961274454368844</v>
      </c>
    </row>
    <row r="8" spans="1:9" x14ac:dyDescent="0.3">
      <c r="A8" t="s">
        <v>6</v>
      </c>
      <c r="C8">
        <v>4.6219686162624822E-4</v>
      </c>
      <c r="D8">
        <v>4.6219686162624822E-4</v>
      </c>
      <c r="E8">
        <v>8.3268728206300893E-2</v>
      </c>
      <c r="F8">
        <v>-1.7875258765139804E-2</v>
      </c>
      <c r="G8">
        <v>6.3476211623215859E-2</v>
      </c>
      <c r="H8">
        <v>9.521713789011986E-2</v>
      </c>
      <c r="I8">
        <v>8.1117877977886638E-3</v>
      </c>
    </row>
    <row r="9" spans="1:9" x14ac:dyDescent="0.3">
      <c r="A9" t="s">
        <v>7</v>
      </c>
      <c r="C9">
        <v>6.2791553133514991E-2</v>
      </c>
      <c r="D9">
        <v>6.2791553133514991E-2</v>
      </c>
      <c r="E9">
        <v>0.15038582675722245</v>
      </c>
      <c r="F9">
        <v>4.316510657451042E-2</v>
      </c>
      <c r="G9">
        <v>0.12889068656608793</v>
      </c>
      <c r="H9">
        <v>0.16084346079611805</v>
      </c>
      <c r="I9">
        <v>7.8626387811480722E-2</v>
      </c>
    </row>
    <row r="10" spans="1:9" x14ac:dyDescent="0.3">
      <c r="A10" t="s">
        <v>8</v>
      </c>
      <c r="C10">
        <v>6.8174037089871617E-2</v>
      </c>
      <c r="D10">
        <v>6.8174037089871617E-2</v>
      </c>
      <c r="E10">
        <v>0.15619452077931628</v>
      </c>
      <c r="F10">
        <v>4.8431025189969126E-2</v>
      </c>
      <c r="G10">
        <v>0.13454480115758663</v>
      </c>
      <c r="H10">
        <v>0.1663405166922387</v>
      </c>
      <c r="I10">
        <v>8.4520229440532932E-2</v>
      </c>
    </row>
    <row r="11" spans="1:9" x14ac:dyDescent="0.3">
      <c r="A11" t="s">
        <v>9</v>
      </c>
      <c r="C11">
        <v>4.3908701854493588E-3</v>
      </c>
      <c r="D11">
        <v>4.3908701854493588E-3</v>
      </c>
      <c r="E11">
        <v>8.7491295627598054E-2</v>
      </c>
      <c r="F11">
        <v>-1.402463741942804E-2</v>
      </c>
      <c r="G11">
        <v>6.7596047698334438E-2</v>
      </c>
      <c r="H11">
        <v>9.9451140220559925E-2</v>
      </c>
      <c r="I11">
        <v>1.2669757302890661E-2</v>
      </c>
    </row>
    <row r="12" spans="1:9" x14ac:dyDescent="0.3">
      <c r="A12" t="s">
        <v>10</v>
      </c>
      <c r="C12">
        <v>0.64615121255349506</v>
      </c>
      <c r="D12">
        <v>0.64615121255349506</v>
      </c>
      <c r="E12">
        <v>0.79274944219558552</v>
      </c>
      <c r="F12">
        <v>0.70892185897339077</v>
      </c>
      <c r="G12">
        <v>0.76911645147671381</v>
      </c>
      <c r="H12">
        <v>0.78740570896082163</v>
      </c>
      <c r="I12">
        <v>0.74003763431142222</v>
      </c>
    </row>
    <row r="13" spans="1:9" x14ac:dyDescent="0.3">
      <c r="A13" t="s">
        <v>11</v>
      </c>
      <c r="C13">
        <v>0.51568528610354225</v>
      </c>
      <c r="D13">
        <v>0.51568528610354225</v>
      </c>
      <c r="E13">
        <v>0.64746553160762943</v>
      </c>
      <c r="F13">
        <v>0.55235341757632617</v>
      </c>
      <c r="G13">
        <v>0.62120254372767325</v>
      </c>
      <c r="H13">
        <v>0.64200805991199705</v>
      </c>
      <c r="I13">
        <v>0.58817393154715136</v>
      </c>
    </row>
    <row r="14" spans="1:9" x14ac:dyDescent="0.3">
      <c r="A14" t="s">
        <v>13</v>
      </c>
      <c r="C14">
        <v>6.8174037089871612E-3</v>
      </c>
      <c r="D14">
        <v>6.8174037089871612E-3</v>
      </c>
      <c r="E14">
        <v>9.0099872828884001E-2</v>
      </c>
      <c r="F14">
        <v>-1.1646520670115387E-2</v>
      </c>
      <c r="G14">
        <v>7.0140874403937861E-2</v>
      </c>
      <c r="H14">
        <v>0.10206669260255344</v>
      </c>
      <c r="I14">
        <v>1.5484837850405803E-2</v>
      </c>
    </row>
    <row r="15" spans="1:9" x14ac:dyDescent="0.3">
      <c r="A15" t="s">
        <v>14</v>
      </c>
      <c r="C15">
        <v>2.0798858773181172E-2</v>
      </c>
      <c r="D15">
        <v>2.0798858773181172E-2</v>
      </c>
      <c r="E15">
        <v>0.10513804208090918</v>
      </c>
      <c r="F15">
        <v>2.0528299056995769E-3</v>
      </c>
      <c r="G15">
        <v>8.4807224335808576E-2</v>
      </c>
      <c r="H15">
        <v>0.11714371997521977</v>
      </c>
      <c r="I15">
        <v>3.1703109176926134E-2</v>
      </c>
    </row>
    <row r="16" spans="1:9" x14ac:dyDescent="0.3">
      <c r="A16" t="s">
        <v>15</v>
      </c>
      <c r="C16">
        <v>6.9329529243937244E-4</v>
      </c>
      <c r="D16">
        <v>6.9329529243937244E-4</v>
      </c>
      <c r="E16">
        <v>8.3517085717183498E-2</v>
      </c>
      <c r="F16">
        <v>-1.7648740128830179E-2</v>
      </c>
      <c r="G16">
        <v>6.3718542613711446E-2</v>
      </c>
      <c r="H16">
        <v>9.5466172861488424E-2</v>
      </c>
      <c r="I16">
        <v>8.3799112578116924E-3</v>
      </c>
    </row>
    <row r="17" spans="1:9" x14ac:dyDescent="0.3">
      <c r="A17" t="s">
        <v>16</v>
      </c>
      <c r="C17">
        <v>4.6219686162624822E-4</v>
      </c>
      <c r="D17">
        <v>4.6219686162624822E-4</v>
      </c>
      <c r="E17">
        <v>8.3268728206300893E-2</v>
      </c>
      <c r="F17">
        <v>-1.7875258765139804E-2</v>
      </c>
      <c r="G17">
        <v>6.3476211623215859E-2</v>
      </c>
      <c r="H17">
        <v>9.521713789011986E-2</v>
      </c>
      <c r="I17">
        <v>8.1117877977886638E-3</v>
      </c>
    </row>
    <row r="18" spans="1:9" x14ac:dyDescent="0.3">
      <c r="A18" t="s">
        <v>17</v>
      </c>
      <c r="C18">
        <v>0.70739229671897297</v>
      </c>
      <c r="D18">
        <v>0.70739229671897297</v>
      </c>
      <c r="E18">
        <v>0.84611381132018071</v>
      </c>
      <c r="F18">
        <v>0.76608610888283291</v>
      </c>
      <c r="G18">
        <v>0.82339958930366786</v>
      </c>
      <c r="H18">
        <v>0.84084378720113784</v>
      </c>
      <c r="I18">
        <v>0.79565181008222707</v>
      </c>
    </row>
    <row r="19" spans="1:9" x14ac:dyDescent="0.3">
      <c r="A19" t="s">
        <v>18</v>
      </c>
      <c r="C19">
        <v>0.84743794579172604</v>
      </c>
      <c r="D19">
        <v>0.84743794579172604</v>
      </c>
      <c r="E19">
        <v>0.9697010237700463</v>
      </c>
      <c r="F19">
        <v>0.89782524022602828</v>
      </c>
      <c r="G19">
        <v>0.94901319680034335</v>
      </c>
      <c r="H19">
        <v>0.96464858960330979</v>
      </c>
      <c r="I19">
        <v>0.92412178906651243</v>
      </c>
    </row>
    <row r="20" spans="1:9" x14ac:dyDescent="0.3">
      <c r="A20" t="s">
        <v>27</v>
      </c>
      <c r="C20">
        <v>6.9329529243937244E-4</v>
      </c>
      <c r="D20">
        <v>6.9329529243937244E-4</v>
      </c>
      <c r="E20">
        <v>8.3517085717183498E-2</v>
      </c>
      <c r="F20">
        <v>-1.7648740128830179E-2</v>
      </c>
      <c r="G20">
        <v>6.3718542613711446E-2</v>
      </c>
      <c r="H20">
        <v>9.5466172861488424E-2</v>
      </c>
      <c r="I20">
        <v>8.3799112578116924E-3</v>
      </c>
    </row>
    <row r="21" spans="1:9" x14ac:dyDescent="0.3">
      <c r="A21" t="s">
        <v>28</v>
      </c>
      <c r="C21">
        <v>0.53926818830242518</v>
      </c>
      <c r="D21">
        <v>0.53926818830242518</v>
      </c>
      <c r="E21">
        <v>0.67388102978992137</v>
      </c>
      <c r="F21">
        <v>0.58092807104673216</v>
      </c>
      <c r="G21">
        <v>0.6481097523273982</v>
      </c>
      <c r="H21">
        <v>0.6684330725963612</v>
      </c>
      <c r="I21">
        <v>0.61583644858179831</v>
      </c>
    </row>
    <row r="22" spans="1:9" x14ac:dyDescent="0.3">
      <c r="A22" t="s">
        <v>29</v>
      </c>
      <c r="C22">
        <v>2.4265335235378032E-3</v>
      </c>
      <c r="D22">
        <v>2.4265335235378032E-3</v>
      </c>
      <c r="E22">
        <v>8.5379881762961421E-2</v>
      </c>
      <c r="F22">
        <v>-1.5949896121341289E-2</v>
      </c>
      <c r="G22">
        <v>6.5536074085792609E-2</v>
      </c>
      <c r="H22">
        <v>9.7334030703034605E-2</v>
      </c>
      <c r="I22">
        <v>1.0390806802782412E-2</v>
      </c>
    </row>
    <row r="23" spans="1:9" x14ac:dyDescent="0.3">
      <c r="A23" t="s">
        <v>30</v>
      </c>
      <c r="C23">
        <v>0.51534950071326679</v>
      </c>
      <c r="D23">
        <v>0.51534950071326679</v>
      </c>
      <c r="E23">
        <v>0.64708984766353494</v>
      </c>
      <c r="F23">
        <v>0.55194666691305649</v>
      </c>
      <c r="G23">
        <v>0.62081982492916243</v>
      </c>
      <c r="H23">
        <v>0.64163228158651298</v>
      </c>
      <c r="I23">
        <v>0.58778034685988922</v>
      </c>
    </row>
    <row r="24" spans="1:9" x14ac:dyDescent="0.3">
      <c r="A24" t="s">
        <v>31</v>
      </c>
      <c r="C24">
        <v>0.31279172610556349</v>
      </c>
      <c r="D24">
        <v>0.31279172610556349</v>
      </c>
      <c r="E24">
        <v>0.42253744867605786</v>
      </c>
      <c r="F24">
        <v>0.3068855655679833</v>
      </c>
      <c r="G24">
        <v>0.39187507522589898</v>
      </c>
      <c r="H24">
        <v>0.41728329874745873</v>
      </c>
      <c r="I24">
        <v>0.35167647819947878</v>
      </c>
    </row>
    <row r="25" spans="1:9" x14ac:dyDescent="0.3">
      <c r="A25" t="s">
        <v>32</v>
      </c>
      <c r="C25">
        <v>0.44983309557774609</v>
      </c>
      <c r="D25">
        <v>0.44983309557774609</v>
      </c>
      <c r="E25">
        <v>0.57401533325818921</v>
      </c>
      <c r="F25">
        <v>0.47263226874350994</v>
      </c>
      <c r="G25">
        <v>0.54635549650918258</v>
      </c>
      <c r="H25">
        <v>0.5685633502162285</v>
      </c>
      <c r="I25">
        <v>0.51113468204873269</v>
      </c>
    </row>
    <row r="26" spans="1:9" x14ac:dyDescent="0.3">
      <c r="A26" t="s">
        <v>33</v>
      </c>
      <c r="C26">
        <v>7.2796005706134096E-3</v>
      </c>
      <c r="D26">
        <v>7.2796005706134096E-3</v>
      </c>
      <c r="E26">
        <v>9.0596789864717225E-2</v>
      </c>
      <c r="F26">
        <v>-1.1193564143894746E-2</v>
      </c>
      <c r="G26">
        <v>7.0625622522123982E-2</v>
      </c>
      <c r="H26">
        <v>0.10256493060607991</v>
      </c>
      <c r="I26">
        <v>1.6021032033275054E-2</v>
      </c>
    </row>
    <row r="27" spans="1:9" x14ac:dyDescent="0.3">
      <c r="A27" t="s">
        <v>34</v>
      </c>
      <c r="C27">
        <v>1.0399429386590585E-3</v>
      </c>
      <c r="D27">
        <v>1.0399429386590585E-3</v>
      </c>
      <c r="E27">
        <v>8.3889628728586602E-2</v>
      </c>
      <c r="F27">
        <v>-1.7308964864391027E-2</v>
      </c>
      <c r="G27">
        <v>6.4082041984502125E-2</v>
      </c>
      <c r="H27">
        <v>9.5839730938423462E-2</v>
      </c>
      <c r="I27">
        <v>8.7820946552764345E-3</v>
      </c>
    </row>
    <row r="28" spans="1:9" x14ac:dyDescent="0.3">
      <c r="A28" t="s">
        <v>35</v>
      </c>
      <c r="C28">
        <v>0.77429529243937234</v>
      </c>
      <c r="D28">
        <v>0.77429529243937234</v>
      </c>
      <c r="E28">
        <v>0.90489477188593259</v>
      </c>
      <c r="F28">
        <v>0.82885359470464681</v>
      </c>
      <c r="G28">
        <v>0.88316214286475092</v>
      </c>
      <c r="H28">
        <v>0.89972106590600742</v>
      </c>
      <c r="I28">
        <v>0.85681111156510747</v>
      </c>
    </row>
    <row r="29" spans="1:9" x14ac:dyDescent="0.3">
      <c r="A29" t="s">
        <v>36</v>
      </c>
      <c r="C29">
        <v>0.61761055634807416</v>
      </c>
      <c r="D29">
        <v>0.61761055634807416</v>
      </c>
      <c r="E29">
        <v>0.7620776935273097</v>
      </c>
      <c r="F29">
        <v>0.67598497531777268</v>
      </c>
      <c r="G29">
        <v>0.73790491276462855</v>
      </c>
      <c r="H29">
        <v>0.75669847082354114</v>
      </c>
      <c r="I29">
        <v>0.70803285267388794</v>
      </c>
    </row>
    <row r="30" spans="1:9" x14ac:dyDescent="0.3">
      <c r="A30" t="s">
        <v>37</v>
      </c>
      <c r="C30">
        <v>0.59050544959128071</v>
      </c>
      <c r="D30">
        <v>0.59050544959128071</v>
      </c>
      <c r="E30">
        <v>0.7314841249145303</v>
      </c>
      <c r="F30">
        <v>0.64307107357252802</v>
      </c>
      <c r="G30">
        <v>0.70676455321785348</v>
      </c>
      <c r="H30">
        <v>0.7260751193336008</v>
      </c>
      <c r="I30">
        <v>0.67608010539973751</v>
      </c>
    </row>
    <row r="31" spans="1:9" x14ac:dyDescent="0.3">
      <c r="A31" t="s">
        <v>38</v>
      </c>
      <c r="C31">
        <v>0.56422681883024262</v>
      </c>
      <c r="D31">
        <v>0.56422681883024262</v>
      </c>
      <c r="E31">
        <v>0.70190384332194289</v>
      </c>
      <c r="F31">
        <v>0.61118786398188751</v>
      </c>
      <c r="G31">
        <v>0.67664777081002137</v>
      </c>
      <c r="H31">
        <v>0.69647187623454954</v>
      </c>
      <c r="I31">
        <v>0.64515724040764333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3573E-2117-44FD-81C9-BFE8B984773B}">
  <dimension ref="A1:K31"/>
  <sheetViews>
    <sheetView workbookViewId="0">
      <selection activeCell="B2" sqref="B2:B32"/>
    </sheetView>
  </sheetViews>
  <sheetFormatPr defaultRowHeight="14.4" x14ac:dyDescent="0.3"/>
  <cols>
    <col min="7" max="7" width="12" bestFit="1" customWidth="1"/>
  </cols>
  <sheetData>
    <row r="1" spans="1:11" x14ac:dyDescent="0.3">
      <c r="B1" t="s">
        <v>48</v>
      </c>
      <c r="C1" t="s">
        <v>49</v>
      </c>
      <c r="D1" t="s">
        <v>50</v>
      </c>
    </row>
    <row r="2" spans="1:11" x14ac:dyDescent="0.3">
      <c r="A2" t="s">
        <v>0</v>
      </c>
      <c r="B2">
        <v>7.6097108868698887E-3</v>
      </c>
      <c r="C2">
        <v>7.594167345204586E-3</v>
      </c>
      <c r="D2">
        <v>7.5755380047934223E-3</v>
      </c>
      <c r="F2">
        <f>AVERAGE(B2:D2)</f>
        <v>7.5931387456226324E-3</v>
      </c>
      <c r="G2">
        <f>STDEV(B2:D2)</f>
        <v>1.710964582269359E-5</v>
      </c>
      <c r="J2">
        <v>0</v>
      </c>
      <c r="K2">
        <v>7.5931387456226324E-3</v>
      </c>
    </row>
    <row r="3" spans="1:11" x14ac:dyDescent="0.3">
      <c r="A3" t="s">
        <v>1</v>
      </c>
      <c r="B3">
        <v>1.1502037583543609E-2</v>
      </c>
      <c r="C3">
        <v>1.093325245827223E-2</v>
      </c>
      <c r="D3">
        <v>1.2267594516355049E-2</v>
      </c>
      <c r="F3">
        <f t="shared" ref="F3:F31" si="0">AVERAGE(B3:D3)</f>
        <v>1.1567628186056963E-2</v>
      </c>
      <c r="G3">
        <f t="shared" ref="G3:G31" si="1">STDEV(B3:D3)</f>
        <v>6.6958477980441102E-4</v>
      </c>
      <c r="J3">
        <v>0.1</v>
      </c>
      <c r="K3">
        <v>1.1567628186056963E-2</v>
      </c>
    </row>
    <row r="4" spans="1:11" x14ac:dyDescent="0.3">
      <c r="A4" t="s">
        <v>2</v>
      </c>
      <c r="B4">
        <v>4.2579174288212424E-2</v>
      </c>
      <c r="C4">
        <v>6.8031336127032285E-2</v>
      </c>
      <c r="D4">
        <v>0.1136181050684536</v>
      </c>
      <c r="F4">
        <f t="shared" si="0"/>
        <v>7.4742871827899446E-2</v>
      </c>
      <c r="G4">
        <f t="shared" si="1"/>
        <v>3.5991887352540795E-2</v>
      </c>
      <c r="J4">
        <v>0.17</v>
      </c>
      <c r="K4">
        <v>7.4742871827899446E-2</v>
      </c>
    </row>
    <row r="5" spans="1:11" x14ac:dyDescent="0.3">
      <c r="A5" t="s">
        <v>3</v>
      </c>
      <c r="B5">
        <v>0.47386028440417499</v>
      </c>
      <c r="C5">
        <v>0.42725771368092713</v>
      </c>
      <c r="D5">
        <v>0.38627379078641266</v>
      </c>
      <c r="F5">
        <f t="shared" si="0"/>
        <v>0.42913059629050493</v>
      </c>
      <c r="G5">
        <f t="shared" si="1"/>
        <v>4.3823272732824561E-2</v>
      </c>
      <c r="J5">
        <v>0.33</v>
      </c>
      <c r="K5">
        <v>0.42913059629050493</v>
      </c>
    </row>
    <row r="6" spans="1:11" x14ac:dyDescent="0.3">
      <c r="A6" t="s">
        <v>4</v>
      </c>
      <c r="B6">
        <v>0.56297923574236686</v>
      </c>
      <c r="C6">
        <v>0.53675645444678288</v>
      </c>
      <c r="D6">
        <v>0.56111732988030605</v>
      </c>
      <c r="F6">
        <f t="shared" si="0"/>
        <v>0.55361767335648526</v>
      </c>
      <c r="G6">
        <f t="shared" si="1"/>
        <v>1.4631889854030236E-2</v>
      </c>
      <c r="J6">
        <v>0.64</v>
      </c>
      <c r="K6">
        <v>0.55361767335648526</v>
      </c>
    </row>
    <row r="7" spans="1:11" x14ac:dyDescent="0.3">
      <c r="A7" t="s">
        <v>5</v>
      </c>
      <c r="B7">
        <v>0.91169267311182089</v>
      </c>
      <c r="C7">
        <v>0.91771873727325637</v>
      </c>
      <c r="D7">
        <v>0.88961274454368844</v>
      </c>
      <c r="F7">
        <f t="shared" si="0"/>
        <v>0.90634138497625527</v>
      </c>
      <c r="G7">
        <f t="shared" si="1"/>
        <v>1.4797429518704108E-2</v>
      </c>
      <c r="J7">
        <v>0.81</v>
      </c>
      <c r="K7">
        <v>0.90634138497625527</v>
      </c>
    </row>
    <row r="8" spans="1:11" x14ac:dyDescent="0.3">
      <c r="A8" t="s">
        <v>6</v>
      </c>
      <c r="B8">
        <v>8.2206276578764004E-3</v>
      </c>
      <c r="C8">
        <v>8.353082266110784E-3</v>
      </c>
      <c r="D8">
        <v>8.1117877977886638E-3</v>
      </c>
      <c r="F8">
        <f t="shared" si="0"/>
        <v>8.2284992405919494E-3</v>
      </c>
      <c r="G8">
        <f t="shared" si="1"/>
        <v>1.2083967258954927E-4</v>
      </c>
      <c r="J8">
        <v>0</v>
      </c>
      <c r="K8">
        <v>8.2284992405919494E-3</v>
      </c>
    </row>
    <row r="9" spans="1:11" x14ac:dyDescent="0.3">
      <c r="A9" t="s">
        <v>7</v>
      </c>
      <c r="B9">
        <v>8.0635144213604362E-2</v>
      </c>
      <c r="C9">
        <v>7.2718775227619242E-2</v>
      </c>
      <c r="D9">
        <v>7.8626387811480722E-2</v>
      </c>
      <c r="F9">
        <f t="shared" si="0"/>
        <v>7.7326769084234789E-2</v>
      </c>
      <c r="G9">
        <f t="shared" si="1"/>
        <v>4.115091871115765E-3</v>
      </c>
      <c r="J9">
        <v>0</v>
      </c>
      <c r="K9">
        <v>7.7326769084234789E-2</v>
      </c>
    </row>
    <row r="10" spans="1:11" x14ac:dyDescent="0.3">
      <c r="A10" t="s">
        <v>8</v>
      </c>
      <c r="B10">
        <v>6.5373123792995508E-2</v>
      </c>
      <c r="C10">
        <v>4.6295930910440264E-2</v>
      </c>
      <c r="D10">
        <v>8.4520229440532932E-2</v>
      </c>
      <c r="F10">
        <f t="shared" si="0"/>
        <v>6.5396428047989563E-2</v>
      </c>
      <c r="G10">
        <f t="shared" si="1"/>
        <v>1.9112159920993688E-2</v>
      </c>
      <c r="J10">
        <v>0.15</v>
      </c>
      <c r="K10">
        <v>6.5396428047989563E-2</v>
      </c>
    </row>
    <row r="11" spans="1:11" x14ac:dyDescent="0.3">
      <c r="A11" t="s">
        <v>9</v>
      </c>
      <c r="B11">
        <v>1.1502037583543609E-2</v>
      </c>
      <c r="C11">
        <v>1.093325245827223E-2</v>
      </c>
      <c r="D11">
        <v>1.2669757302890661E-2</v>
      </c>
      <c r="F11">
        <f t="shared" si="0"/>
        <v>1.1701682448235501E-2</v>
      </c>
      <c r="G11">
        <f t="shared" si="1"/>
        <v>8.8529984911565548E-4</v>
      </c>
      <c r="J11">
        <v>0.23</v>
      </c>
      <c r="K11">
        <v>1.1701682448235501E-2</v>
      </c>
    </row>
    <row r="12" spans="1:11" x14ac:dyDescent="0.3">
      <c r="A12" t="s">
        <v>10</v>
      </c>
      <c r="B12">
        <v>0.80638507687099203</v>
      </c>
      <c r="C12">
        <v>0.82646024113944327</v>
      </c>
      <c r="D12">
        <v>0.74003763431142222</v>
      </c>
      <c r="F12">
        <f t="shared" si="0"/>
        <v>0.79096098410728588</v>
      </c>
      <c r="G12">
        <f t="shared" si="1"/>
        <v>4.5228793051829697E-2</v>
      </c>
      <c r="J12">
        <v>0.42</v>
      </c>
      <c r="K12">
        <v>0.79096098410728588</v>
      </c>
    </row>
    <row r="13" spans="1:11" x14ac:dyDescent="0.3">
      <c r="A13" t="s">
        <v>11</v>
      </c>
      <c r="B13">
        <v>0.55146842264828655</v>
      </c>
      <c r="C13">
        <v>0.58821549599466194</v>
      </c>
      <c r="D13">
        <v>0.58817393154715136</v>
      </c>
      <c r="F13">
        <f t="shared" si="0"/>
        <v>0.57595261673003328</v>
      </c>
      <c r="G13">
        <f t="shared" si="1"/>
        <v>2.1203944250429107E-2</v>
      </c>
      <c r="J13">
        <v>0.52</v>
      </c>
      <c r="K13">
        <v>0.57595261673003328</v>
      </c>
    </row>
    <row r="14" spans="1:11" x14ac:dyDescent="0.3">
      <c r="A14" t="s">
        <v>13</v>
      </c>
      <c r="B14">
        <v>1.4861150613882518E-2</v>
      </c>
      <c r="C14">
        <v>1.5024558490275106E-2</v>
      </c>
      <c r="D14">
        <v>1.5484837850405803E-2</v>
      </c>
      <c r="F14">
        <f t="shared" si="0"/>
        <v>1.5123515651521141E-2</v>
      </c>
      <c r="G14">
        <f t="shared" si="1"/>
        <v>3.2340505882239772E-4</v>
      </c>
      <c r="J14">
        <v>0</v>
      </c>
      <c r="K14">
        <v>1.5123515651521141E-2</v>
      </c>
    </row>
    <row r="15" spans="1:11" x14ac:dyDescent="0.3">
      <c r="A15" t="s">
        <v>14</v>
      </c>
      <c r="B15">
        <v>2.9269122661230274E-2</v>
      </c>
      <c r="C15">
        <v>2.1220918999008215E-2</v>
      </c>
      <c r="D15">
        <v>3.1703109176926134E-2</v>
      </c>
      <c r="F15">
        <f t="shared" si="0"/>
        <v>2.7397716945721542E-2</v>
      </c>
      <c r="G15">
        <f t="shared" si="1"/>
        <v>5.4859545427882296E-3</v>
      </c>
      <c r="J15">
        <v>0</v>
      </c>
      <c r="K15">
        <v>2.7397716945721542E-2</v>
      </c>
    </row>
    <row r="16" spans="1:11" x14ac:dyDescent="0.3">
      <c r="A16" t="s">
        <v>15</v>
      </c>
      <c r="B16">
        <v>8.0675512974904134E-3</v>
      </c>
      <c r="C16">
        <v>7.897735569213124E-3</v>
      </c>
      <c r="D16">
        <v>8.3799112578116924E-3</v>
      </c>
      <c r="F16">
        <f t="shared" si="0"/>
        <v>8.1150660415050761E-3</v>
      </c>
      <c r="G16">
        <f t="shared" si="1"/>
        <v>2.4457429718382129E-4</v>
      </c>
      <c r="J16">
        <v>7.0000000000000007E-2</v>
      </c>
      <c r="K16">
        <v>8.1150660415050761E-3</v>
      </c>
    </row>
    <row r="17" spans="1:11" x14ac:dyDescent="0.3">
      <c r="A17" t="s">
        <v>16</v>
      </c>
      <c r="B17">
        <v>7.6857525411739153E-3</v>
      </c>
      <c r="C17">
        <v>7.4423821052245764E-3</v>
      </c>
      <c r="D17">
        <v>8.1117877977886638E-3</v>
      </c>
      <c r="F17">
        <f t="shared" si="0"/>
        <v>7.7466408147290515E-3</v>
      </c>
      <c r="G17">
        <f t="shared" si="1"/>
        <v>3.3883112563885744E-4</v>
      </c>
      <c r="J17">
        <v>0.13</v>
      </c>
      <c r="K17">
        <v>7.7466408147290515E-3</v>
      </c>
    </row>
    <row r="18" spans="1:11" x14ac:dyDescent="0.3">
      <c r="A18" t="s">
        <v>17</v>
      </c>
      <c r="B18">
        <v>0.92851352944533605</v>
      </c>
      <c r="C18">
        <v>0.95125659454761891</v>
      </c>
      <c r="D18">
        <v>0.79565181008222707</v>
      </c>
      <c r="F18">
        <f t="shared" si="0"/>
        <v>0.89180731135839408</v>
      </c>
      <c r="G18">
        <f t="shared" si="1"/>
        <v>8.4045952144138833E-2</v>
      </c>
      <c r="J18">
        <v>0.55000000000000004</v>
      </c>
      <c r="K18">
        <v>0.89180731135839408</v>
      </c>
    </row>
    <row r="19" spans="1:11" x14ac:dyDescent="0.3">
      <c r="A19" t="s">
        <v>18</v>
      </c>
      <c r="B19">
        <v>1.0372425247666748</v>
      </c>
      <c r="C19">
        <v>1.0623731472697078</v>
      </c>
      <c r="D19">
        <v>0.92412178906651243</v>
      </c>
      <c r="F19">
        <f t="shared" si="0"/>
        <v>1.0079124870342984</v>
      </c>
      <c r="G19">
        <f t="shared" si="1"/>
        <v>7.3644740791817764E-2</v>
      </c>
      <c r="J19">
        <v>0.76</v>
      </c>
      <c r="K19">
        <v>1.0079124870342984</v>
      </c>
    </row>
    <row r="20" spans="1:11" x14ac:dyDescent="0.3">
      <c r="A20" t="s">
        <v>27</v>
      </c>
      <c r="B20">
        <v>8.2206276578764004E-3</v>
      </c>
      <c r="C20">
        <v>8.353082266110784E-3</v>
      </c>
      <c r="D20">
        <v>8.3799112578116924E-3</v>
      </c>
      <c r="F20">
        <f t="shared" si="0"/>
        <v>8.3178737272662923E-3</v>
      </c>
      <c r="G20">
        <f t="shared" si="1"/>
        <v>8.5279230811256766E-5</v>
      </c>
      <c r="J20">
        <v>0</v>
      </c>
      <c r="K20">
        <v>8.3178737272662923E-3</v>
      </c>
    </row>
    <row r="21" spans="1:11" x14ac:dyDescent="0.3">
      <c r="A21" t="s">
        <v>28</v>
      </c>
      <c r="B21">
        <v>0.60111324255710685</v>
      </c>
      <c r="C21">
        <v>0.61569238403864501</v>
      </c>
      <c r="D21">
        <v>0.61583644858179831</v>
      </c>
      <c r="F21">
        <f t="shared" si="0"/>
        <v>0.61088069172585013</v>
      </c>
      <c r="G21">
        <f t="shared" si="1"/>
        <v>8.4591658037973961E-3</v>
      </c>
      <c r="J21">
        <v>0</v>
      </c>
      <c r="K21">
        <v>0.61088069172585013</v>
      </c>
    </row>
    <row r="22" spans="1:11" x14ac:dyDescent="0.3">
      <c r="A22" t="s">
        <v>29</v>
      </c>
      <c r="B22">
        <v>9.5170486915103214E-3</v>
      </c>
      <c r="C22">
        <v>8.6566429718915455E-3</v>
      </c>
      <c r="D22">
        <v>1.0390806802782412E-2</v>
      </c>
      <c r="F22">
        <f t="shared" si="0"/>
        <v>9.5214994887280937E-3</v>
      </c>
      <c r="G22">
        <f t="shared" si="1"/>
        <v>8.6709048275795703E-4</v>
      </c>
      <c r="J22">
        <v>0.01</v>
      </c>
      <c r="K22">
        <v>9.5214994887280937E-3</v>
      </c>
    </row>
    <row r="23" spans="1:11" x14ac:dyDescent="0.3">
      <c r="A23" t="s">
        <v>30</v>
      </c>
      <c r="B23">
        <v>0.65698523839099099</v>
      </c>
      <c r="C23">
        <v>0.67498122488241197</v>
      </c>
      <c r="D23">
        <v>0.58778034685988922</v>
      </c>
      <c r="F23">
        <f t="shared" si="0"/>
        <v>0.6399156033777641</v>
      </c>
      <c r="G23">
        <f t="shared" si="1"/>
        <v>4.6038327636745334E-2</v>
      </c>
      <c r="J23">
        <v>0.25</v>
      </c>
      <c r="K23">
        <v>0.6399156033777641</v>
      </c>
    </row>
    <row r="24" spans="1:11" x14ac:dyDescent="0.3">
      <c r="A24" t="s">
        <v>31</v>
      </c>
      <c r="B24">
        <v>0.25910161919516717</v>
      </c>
      <c r="C24">
        <v>0.24561410793050797</v>
      </c>
      <c r="D24">
        <v>0.35167647819947878</v>
      </c>
      <c r="F24">
        <f t="shared" si="0"/>
        <v>0.28546406844171796</v>
      </c>
      <c r="G24">
        <f t="shared" si="1"/>
        <v>5.7736822258207129E-2</v>
      </c>
      <c r="J24">
        <v>0.34</v>
      </c>
      <c r="K24">
        <v>0.28546406844171796</v>
      </c>
    </row>
    <row r="25" spans="1:11" x14ac:dyDescent="0.3">
      <c r="A25" t="s">
        <v>32</v>
      </c>
      <c r="B25">
        <v>0.50410073913375253</v>
      </c>
      <c r="C25">
        <v>0.48991339639256665</v>
      </c>
      <c r="D25">
        <v>0.51113468204873269</v>
      </c>
      <c r="F25">
        <f t="shared" si="0"/>
        <v>0.50171627252501727</v>
      </c>
      <c r="G25">
        <f t="shared" si="1"/>
        <v>1.0809717941800316E-2</v>
      </c>
      <c r="J25">
        <v>0.48</v>
      </c>
      <c r="K25">
        <v>0.50171627252501727</v>
      </c>
    </row>
    <row r="26" spans="1:11" x14ac:dyDescent="0.3">
      <c r="A26" t="s">
        <v>33</v>
      </c>
      <c r="B26">
        <v>1.8218539268711031E-2</v>
      </c>
      <c r="C26">
        <v>1.8198459687414861E-2</v>
      </c>
      <c r="D26">
        <v>1.6021032033275054E-2</v>
      </c>
      <c r="F26">
        <f t="shared" si="0"/>
        <v>1.747934366313365E-2</v>
      </c>
      <c r="G26">
        <f t="shared" si="1"/>
        <v>1.2629748234750688E-3</v>
      </c>
      <c r="J26">
        <v>0</v>
      </c>
      <c r="K26">
        <v>1.747934366313365E-2</v>
      </c>
    </row>
    <row r="27" spans="1:11" x14ac:dyDescent="0.3">
      <c r="A27" t="s">
        <v>34</v>
      </c>
      <c r="B27">
        <v>7.8886272146676678E-3</v>
      </c>
      <c r="C27">
        <v>8.201300785625823E-3</v>
      </c>
      <c r="D27">
        <v>8.7820946552764345E-3</v>
      </c>
      <c r="F27">
        <f t="shared" si="0"/>
        <v>8.2906742185233084E-3</v>
      </c>
      <c r="G27">
        <f t="shared" si="1"/>
        <v>4.533891537497407E-4</v>
      </c>
      <c r="J27">
        <v>0</v>
      </c>
      <c r="K27">
        <v>8.2906742185233084E-3</v>
      </c>
    </row>
    <row r="28" spans="1:11" x14ac:dyDescent="0.3">
      <c r="A28" t="s">
        <v>35</v>
      </c>
      <c r="B28">
        <v>0.86437724179161646</v>
      </c>
      <c r="C28">
        <v>0.8857492579500279</v>
      </c>
      <c r="D28">
        <v>0.85681111156510747</v>
      </c>
      <c r="F28">
        <f t="shared" si="0"/>
        <v>0.86897920376891724</v>
      </c>
      <c r="G28">
        <f t="shared" si="1"/>
        <v>1.5007918562517677E-2</v>
      </c>
      <c r="J28">
        <v>0.27</v>
      </c>
      <c r="K28">
        <v>0.86897920376891724</v>
      </c>
    </row>
    <row r="29" spans="1:11" x14ac:dyDescent="0.3">
      <c r="A29" t="s">
        <v>36</v>
      </c>
      <c r="B29">
        <v>0.62835617597844429</v>
      </c>
      <c r="C29">
        <v>0.64466442987191996</v>
      </c>
      <c r="D29">
        <v>0.70803285267388794</v>
      </c>
      <c r="F29">
        <f t="shared" si="0"/>
        <v>0.66035115284141743</v>
      </c>
      <c r="G29">
        <f t="shared" si="1"/>
        <v>4.2090951051845835E-2</v>
      </c>
      <c r="J29">
        <v>0.38</v>
      </c>
      <c r="K29">
        <v>0.66035115284141743</v>
      </c>
    </row>
    <row r="30" spans="1:11" x14ac:dyDescent="0.3">
      <c r="A30" t="s">
        <v>37</v>
      </c>
      <c r="B30">
        <v>0.70304914117528805</v>
      </c>
      <c r="C30">
        <v>0.74001258910353818</v>
      </c>
      <c r="D30">
        <v>0.67608010539973751</v>
      </c>
      <c r="F30">
        <f t="shared" si="0"/>
        <v>0.7063806118928545</v>
      </c>
      <c r="G30">
        <f t="shared" si="1"/>
        <v>3.2096177981041404E-2</v>
      </c>
      <c r="J30">
        <v>0.21</v>
      </c>
      <c r="K30">
        <v>0.7063806118928545</v>
      </c>
    </row>
    <row r="31" spans="1:11" x14ac:dyDescent="0.3">
      <c r="A31" t="s">
        <v>38</v>
      </c>
      <c r="B31">
        <v>0.6869336905146235</v>
      </c>
      <c r="C31">
        <v>0.70665275315750986</v>
      </c>
      <c r="D31">
        <v>0.64515724040764333</v>
      </c>
      <c r="F31">
        <f t="shared" si="0"/>
        <v>0.67958122802659215</v>
      </c>
      <c r="G31">
        <f t="shared" si="1"/>
        <v>3.1400136155288874E-2</v>
      </c>
      <c r="J31">
        <v>0.66</v>
      </c>
      <c r="K31">
        <v>0.67958122802659215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3E847-8309-471B-8D6A-F050D8524171}">
  <dimension ref="A1:O31"/>
  <sheetViews>
    <sheetView tabSelected="1" workbookViewId="0">
      <selection activeCell="B4" sqref="B4"/>
    </sheetView>
  </sheetViews>
  <sheetFormatPr defaultRowHeight="14.4" x14ac:dyDescent="0.3"/>
  <sheetData>
    <row r="1" spans="1:15" x14ac:dyDescent="0.3">
      <c r="A1" t="s">
        <v>24</v>
      </c>
      <c r="B1" t="s">
        <v>25</v>
      </c>
      <c r="C1" t="s">
        <v>26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M1" t="s">
        <v>39</v>
      </c>
      <c r="N1" t="s">
        <v>40</v>
      </c>
      <c r="O1" t="s">
        <v>41</v>
      </c>
    </row>
    <row r="2" spans="1:15" x14ac:dyDescent="0.3">
      <c r="A2" t="s">
        <v>0</v>
      </c>
      <c r="B2">
        <v>26.166666666666668</v>
      </c>
      <c r="C2">
        <v>31</v>
      </c>
      <c r="D2">
        <f>C2+((EXP(-1*(ABS(C2-$B$7))/(2*(SQRT(STDEV($C$2:$C$31))))))*($B$7-$C$7))</f>
        <v>31</v>
      </c>
      <c r="E2">
        <f>D2+((EXP(-1*(ABS(D2-$B$6))/(2*(SQRT(STDEV($D$2:$D$31))))))*($B$6-$D$6))</f>
        <v>31</v>
      </c>
      <c r="F2">
        <f>E2+((EXP(-1*(ABS(E2-$B$5))/(2*(SQRT(STDEV($E$2:$E$31))))))*($B$5-$E$5))</f>
        <v>31.000000000006391</v>
      </c>
      <c r="G2">
        <f>F2+((EXP(-1*(ABS(F2-$B$4))/(2*(SQRT(STDEV($F$2:$F$31))))))*($B$4-$F$4))</f>
        <v>-101.99374078187387</v>
      </c>
      <c r="H2">
        <f>G2+((EXP(-1*(ABS(G2-$B$3))/(2*(SQRT(STDEV($G$2:$G$31))))))*($B$3-$G$3))</f>
        <v>-63.859240197729619</v>
      </c>
      <c r="I2">
        <f>H2+((EXP(-1*(ABS(H2-$B$2))/(2*(SQRT(STDEV($H$2:$H$31))))))*($B$2-$H$2))</f>
        <v>-25.623006548252619</v>
      </c>
      <c r="M2">
        <v>17</v>
      </c>
      <c r="N2">
        <v>33</v>
      </c>
      <c r="O2">
        <v>31</v>
      </c>
    </row>
    <row r="3" spans="1:15" x14ac:dyDescent="0.3">
      <c r="A3" t="s">
        <v>1</v>
      </c>
      <c r="B3">
        <v>64.166666666666671</v>
      </c>
      <c r="C3">
        <v>66</v>
      </c>
      <c r="D3">
        <f t="shared" ref="D3:D29" si="0">C3+((EXP(-1*(ABS(C3-$B$7))/(2*(SQRT(STDEV($C$2:$C$31))))))*($B$7-$C$7))</f>
        <v>66</v>
      </c>
      <c r="E3">
        <f t="shared" ref="E3:E29" si="1">D3+((EXP(-1*(ABS(D3-$B$6))/(2*(SQRT(STDEV($D$2:$D$31))))))*($B$6-$D$6))</f>
        <v>66</v>
      </c>
      <c r="F3">
        <f t="shared" ref="F3:F29" si="2">E3+((EXP(-1*(ABS(E3-$B$5))/(2*(SQRT(STDEV($E$2:$E$31))))))*($B$5-$E$5))</f>
        <v>66.000000000008953</v>
      </c>
      <c r="G3">
        <f t="shared" ref="G3:G29" si="3">F3+((EXP(-1*(ABS(F3-$B$4))/(2*(SQRT(STDEV($F$2:$F$31))))))*($B$4-$F$4))</f>
        <v>-120.36448480878809</v>
      </c>
      <c r="H3">
        <f t="shared" ref="H3:H29" si="4">G3+((EXP(-1*(ABS(G3-$B$3))/(2*(SQRT(STDEV($G$2:$G$31))))))*($B$3-$G$3))</f>
        <v>-88.330444359959159</v>
      </c>
      <c r="I3">
        <f t="shared" ref="I3:I29" si="5">H3+((EXP(-1*(ABS(H3-$B$2))/(2*(SQRT(STDEV($H$2:$H$31))))))*($B$2-$H$2))</f>
        <v>-58.034407599832562</v>
      </c>
      <c r="M3">
        <v>46</v>
      </c>
      <c r="N3">
        <v>55</v>
      </c>
      <c r="O3">
        <v>66</v>
      </c>
    </row>
    <row r="4" spans="1:15" x14ac:dyDescent="0.3">
      <c r="A4" t="s">
        <v>2</v>
      </c>
      <c r="B4">
        <v>196.33333333333334</v>
      </c>
      <c r="C4">
        <v>851</v>
      </c>
      <c r="D4">
        <f t="shared" si="0"/>
        <v>851</v>
      </c>
      <c r="E4">
        <f t="shared" si="1"/>
        <v>850.99999999999977</v>
      </c>
      <c r="F4">
        <f t="shared" si="2"/>
        <v>851.00000001732735</v>
      </c>
      <c r="G4">
        <f t="shared" si="3"/>
        <v>849.81101886899023</v>
      </c>
      <c r="H4">
        <f t="shared" si="4"/>
        <v>849.91777863571872</v>
      </c>
      <c r="I4">
        <f t="shared" si="5"/>
        <v>849.95338223988324</v>
      </c>
      <c r="M4">
        <v>75</v>
      </c>
      <c r="N4">
        <v>433</v>
      </c>
      <c r="O4">
        <v>851</v>
      </c>
    </row>
    <row r="5" spans="1:15" x14ac:dyDescent="0.3">
      <c r="A5" t="s">
        <v>3</v>
      </c>
      <c r="B5">
        <v>3296.6666666666665</v>
      </c>
      <c r="C5">
        <v>2996</v>
      </c>
      <c r="D5">
        <f t="shared" si="0"/>
        <v>2995.9999999998299</v>
      </c>
      <c r="E5">
        <f t="shared" si="1"/>
        <v>2995.9997906902818</v>
      </c>
      <c r="F5">
        <f t="shared" si="2"/>
        <v>3012.5679549771598</v>
      </c>
      <c r="G5">
        <f t="shared" si="3"/>
        <v>3012.5679549760994</v>
      </c>
      <c r="H5">
        <f t="shared" si="4"/>
        <v>3012.5679549762299</v>
      </c>
      <c r="I5">
        <f t="shared" si="5"/>
        <v>3012.5679549762713</v>
      </c>
      <c r="M5">
        <v>3278</v>
      </c>
      <c r="N5">
        <v>2738</v>
      </c>
      <c r="O5">
        <v>2996</v>
      </c>
    </row>
    <row r="6" spans="1:15" x14ac:dyDescent="0.3">
      <c r="A6" t="s">
        <v>4</v>
      </c>
      <c r="B6">
        <v>4255</v>
      </c>
      <c r="C6">
        <v>4294</v>
      </c>
      <c r="D6">
        <f t="shared" si="0"/>
        <v>4293.9999559691987</v>
      </c>
      <c r="E6">
        <f t="shared" si="1"/>
        <v>4267.2201657892238</v>
      </c>
      <c r="F6">
        <f t="shared" si="2"/>
        <v>4267.2461458167536</v>
      </c>
      <c r="G6">
        <f t="shared" si="3"/>
        <v>4267.2461458167536</v>
      </c>
      <c r="H6">
        <f t="shared" si="4"/>
        <v>4267.2461458167536</v>
      </c>
      <c r="I6">
        <f t="shared" si="5"/>
        <v>4267.2461458167536</v>
      </c>
      <c r="M6">
        <v>3752</v>
      </c>
      <c r="N6">
        <v>3429</v>
      </c>
      <c r="O6">
        <v>4294</v>
      </c>
    </row>
    <row r="7" spans="1:15" x14ac:dyDescent="0.3">
      <c r="A7" t="s">
        <v>5</v>
      </c>
      <c r="B7">
        <v>6056.166666666667</v>
      </c>
      <c r="C7">
        <v>7041</v>
      </c>
      <c r="D7">
        <f t="shared" si="0"/>
        <v>7040.9231150323039</v>
      </c>
      <c r="E7">
        <f t="shared" si="1"/>
        <v>7040.9231150322194</v>
      </c>
      <c r="F7">
        <f t="shared" si="2"/>
        <v>7040.9231150322194</v>
      </c>
      <c r="G7">
        <f t="shared" si="3"/>
        <v>7040.9231150322194</v>
      </c>
      <c r="H7">
        <f t="shared" si="4"/>
        <v>7040.9231150322194</v>
      </c>
      <c r="I7">
        <f t="shared" si="5"/>
        <v>7040.9231150322194</v>
      </c>
      <c r="M7">
        <v>6153</v>
      </c>
      <c r="N7">
        <v>6153</v>
      </c>
      <c r="O7">
        <v>7041</v>
      </c>
    </row>
    <row r="8" spans="1:15" x14ac:dyDescent="0.3">
      <c r="A8" t="s">
        <v>6</v>
      </c>
      <c r="C8">
        <v>35</v>
      </c>
      <c r="D8">
        <f t="shared" si="0"/>
        <v>35</v>
      </c>
      <c r="E8">
        <f t="shared" si="1"/>
        <v>35</v>
      </c>
      <c r="F8">
        <f t="shared" si="2"/>
        <v>35.000000000006644</v>
      </c>
      <c r="G8">
        <f t="shared" si="3"/>
        <v>-103.22217117543761</v>
      </c>
      <c r="H8">
        <f t="shared" si="4"/>
        <v>-65.529608332189042</v>
      </c>
      <c r="I8">
        <f t="shared" si="5"/>
        <v>-27.89608309544677</v>
      </c>
      <c r="M8">
        <v>20</v>
      </c>
      <c r="N8">
        <v>38</v>
      </c>
      <c r="O8">
        <v>35</v>
      </c>
    </row>
    <row r="9" spans="1:15" x14ac:dyDescent="0.3">
      <c r="A9" t="s">
        <v>7</v>
      </c>
      <c r="M9">
        <v>414</v>
      </c>
    </row>
    <row r="10" spans="1:15" x14ac:dyDescent="0.3">
      <c r="A10" t="s">
        <v>8</v>
      </c>
      <c r="C10">
        <v>621</v>
      </c>
      <c r="D10">
        <f t="shared" si="0"/>
        <v>621</v>
      </c>
      <c r="E10">
        <f t="shared" si="1"/>
        <v>621</v>
      </c>
      <c r="F10">
        <f t="shared" si="2"/>
        <v>621.00000000188709</v>
      </c>
      <c r="G10">
        <f t="shared" si="3"/>
        <v>610.08310281970057</v>
      </c>
      <c r="H10">
        <f t="shared" si="4"/>
        <v>611.12142702821166</v>
      </c>
      <c r="I10">
        <f t="shared" si="5"/>
        <v>611.46653058027164</v>
      </c>
      <c r="M10">
        <v>519</v>
      </c>
      <c r="N10">
        <v>289</v>
      </c>
      <c r="O10">
        <v>621</v>
      </c>
    </row>
    <row r="11" spans="1:15" x14ac:dyDescent="0.3">
      <c r="A11" t="s">
        <v>9</v>
      </c>
      <c r="C11">
        <v>69</v>
      </c>
      <c r="D11">
        <f t="shared" si="0"/>
        <v>69</v>
      </c>
      <c r="E11">
        <f t="shared" si="1"/>
        <v>69</v>
      </c>
      <c r="F11">
        <f t="shared" si="2"/>
        <v>69.000000000009223</v>
      </c>
      <c r="G11">
        <f t="shared" si="3"/>
        <v>-122.83287455669084</v>
      </c>
      <c r="H11">
        <f t="shared" si="4"/>
        <v>-91.54043534222248</v>
      </c>
      <c r="I11">
        <f t="shared" si="5"/>
        <v>-62.155447784003933</v>
      </c>
      <c r="M11">
        <v>46</v>
      </c>
      <c r="N11">
        <v>55</v>
      </c>
      <c r="O11">
        <v>69</v>
      </c>
    </row>
    <row r="12" spans="1:15" x14ac:dyDescent="0.3">
      <c r="A12" t="s">
        <v>10</v>
      </c>
      <c r="C12">
        <v>5623</v>
      </c>
      <c r="D12">
        <f t="shared" si="0"/>
        <v>5607.6283428064171</v>
      </c>
      <c r="E12">
        <f t="shared" si="1"/>
        <v>5607.6282579170529</v>
      </c>
      <c r="F12">
        <f t="shared" si="2"/>
        <v>5607.6282579805438</v>
      </c>
      <c r="G12">
        <f t="shared" si="3"/>
        <v>5607.6282579805438</v>
      </c>
      <c r="H12">
        <f t="shared" si="4"/>
        <v>5607.6282579805438</v>
      </c>
      <c r="I12">
        <f t="shared" si="5"/>
        <v>5607.6282579805438</v>
      </c>
      <c r="M12">
        <v>5140</v>
      </c>
      <c r="N12">
        <v>5376</v>
      </c>
      <c r="O12">
        <v>5623</v>
      </c>
    </row>
    <row r="13" spans="1:15" x14ac:dyDescent="0.3">
      <c r="A13" t="s">
        <v>11</v>
      </c>
      <c r="M13">
        <v>3278</v>
      </c>
      <c r="N13">
        <v>3752</v>
      </c>
    </row>
    <row r="14" spans="1:15" x14ac:dyDescent="0.3">
      <c r="A14" t="s">
        <v>13</v>
      </c>
      <c r="C14">
        <v>90</v>
      </c>
      <c r="D14">
        <f t="shared" si="0"/>
        <v>90</v>
      </c>
      <c r="E14">
        <f t="shared" si="1"/>
        <v>90</v>
      </c>
      <c r="F14">
        <f t="shared" si="2"/>
        <v>90.000000000011283</v>
      </c>
      <c r="G14">
        <f t="shared" si="3"/>
        <v>-144.87792707724932</v>
      </c>
      <c r="H14">
        <f t="shared" si="4"/>
        <v>-119.49210996372997</v>
      </c>
      <c r="I14">
        <f t="shared" si="5"/>
        <v>-96.9674326141797</v>
      </c>
      <c r="M14">
        <v>63</v>
      </c>
      <c r="N14">
        <v>82</v>
      </c>
      <c r="O14">
        <v>90</v>
      </c>
    </row>
    <row r="15" spans="1:15" x14ac:dyDescent="0.3">
      <c r="A15" t="s">
        <v>14</v>
      </c>
      <c r="C15">
        <v>211</v>
      </c>
      <c r="D15">
        <f t="shared" si="0"/>
        <v>211</v>
      </c>
      <c r="E15">
        <f t="shared" si="1"/>
        <v>211</v>
      </c>
      <c r="F15">
        <f t="shared" si="2"/>
        <v>211.00000000003624</v>
      </c>
      <c r="G15">
        <f t="shared" si="3"/>
        <v>-357.35065318521652</v>
      </c>
      <c r="H15">
        <f t="shared" si="4"/>
        <v>-353.97012023031232</v>
      </c>
      <c r="I15">
        <f t="shared" si="5"/>
        <v>-351.54885726310505</v>
      </c>
      <c r="M15">
        <v>211</v>
      </c>
      <c r="N15">
        <v>123</v>
      </c>
      <c r="O15">
        <v>211</v>
      </c>
    </row>
    <row r="16" spans="1:15" x14ac:dyDescent="0.3">
      <c r="A16" t="s">
        <v>15</v>
      </c>
      <c r="C16">
        <v>37</v>
      </c>
      <c r="D16">
        <f t="shared" si="0"/>
        <v>37</v>
      </c>
      <c r="E16">
        <f t="shared" si="1"/>
        <v>37</v>
      </c>
      <c r="F16">
        <f t="shared" si="2"/>
        <v>37.000000000006771</v>
      </c>
      <c r="G16">
        <f t="shared" si="3"/>
        <v>-103.91296880924943</v>
      </c>
      <c r="H16">
        <f t="shared" si="4"/>
        <v>-66.466672332339414</v>
      </c>
      <c r="I16">
        <f t="shared" si="5"/>
        <v>-29.167092596033505</v>
      </c>
      <c r="M16">
        <v>21</v>
      </c>
      <c r="N16">
        <v>35</v>
      </c>
      <c r="O16">
        <v>37</v>
      </c>
    </row>
    <row r="17" spans="1:15" x14ac:dyDescent="0.3">
      <c r="A17" t="s">
        <v>16</v>
      </c>
      <c r="C17">
        <v>35</v>
      </c>
      <c r="D17">
        <f t="shared" si="0"/>
        <v>35</v>
      </c>
      <c r="E17">
        <f t="shared" si="1"/>
        <v>35</v>
      </c>
      <c r="F17">
        <f t="shared" si="2"/>
        <v>35.000000000006644</v>
      </c>
      <c r="G17">
        <f t="shared" si="3"/>
        <v>-103.22217117543761</v>
      </c>
      <c r="H17">
        <f t="shared" si="4"/>
        <v>-65.529608332189042</v>
      </c>
      <c r="I17">
        <f t="shared" si="5"/>
        <v>-27.89608309544677</v>
      </c>
      <c r="M17">
        <v>19</v>
      </c>
      <c r="N17">
        <v>32</v>
      </c>
      <c r="O17">
        <v>35</v>
      </c>
    </row>
    <row r="18" spans="1:15" x14ac:dyDescent="0.3">
      <c r="A18" t="s">
        <v>17</v>
      </c>
      <c r="C18">
        <v>6153</v>
      </c>
      <c r="D18">
        <f t="shared" si="0"/>
        <v>5764.4093084502128</v>
      </c>
      <c r="E18">
        <f t="shared" si="1"/>
        <v>5764.409289719445</v>
      </c>
      <c r="F18">
        <f t="shared" si="2"/>
        <v>5764.4092897334513</v>
      </c>
      <c r="G18">
        <f t="shared" si="3"/>
        <v>5764.4092897334513</v>
      </c>
      <c r="H18">
        <f t="shared" si="4"/>
        <v>5764.4092897334513</v>
      </c>
      <c r="I18">
        <f t="shared" si="5"/>
        <v>5764.4092897334513</v>
      </c>
      <c r="M18">
        <v>6153</v>
      </c>
      <c r="N18">
        <v>6436</v>
      </c>
      <c r="O18">
        <v>6153</v>
      </c>
    </row>
    <row r="19" spans="1:15" x14ac:dyDescent="0.3">
      <c r="A19" t="s">
        <v>18</v>
      </c>
      <c r="C19">
        <v>7365</v>
      </c>
      <c r="D19">
        <f t="shared" si="0"/>
        <v>7364.9965761925678</v>
      </c>
      <c r="E19">
        <f t="shared" si="1"/>
        <v>7364.9965761925641</v>
      </c>
      <c r="F19">
        <f t="shared" si="2"/>
        <v>7364.9965761925641</v>
      </c>
      <c r="G19">
        <f t="shared" si="3"/>
        <v>7364.9965761925641</v>
      </c>
      <c r="H19">
        <f t="shared" si="4"/>
        <v>7364.9965761925641</v>
      </c>
      <c r="I19">
        <f t="shared" si="5"/>
        <v>7364.9965761925641</v>
      </c>
      <c r="M19">
        <v>7041</v>
      </c>
      <c r="N19">
        <v>7365</v>
      </c>
      <c r="O19">
        <v>7365</v>
      </c>
    </row>
    <row r="20" spans="1:15" x14ac:dyDescent="0.3">
      <c r="A20" t="s">
        <v>27</v>
      </c>
      <c r="C20">
        <v>37</v>
      </c>
      <c r="D20">
        <f t="shared" si="0"/>
        <v>37</v>
      </c>
      <c r="E20">
        <f t="shared" si="1"/>
        <v>37</v>
      </c>
      <c r="F20">
        <f t="shared" si="2"/>
        <v>37.000000000006771</v>
      </c>
      <c r="G20">
        <f t="shared" si="3"/>
        <v>-103.91296880924943</v>
      </c>
      <c r="H20">
        <f t="shared" si="4"/>
        <v>-66.466672332339414</v>
      </c>
      <c r="I20">
        <f t="shared" si="5"/>
        <v>-29.167092596033505</v>
      </c>
      <c r="M20">
        <v>20</v>
      </c>
      <c r="N20">
        <v>38</v>
      </c>
      <c r="O20">
        <v>37</v>
      </c>
    </row>
    <row r="21" spans="1:15" x14ac:dyDescent="0.3">
      <c r="A21" t="s">
        <v>28</v>
      </c>
      <c r="C21">
        <v>4698</v>
      </c>
      <c r="D21">
        <f t="shared" si="0"/>
        <v>4697.9978681779794</v>
      </c>
      <c r="E21">
        <f t="shared" si="1"/>
        <v>4697.4525631836905</v>
      </c>
      <c r="F21">
        <f t="shared" si="2"/>
        <v>4697.4529737397706</v>
      </c>
      <c r="G21">
        <f t="shared" si="3"/>
        <v>4697.4529737397706</v>
      </c>
      <c r="H21">
        <f t="shared" si="4"/>
        <v>4697.4529737397706</v>
      </c>
      <c r="I21">
        <f t="shared" si="5"/>
        <v>4697.4529737397706</v>
      </c>
      <c r="M21">
        <v>3752</v>
      </c>
      <c r="N21">
        <v>3924</v>
      </c>
      <c r="O21">
        <v>4698</v>
      </c>
    </row>
    <row r="22" spans="1:15" x14ac:dyDescent="0.3">
      <c r="A22" t="s">
        <v>29</v>
      </c>
      <c r="C22">
        <v>52</v>
      </c>
      <c r="D22">
        <f t="shared" si="0"/>
        <v>52</v>
      </c>
      <c r="E22">
        <f t="shared" si="1"/>
        <v>52</v>
      </c>
      <c r="F22">
        <f t="shared" si="2"/>
        <v>52.000000000007823</v>
      </c>
      <c r="G22">
        <f t="shared" si="3"/>
        <v>-110.83598012740032</v>
      </c>
      <c r="H22">
        <f t="shared" si="4"/>
        <v>-75.770567755946743</v>
      </c>
      <c r="I22">
        <f t="shared" si="5"/>
        <v>-41.630056192167856</v>
      </c>
      <c r="M22">
        <v>35</v>
      </c>
      <c r="N22">
        <v>40</v>
      </c>
      <c r="O22">
        <v>52</v>
      </c>
    </row>
    <row r="23" spans="1:15" x14ac:dyDescent="0.3">
      <c r="A23" t="s">
        <v>30</v>
      </c>
      <c r="C23">
        <v>4491</v>
      </c>
      <c r="D23">
        <f t="shared" si="0"/>
        <v>4490.9997079885534</v>
      </c>
      <c r="E23">
        <f t="shared" si="1"/>
        <v>4486.9896524063988</v>
      </c>
      <c r="F23">
        <f t="shared" si="2"/>
        <v>4486.992775061256</v>
      </c>
      <c r="G23">
        <f t="shared" si="3"/>
        <v>4486.992775061256</v>
      </c>
      <c r="H23">
        <f t="shared" si="4"/>
        <v>4486.992775061256</v>
      </c>
      <c r="I23">
        <f t="shared" si="5"/>
        <v>4486.992775061256</v>
      </c>
      <c r="M23">
        <v>4105</v>
      </c>
      <c r="N23">
        <v>4294</v>
      </c>
      <c r="O23">
        <v>4491</v>
      </c>
    </row>
    <row r="24" spans="1:15" x14ac:dyDescent="0.3">
      <c r="A24" t="s">
        <v>31</v>
      </c>
      <c r="C24">
        <v>2738</v>
      </c>
      <c r="D24">
        <f t="shared" si="0"/>
        <v>2737.9999999999859</v>
      </c>
      <c r="E24">
        <f t="shared" si="1"/>
        <v>2737.9999825907253</v>
      </c>
      <c r="F24">
        <f t="shared" si="2"/>
        <v>2739.3775051366306</v>
      </c>
      <c r="G24">
        <f t="shared" si="3"/>
        <v>2739.3775051218654</v>
      </c>
      <c r="H24">
        <f t="shared" si="4"/>
        <v>2739.3775051236089</v>
      </c>
      <c r="I24">
        <f t="shared" si="5"/>
        <v>2739.3775051241664</v>
      </c>
      <c r="M24">
        <v>1747</v>
      </c>
      <c r="N24">
        <v>1596</v>
      </c>
      <c r="O24">
        <v>2738</v>
      </c>
    </row>
    <row r="25" spans="1:15" x14ac:dyDescent="0.3">
      <c r="A25" t="s">
        <v>32</v>
      </c>
      <c r="C25">
        <v>3924</v>
      </c>
      <c r="D25">
        <f t="shared" si="0"/>
        <v>3923.9999987394249</v>
      </c>
      <c r="E25">
        <f t="shared" si="1"/>
        <v>3922.3950116704837</v>
      </c>
      <c r="F25">
        <f t="shared" si="2"/>
        <v>3923.1166666482713</v>
      </c>
      <c r="G25">
        <f t="shared" si="3"/>
        <v>3923.1166666482713</v>
      </c>
      <c r="H25">
        <f t="shared" si="4"/>
        <v>3923.1166666482713</v>
      </c>
      <c r="I25">
        <f t="shared" si="5"/>
        <v>3923.1166666482713</v>
      </c>
      <c r="M25">
        <v>3278</v>
      </c>
      <c r="N25">
        <v>3134</v>
      </c>
      <c r="O25">
        <v>3924</v>
      </c>
    </row>
    <row r="26" spans="1:15" x14ac:dyDescent="0.3">
      <c r="A26" t="s">
        <v>33</v>
      </c>
      <c r="C26">
        <v>94</v>
      </c>
      <c r="D26">
        <f t="shared" si="0"/>
        <v>94</v>
      </c>
      <c r="E26">
        <f t="shared" si="1"/>
        <v>94</v>
      </c>
      <c r="F26">
        <f t="shared" si="2"/>
        <v>94.000000000011738</v>
      </c>
      <c r="G26">
        <f t="shared" si="3"/>
        <v>-150.11176684661211</v>
      </c>
      <c r="H26">
        <f t="shared" si="4"/>
        <v>-125.95591547951321</v>
      </c>
      <c r="I26">
        <f t="shared" si="5"/>
        <v>-104.77440484719135</v>
      </c>
      <c r="M26">
        <v>86</v>
      </c>
      <c r="N26">
        <v>103</v>
      </c>
      <c r="O26">
        <v>94</v>
      </c>
    </row>
    <row r="27" spans="1:15" x14ac:dyDescent="0.3">
      <c r="A27" t="s">
        <v>34</v>
      </c>
      <c r="C27">
        <v>40</v>
      </c>
      <c r="D27">
        <f t="shared" si="0"/>
        <v>40</v>
      </c>
      <c r="E27">
        <f t="shared" si="1"/>
        <v>40</v>
      </c>
      <c r="F27">
        <f t="shared" si="2"/>
        <v>40.00000000000697</v>
      </c>
      <c r="G27">
        <f t="shared" si="3"/>
        <v>-105.04769992378357</v>
      </c>
      <c r="H27">
        <f t="shared" si="4"/>
        <v>-68.002442824679079</v>
      </c>
      <c r="I27">
        <f t="shared" si="5"/>
        <v>-31.243776200634628</v>
      </c>
      <c r="M27">
        <v>31</v>
      </c>
      <c r="N27">
        <v>37</v>
      </c>
      <c r="O27">
        <v>40</v>
      </c>
    </row>
    <row r="28" spans="1:15" x14ac:dyDescent="0.3">
      <c r="A28" t="s">
        <v>35</v>
      </c>
      <c r="C28">
        <v>6732</v>
      </c>
      <c r="D28">
        <f t="shared" si="0"/>
        <v>6730.505100933965</v>
      </c>
      <c r="E28">
        <f t="shared" si="1"/>
        <v>6730.5051009322733</v>
      </c>
      <c r="F28">
        <f t="shared" si="2"/>
        <v>6730.5051009322742</v>
      </c>
      <c r="G28">
        <f t="shared" si="3"/>
        <v>6730.5051009322742</v>
      </c>
      <c r="H28">
        <f t="shared" si="4"/>
        <v>6730.5051009322742</v>
      </c>
      <c r="I28">
        <f t="shared" si="5"/>
        <v>6730.5051009322742</v>
      </c>
      <c r="M28">
        <v>5623</v>
      </c>
      <c r="N28">
        <v>5882</v>
      </c>
      <c r="O28">
        <v>6732</v>
      </c>
    </row>
    <row r="29" spans="1:15" x14ac:dyDescent="0.3">
      <c r="A29" t="s">
        <v>36</v>
      </c>
      <c r="C29">
        <v>5376</v>
      </c>
      <c r="D29">
        <f t="shared" si="0"/>
        <v>5374.566035173335</v>
      </c>
      <c r="E29">
        <f t="shared" si="1"/>
        <v>5374.565232625715</v>
      </c>
      <c r="F29">
        <f t="shared" si="2"/>
        <v>5374.5652332261752</v>
      </c>
      <c r="G29">
        <f t="shared" si="3"/>
        <v>5374.5652332261752</v>
      </c>
      <c r="H29">
        <f t="shared" si="4"/>
        <v>5374.5652332261752</v>
      </c>
      <c r="I29">
        <f t="shared" si="5"/>
        <v>5374.5652332261752</v>
      </c>
      <c r="M29">
        <v>3924</v>
      </c>
      <c r="N29">
        <v>4105</v>
      </c>
      <c r="O29">
        <v>5376</v>
      </c>
    </row>
    <row r="30" spans="1:15" x14ac:dyDescent="0.3">
      <c r="A30" t="s">
        <v>37</v>
      </c>
      <c r="M30">
        <v>4294</v>
      </c>
      <c r="N30">
        <v>4698</v>
      </c>
    </row>
    <row r="31" spans="1:15" x14ac:dyDescent="0.3">
      <c r="A31" t="s">
        <v>38</v>
      </c>
      <c r="C31">
        <v>4914</v>
      </c>
      <c r="D31">
        <f>C31+((EXP(-1*(ABS(C31-$B$7))/(2*(SQRT(STDEV($C$2:$C$31))))))*($B$7-$C$7))</f>
        <v>4913.9830316734115</v>
      </c>
      <c r="E31">
        <f>D31+((EXP(-1*(ABS(D31-$B$6))/(2*(SQRT(STDEV($D$2:$D$31))))))*($B$6-$D$6))</f>
        <v>4913.9150317785943</v>
      </c>
      <c r="F31">
        <f>E31+((EXP(-1*(ABS(E31-$B$5))/(2*(SQRT(STDEV($E$2:$E$31))))))*($B$5-$E$5))</f>
        <v>4913.915082723699</v>
      </c>
      <c r="G31">
        <f>F31+((EXP(-1*(ABS(F31-$B$4))/(2*(SQRT(STDEV($F$2:$F$31))))))*($B$4-$F$4))</f>
        <v>4913.915082723699</v>
      </c>
      <c r="H31">
        <f>G31+((EXP(-1*(ABS(G31-$B$3))/(2*(SQRT(STDEV($G$2:$G$31))))))*($B$3-$G$3))</f>
        <v>4913.915082723699</v>
      </c>
      <c r="I31">
        <f>H31+((EXP(-1*(ABS(H31-$B$2))/(2*(SQRT(STDEV($H$2:$H$31))))))*($B$2-$H$2))</f>
        <v>4913.915082723699</v>
      </c>
      <c r="M31">
        <v>4294</v>
      </c>
      <c r="N31">
        <v>4491</v>
      </c>
      <c r="O31">
        <v>4914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907D3-FAF0-42B1-B179-339816F05C55}">
  <dimension ref="A1:I31"/>
  <sheetViews>
    <sheetView workbookViewId="0">
      <selection activeCell="A10" sqref="A10:XFD10"/>
    </sheetView>
  </sheetViews>
  <sheetFormatPr defaultRowHeight="14.4" x14ac:dyDescent="0.3"/>
  <sheetData>
    <row r="1" spans="1:9" x14ac:dyDescent="0.3">
      <c r="A1" t="s">
        <v>24</v>
      </c>
      <c r="B1" t="s">
        <v>25</v>
      </c>
      <c r="C1" t="s">
        <v>26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</row>
    <row r="2" spans="1:9" x14ac:dyDescent="0.3">
      <c r="A2" t="s">
        <v>0</v>
      </c>
      <c r="B2">
        <v>26.166666666666668</v>
      </c>
      <c r="C2">
        <v>17</v>
      </c>
      <c r="D2">
        <v>17</v>
      </c>
      <c r="E2">
        <v>17</v>
      </c>
      <c r="F2">
        <v>17.000000000000064</v>
      </c>
      <c r="G2">
        <v>36.616034421137144</v>
      </c>
      <c r="H2">
        <v>30.439871127762927</v>
      </c>
      <c r="I2">
        <v>26.348237729665446</v>
      </c>
    </row>
    <row r="3" spans="1:9" x14ac:dyDescent="0.3">
      <c r="A3" t="s">
        <v>1</v>
      </c>
      <c r="B3">
        <v>64.166666666666671</v>
      </c>
      <c r="C3">
        <v>46</v>
      </c>
      <c r="D3">
        <v>46</v>
      </c>
      <c r="E3">
        <v>46</v>
      </c>
      <c r="F3">
        <v>46.000000000000085</v>
      </c>
      <c r="G3">
        <v>72.338043548838982</v>
      </c>
      <c r="H3">
        <v>64.817724243058322</v>
      </c>
      <c r="I3">
        <v>61.93241195842495</v>
      </c>
    </row>
    <row r="4" spans="1:9" x14ac:dyDescent="0.3">
      <c r="A4" t="s">
        <v>2</v>
      </c>
      <c r="B4">
        <v>196.33333333333334</v>
      </c>
      <c r="C4">
        <v>75</v>
      </c>
      <c r="D4">
        <v>75</v>
      </c>
      <c r="E4">
        <v>75</v>
      </c>
      <c r="F4">
        <v>75.000000000000114</v>
      </c>
      <c r="G4">
        <v>110.36354612189373</v>
      </c>
      <c r="H4">
        <v>105.25336956601852</v>
      </c>
      <c r="I4">
        <v>103.34018494905841</v>
      </c>
    </row>
    <row r="5" spans="1:9" x14ac:dyDescent="0.3">
      <c r="A5" t="s">
        <v>3</v>
      </c>
      <c r="B5">
        <v>3296.6666666666665</v>
      </c>
      <c r="C5">
        <v>3278</v>
      </c>
      <c r="D5">
        <v>3277.999999999955</v>
      </c>
      <c r="E5">
        <v>3278.023031000509</v>
      </c>
      <c r="F5">
        <v>3293.4492419868338</v>
      </c>
      <c r="G5">
        <v>3293.4492419868366</v>
      </c>
      <c r="H5">
        <v>3293.4492419868366</v>
      </c>
      <c r="I5">
        <v>3293.4492419868366</v>
      </c>
    </row>
    <row r="6" spans="1:9" x14ac:dyDescent="0.3">
      <c r="A6" t="s">
        <v>4</v>
      </c>
      <c r="B6">
        <v>4255</v>
      </c>
      <c r="C6">
        <v>3752</v>
      </c>
      <c r="D6">
        <v>3751.9999999942738</v>
      </c>
      <c r="E6">
        <v>3754.9345396714261</v>
      </c>
      <c r="F6">
        <v>3755.1116601634785</v>
      </c>
      <c r="G6">
        <v>3755.1116601634785</v>
      </c>
      <c r="H6">
        <v>3755.1116601634785</v>
      </c>
      <c r="I6">
        <v>3755.1116601634785</v>
      </c>
    </row>
    <row r="7" spans="1:9" x14ac:dyDescent="0.3">
      <c r="A7" t="s">
        <v>5</v>
      </c>
      <c r="B7">
        <v>6056.166666666667</v>
      </c>
      <c r="C7">
        <v>6153</v>
      </c>
      <c r="D7">
        <v>6117.0098827928578</v>
      </c>
      <c r="E7">
        <v>6117.0098854944717</v>
      </c>
      <c r="F7">
        <v>6117.0098854944781</v>
      </c>
      <c r="G7">
        <v>6117.0098854944781</v>
      </c>
      <c r="H7">
        <v>6117.0098854944781</v>
      </c>
      <c r="I7">
        <v>6117.0098854944781</v>
      </c>
    </row>
    <row r="8" spans="1:9" x14ac:dyDescent="0.3">
      <c r="A8" t="s">
        <v>6</v>
      </c>
      <c r="C8">
        <v>20</v>
      </c>
      <c r="D8">
        <v>20</v>
      </c>
      <c r="E8">
        <v>20</v>
      </c>
      <c r="F8">
        <v>20.000000000000064</v>
      </c>
      <c r="G8">
        <v>40.223193082877145</v>
      </c>
      <c r="H8">
        <v>33.816460807773026</v>
      </c>
      <c r="I8">
        <v>29.8628276324201</v>
      </c>
    </row>
    <row r="9" spans="1:9" x14ac:dyDescent="0.3">
      <c r="A9" t="s">
        <v>7</v>
      </c>
      <c r="C9">
        <v>414</v>
      </c>
      <c r="D9">
        <v>414</v>
      </c>
      <c r="E9">
        <v>414</v>
      </c>
      <c r="F9">
        <v>414.00000000000352</v>
      </c>
      <c r="G9">
        <v>427.2877800949064</v>
      </c>
      <c r="H9">
        <v>427.08365299640678</v>
      </c>
      <c r="I9">
        <v>427.01094669760073</v>
      </c>
    </row>
    <row r="10" spans="1:9" x14ac:dyDescent="0.3">
      <c r="A10" t="s">
        <v>8</v>
      </c>
      <c r="C10">
        <v>519</v>
      </c>
      <c r="D10">
        <v>519</v>
      </c>
      <c r="E10">
        <v>519</v>
      </c>
      <c r="F10">
        <v>519.00000000001035</v>
      </c>
      <c r="G10">
        <v>523.57198147552742</v>
      </c>
      <c r="H10">
        <v>523.4952428355424</v>
      </c>
      <c r="I10">
        <v>523.46794530705063</v>
      </c>
    </row>
    <row r="11" spans="1:9" x14ac:dyDescent="0.3">
      <c r="A11" t="s">
        <v>9</v>
      </c>
      <c r="C11">
        <v>46</v>
      </c>
      <c r="D11">
        <v>46</v>
      </c>
      <c r="E11">
        <v>46</v>
      </c>
      <c r="F11">
        <v>46.000000000000085</v>
      </c>
      <c r="G11">
        <v>72.338043548838982</v>
      </c>
      <c r="H11">
        <v>64.817724243058322</v>
      </c>
      <c r="I11">
        <v>61.93241195842495</v>
      </c>
    </row>
    <row r="12" spans="1:9" x14ac:dyDescent="0.3">
      <c r="A12" t="s">
        <v>10</v>
      </c>
      <c r="C12">
        <v>5140</v>
      </c>
      <c r="D12">
        <v>5139.9916981348906</v>
      </c>
      <c r="E12">
        <v>5140.050712694775</v>
      </c>
      <c r="F12">
        <v>5140.0507128315403</v>
      </c>
      <c r="G12">
        <v>5140.0507128315403</v>
      </c>
      <c r="H12">
        <v>5140.0507128315403</v>
      </c>
      <c r="I12">
        <v>5140.0507128315403</v>
      </c>
    </row>
    <row r="13" spans="1:9" x14ac:dyDescent="0.3">
      <c r="A13" t="s">
        <v>11</v>
      </c>
      <c r="C13">
        <v>3278</v>
      </c>
      <c r="D13">
        <v>3277.999999999955</v>
      </c>
      <c r="E13">
        <v>3278.023031000509</v>
      </c>
      <c r="F13">
        <v>3293.4492419868338</v>
      </c>
      <c r="G13">
        <v>3293.4492419868366</v>
      </c>
      <c r="H13">
        <v>3293.4492419868366</v>
      </c>
      <c r="I13">
        <v>3293.4492419868366</v>
      </c>
    </row>
    <row r="14" spans="1:9" x14ac:dyDescent="0.3">
      <c r="A14" t="s">
        <v>13</v>
      </c>
      <c r="C14">
        <v>63</v>
      </c>
      <c r="D14">
        <v>63</v>
      </c>
      <c r="E14">
        <v>63</v>
      </c>
      <c r="F14">
        <v>63.000000000000099</v>
      </c>
      <c r="G14">
        <v>94.304138344040751</v>
      </c>
      <c r="H14">
        <v>88.288198747205314</v>
      </c>
      <c r="I14">
        <v>86.01508364425851</v>
      </c>
    </row>
    <row r="15" spans="1:9" x14ac:dyDescent="0.3">
      <c r="A15" t="s">
        <v>14</v>
      </c>
      <c r="C15">
        <v>211</v>
      </c>
      <c r="D15">
        <v>211</v>
      </c>
      <c r="E15">
        <v>211</v>
      </c>
      <c r="F15">
        <v>211.00000000000045</v>
      </c>
      <c r="G15">
        <v>315.53422594139704</v>
      </c>
      <c r="H15">
        <v>314.89882043849599</v>
      </c>
      <c r="I15">
        <v>314.67150679252342</v>
      </c>
    </row>
    <row r="16" spans="1:9" x14ac:dyDescent="0.3">
      <c r="A16" t="s">
        <v>15</v>
      </c>
      <c r="C16">
        <v>21</v>
      </c>
      <c r="D16">
        <v>21</v>
      </c>
      <c r="E16">
        <v>21</v>
      </c>
      <c r="F16">
        <v>21.000000000000064</v>
      </c>
      <c r="G16">
        <v>41.429727136937814</v>
      </c>
      <c r="H16">
        <v>34.943968015010341</v>
      </c>
      <c r="I16">
        <v>31.035371271536832</v>
      </c>
    </row>
    <row r="17" spans="1:9" x14ac:dyDescent="0.3">
      <c r="A17" t="s">
        <v>16</v>
      </c>
      <c r="C17">
        <v>19</v>
      </c>
      <c r="D17">
        <v>19</v>
      </c>
      <c r="E17">
        <v>19</v>
      </c>
      <c r="F17">
        <v>19.000000000000064</v>
      </c>
      <c r="G17">
        <v>39.018746982081865</v>
      </c>
      <c r="H17">
        <v>32.689944369957402</v>
      </c>
      <c r="I17">
        <v>28.690796094950478</v>
      </c>
    </row>
    <row r="18" spans="1:9" x14ac:dyDescent="0.3">
      <c r="A18" t="s">
        <v>17</v>
      </c>
      <c r="C18">
        <v>6153</v>
      </c>
      <c r="D18">
        <v>6117.0098827928578</v>
      </c>
      <c r="E18">
        <v>6117.0098854944717</v>
      </c>
      <c r="F18">
        <v>6117.0098854944781</v>
      </c>
      <c r="G18">
        <v>6117.0098854944781</v>
      </c>
      <c r="H18">
        <v>6117.0098854944781</v>
      </c>
      <c r="I18">
        <v>6117.0098854944781</v>
      </c>
    </row>
    <row r="19" spans="1:9" x14ac:dyDescent="0.3">
      <c r="A19" t="s">
        <v>18</v>
      </c>
      <c r="C19">
        <v>7041</v>
      </c>
      <c r="D19">
        <v>7040.9958850417306</v>
      </c>
      <c r="E19">
        <v>7040.9958850419434</v>
      </c>
      <c r="F19">
        <v>7040.9958850419434</v>
      </c>
      <c r="G19">
        <v>7040.9958850419434</v>
      </c>
      <c r="H19">
        <v>7040.9958850419434</v>
      </c>
      <c r="I19">
        <v>7040.9958850419434</v>
      </c>
    </row>
    <row r="20" spans="1:9" x14ac:dyDescent="0.3">
      <c r="A20" t="s">
        <v>27</v>
      </c>
      <c r="C20">
        <v>20</v>
      </c>
      <c r="D20">
        <v>20</v>
      </c>
      <c r="E20">
        <v>20</v>
      </c>
      <c r="F20">
        <v>20.000000000000064</v>
      </c>
      <c r="G20">
        <v>40.223193082877145</v>
      </c>
      <c r="H20">
        <v>33.816460807773026</v>
      </c>
      <c r="I20">
        <v>29.8628276324201</v>
      </c>
    </row>
    <row r="21" spans="1:9" x14ac:dyDescent="0.3">
      <c r="A21" t="s">
        <v>28</v>
      </c>
      <c r="C21">
        <v>3752</v>
      </c>
      <c r="D21">
        <v>3751.9999999942738</v>
      </c>
      <c r="E21">
        <v>3754.9345396714261</v>
      </c>
      <c r="F21">
        <v>3755.1116601634785</v>
      </c>
      <c r="G21">
        <v>3755.1116601634785</v>
      </c>
      <c r="H21">
        <v>3755.1116601634785</v>
      </c>
      <c r="I21">
        <v>3755.1116601634785</v>
      </c>
    </row>
    <row r="22" spans="1:9" x14ac:dyDescent="0.3">
      <c r="A22" t="s">
        <v>29</v>
      </c>
      <c r="C22">
        <v>35</v>
      </c>
      <c r="D22">
        <v>35</v>
      </c>
      <c r="E22">
        <v>35</v>
      </c>
      <c r="F22">
        <v>35.000000000000078</v>
      </c>
      <c r="G22">
        <v>58.552786509515258</v>
      </c>
      <c r="H22">
        <v>50.834478619380839</v>
      </c>
      <c r="I22">
        <v>47.508659544557496</v>
      </c>
    </row>
    <row r="23" spans="1:9" x14ac:dyDescent="0.3">
      <c r="A23" t="s">
        <v>30</v>
      </c>
      <c r="C23">
        <v>4105</v>
      </c>
      <c r="D23">
        <v>4104.9999997887353</v>
      </c>
      <c r="E23">
        <v>4213.4817919190182</v>
      </c>
      <c r="F23">
        <v>4213.4834698502491</v>
      </c>
      <c r="G23">
        <v>4213.4834698502491</v>
      </c>
      <c r="H23">
        <v>4213.4834698502491</v>
      </c>
      <c r="I23">
        <v>4213.4834698502491</v>
      </c>
    </row>
    <row r="24" spans="1:9" x14ac:dyDescent="0.3">
      <c r="A24" t="s">
        <v>31</v>
      </c>
      <c r="C24">
        <v>1747</v>
      </c>
      <c r="D24">
        <v>1747</v>
      </c>
      <c r="E24">
        <v>1747.0000000036518</v>
      </c>
      <c r="F24">
        <v>1747.0000027082513</v>
      </c>
      <c r="G24">
        <v>1747.0000201319206</v>
      </c>
      <c r="H24">
        <v>1747.0000198255659</v>
      </c>
      <c r="I24">
        <v>1747.0000197166742</v>
      </c>
    </row>
    <row r="25" spans="1:9" x14ac:dyDescent="0.3">
      <c r="A25" t="s">
        <v>32</v>
      </c>
      <c r="C25">
        <v>3278</v>
      </c>
      <c r="D25">
        <v>3277.999999999955</v>
      </c>
      <c r="E25">
        <v>3278.023031000509</v>
      </c>
      <c r="F25">
        <v>3293.4492419868338</v>
      </c>
      <c r="G25">
        <v>3293.4492419868366</v>
      </c>
      <c r="H25">
        <v>3293.4492419868366</v>
      </c>
      <c r="I25">
        <v>3293.4492419868366</v>
      </c>
    </row>
    <row r="26" spans="1:9" x14ac:dyDescent="0.3">
      <c r="A26" t="s">
        <v>33</v>
      </c>
      <c r="C26">
        <v>86</v>
      </c>
      <c r="D26">
        <v>86</v>
      </c>
      <c r="E26">
        <v>86</v>
      </c>
      <c r="F26">
        <v>86.000000000000128</v>
      </c>
      <c r="G26">
        <v>125.54549570699534</v>
      </c>
      <c r="H26">
        <v>121.16583543267483</v>
      </c>
      <c r="I26">
        <v>119.53827265414836</v>
      </c>
    </row>
    <row r="27" spans="1:9" x14ac:dyDescent="0.3">
      <c r="A27" t="s">
        <v>34</v>
      </c>
      <c r="C27">
        <v>31</v>
      </c>
      <c r="D27">
        <v>31</v>
      </c>
      <c r="E27">
        <v>31</v>
      </c>
      <c r="F27">
        <v>31.000000000000071</v>
      </c>
      <c r="G27">
        <v>53.61470590319378</v>
      </c>
      <c r="H27">
        <v>46.274112819888678</v>
      </c>
      <c r="I27">
        <v>42.790556996229938</v>
      </c>
    </row>
    <row r="28" spans="1:9" x14ac:dyDescent="0.3">
      <c r="A28" t="s">
        <v>35</v>
      </c>
      <c r="C28">
        <v>5623</v>
      </c>
      <c r="D28">
        <v>5621.8433420081865</v>
      </c>
      <c r="E28">
        <v>5621.8437694329123</v>
      </c>
      <c r="F28">
        <v>5621.8437694339354</v>
      </c>
      <c r="G28">
        <v>5621.8437694339354</v>
      </c>
      <c r="H28">
        <v>5621.8437694339354</v>
      </c>
      <c r="I28">
        <v>5621.8437694339354</v>
      </c>
    </row>
    <row r="29" spans="1:9" x14ac:dyDescent="0.3">
      <c r="A29" t="s">
        <v>36</v>
      </c>
      <c r="C29">
        <v>3924</v>
      </c>
      <c r="D29">
        <v>3923.9999999667821</v>
      </c>
      <c r="E29">
        <v>3941.039705480689</v>
      </c>
      <c r="F29">
        <v>3941.0664365848152</v>
      </c>
      <c r="G29">
        <v>3941.0664365848152</v>
      </c>
      <c r="H29">
        <v>3941.0664365848152</v>
      </c>
      <c r="I29">
        <v>3941.0664365848152</v>
      </c>
    </row>
    <row r="30" spans="1:9" x14ac:dyDescent="0.3">
      <c r="A30" t="s">
        <v>37</v>
      </c>
      <c r="C30">
        <v>4294</v>
      </c>
      <c r="D30">
        <v>4293.9999985418735</v>
      </c>
      <c r="E30">
        <v>4631.5616453721914</v>
      </c>
      <c r="F30">
        <v>4631.5616693525444</v>
      </c>
      <c r="G30">
        <v>4631.5616693525444</v>
      </c>
      <c r="H30">
        <v>4631.5616693525444</v>
      </c>
      <c r="I30">
        <v>4631.5616693525444</v>
      </c>
    </row>
    <row r="31" spans="1:9" x14ac:dyDescent="0.3">
      <c r="A31" t="s">
        <v>38</v>
      </c>
      <c r="C31">
        <v>4294</v>
      </c>
      <c r="D31">
        <v>4293.9999985418735</v>
      </c>
      <c r="E31">
        <v>4631.5616453721914</v>
      </c>
      <c r="F31">
        <v>4631.5616693525444</v>
      </c>
      <c r="G31">
        <v>4631.5616693525444</v>
      </c>
      <c r="H31">
        <v>4631.5616693525444</v>
      </c>
      <c r="I31">
        <v>4631.5616693525444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01D7C-5339-400A-9914-B143B93FAED5}">
  <dimension ref="A1:I31"/>
  <sheetViews>
    <sheetView workbookViewId="0">
      <selection activeCell="A10" sqref="A10:XFD10"/>
    </sheetView>
  </sheetViews>
  <sheetFormatPr defaultRowHeight="14.4" x14ac:dyDescent="0.3"/>
  <sheetData>
    <row r="1" spans="1:9" x14ac:dyDescent="0.3">
      <c r="A1" t="s">
        <v>24</v>
      </c>
      <c r="B1" t="s">
        <v>25</v>
      </c>
      <c r="C1" t="s">
        <v>26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</row>
    <row r="2" spans="1:9" x14ac:dyDescent="0.3">
      <c r="A2" t="s">
        <v>0</v>
      </c>
      <c r="B2">
        <v>26.166666666666668</v>
      </c>
      <c r="C2">
        <v>33</v>
      </c>
      <c r="D2">
        <v>33</v>
      </c>
      <c r="E2">
        <v>33</v>
      </c>
      <c r="F2">
        <v>33.000000000005855</v>
      </c>
      <c r="G2">
        <v>-14.261493490599101</v>
      </c>
      <c r="H2">
        <v>17.057271671675885</v>
      </c>
      <c r="I2">
        <v>25.383914284318472</v>
      </c>
    </row>
    <row r="3" spans="1:9" x14ac:dyDescent="0.3">
      <c r="A3" t="s">
        <v>1</v>
      </c>
      <c r="B3">
        <v>64.166666666666671</v>
      </c>
      <c r="C3">
        <v>55</v>
      </c>
      <c r="D3">
        <v>55</v>
      </c>
      <c r="E3">
        <v>55</v>
      </c>
      <c r="F3">
        <v>55.000000000007269</v>
      </c>
      <c r="G3">
        <v>-3.7142168134179343</v>
      </c>
      <c r="H3">
        <v>31.038065324270221</v>
      </c>
      <c r="I3">
        <v>39.720132800258554</v>
      </c>
    </row>
    <row r="4" spans="1:9" x14ac:dyDescent="0.3">
      <c r="A4" t="s">
        <v>2</v>
      </c>
      <c r="B4">
        <v>196.33333333333334</v>
      </c>
      <c r="C4">
        <v>433</v>
      </c>
      <c r="D4">
        <v>433</v>
      </c>
      <c r="E4">
        <v>433</v>
      </c>
      <c r="F4">
        <v>433.00000000030252</v>
      </c>
      <c r="G4">
        <v>410.07084734893357</v>
      </c>
      <c r="H4">
        <v>412.31000830183314</v>
      </c>
      <c r="I4">
        <v>412.51206118541074</v>
      </c>
    </row>
    <row r="5" spans="1:9" x14ac:dyDescent="0.3">
      <c r="A5" t="s">
        <v>3</v>
      </c>
      <c r="B5">
        <v>3296.6666666666665</v>
      </c>
      <c r="C5">
        <v>2738</v>
      </c>
      <c r="D5">
        <v>2737.9999999999995</v>
      </c>
      <c r="E5">
        <v>2738.0002392437764</v>
      </c>
      <c r="F5">
        <v>2740.2603755076798</v>
      </c>
      <c r="G5">
        <v>2740.260375504678</v>
      </c>
      <c r="H5">
        <v>2740.2603755049117</v>
      </c>
      <c r="I5">
        <v>2740.2603755049331</v>
      </c>
    </row>
    <row r="6" spans="1:9" x14ac:dyDescent="0.3">
      <c r="A6" t="s">
        <v>4</v>
      </c>
      <c r="B6">
        <v>4255</v>
      </c>
      <c r="C6">
        <v>3429</v>
      </c>
      <c r="D6">
        <v>3428.9999999995198</v>
      </c>
      <c r="E6">
        <v>3429.2275051117099</v>
      </c>
      <c r="F6">
        <v>3580.352140973207</v>
      </c>
      <c r="G6">
        <v>3580.3521409732061</v>
      </c>
      <c r="H6">
        <v>3580.3521409732061</v>
      </c>
      <c r="I6">
        <v>3580.3521409732061</v>
      </c>
    </row>
    <row r="7" spans="1:9" x14ac:dyDescent="0.3">
      <c r="A7" t="s">
        <v>5</v>
      </c>
      <c r="B7">
        <v>6056.166666666667</v>
      </c>
      <c r="C7">
        <v>6153</v>
      </c>
      <c r="D7">
        <v>6115.901585791391</v>
      </c>
      <c r="E7">
        <v>6115.9015936737178</v>
      </c>
      <c r="F7">
        <v>6115.9015936741871</v>
      </c>
      <c r="G7">
        <v>6115.9015936741871</v>
      </c>
      <c r="H7">
        <v>6115.9015936741871</v>
      </c>
      <c r="I7">
        <v>6115.9015936741871</v>
      </c>
    </row>
    <row r="8" spans="1:9" x14ac:dyDescent="0.3">
      <c r="A8" t="s">
        <v>6</v>
      </c>
      <c r="C8">
        <v>38</v>
      </c>
      <c r="D8">
        <v>38</v>
      </c>
      <c r="E8">
        <v>38</v>
      </c>
      <c r="F8">
        <v>38.000000000006146</v>
      </c>
      <c r="G8">
        <v>-11.650619968005245</v>
      </c>
      <c r="H8">
        <v>20.485109917759445</v>
      </c>
      <c r="I8">
        <v>29.098078988726407</v>
      </c>
    </row>
    <row r="9" spans="1:9" x14ac:dyDescent="0.3">
      <c r="A9" t="s">
        <v>7</v>
      </c>
    </row>
    <row r="10" spans="1:9" x14ac:dyDescent="0.3">
      <c r="A10" t="s">
        <v>8</v>
      </c>
      <c r="C10">
        <v>289</v>
      </c>
      <c r="D10">
        <v>289</v>
      </c>
      <c r="E10">
        <v>289</v>
      </c>
      <c r="F10">
        <v>289.0000000000731</v>
      </c>
      <c r="G10">
        <v>194.11351641002466</v>
      </c>
      <c r="H10">
        <v>212.9555191061759</v>
      </c>
      <c r="I10">
        <v>214.39892811659337</v>
      </c>
    </row>
    <row r="11" spans="1:9" x14ac:dyDescent="0.3">
      <c r="A11" t="s">
        <v>9</v>
      </c>
      <c r="C11">
        <v>55</v>
      </c>
      <c r="D11">
        <v>55</v>
      </c>
      <c r="E11">
        <v>55</v>
      </c>
      <c r="F11">
        <v>55.000000000007269</v>
      </c>
      <c r="G11">
        <v>-3.7142168134179343</v>
      </c>
      <c r="H11">
        <v>31.038065324270221</v>
      </c>
      <c r="I11">
        <v>39.720132800258554</v>
      </c>
    </row>
    <row r="12" spans="1:9" x14ac:dyDescent="0.3">
      <c r="A12" t="s">
        <v>10</v>
      </c>
      <c r="C12">
        <v>5376</v>
      </c>
      <c r="D12">
        <v>5375.8853701037797</v>
      </c>
      <c r="E12">
        <v>5375.8975617008909</v>
      </c>
      <c r="F12">
        <v>5375.8975623941215</v>
      </c>
      <c r="G12">
        <v>5375.8975623941215</v>
      </c>
      <c r="H12">
        <v>5375.8975623941215</v>
      </c>
      <c r="I12">
        <v>5375.8975623941215</v>
      </c>
    </row>
    <row r="13" spans="1:9" x14ac:dyDescent="0.3">
      <c r="A13" t="s">
        <v>11</v>
      </c>
      <c r="C13">
        <v>3752</v>
      </c>
      <c r="D13">
        <v>3751.9999999882157</v>
      </c>
      <c r="E13">
        <v>3757.6116858554224</v>
      </c>
      <c r="F13">
        <v>3763.5371050788003</v>
      </c>
      <c r="G13">
        <v>3763.5371050788003</v>
      </c>
      <c r="H13">
        <v>3763.5371050788003</v>
      </c>
      <c r="I13">
        <v>3763.5371050788003</v>
      </c>
    </row>
    <row r="14" spans="1:9" x14ac:dyDescent="0.3">
      <c r="A14" t="s">
        <v>13</v>
      </c>
      <c r="C14">
        <v>82</v>
      </c>
      <c r="D14">
        <v>82</v>
      </c>
      <c r="E14">
        <v>82</v>
      </c>
      <c r="F14">
        <v>82.000000000009493</v>
      </c>
      <c r="G14">
        <v>5.3704390568553322</v>
      </c>
      <c r="H14">
        <v>43.38036032375588</v>
      </c>
      <c r="I14">
        <v>51.067337509703322</v>
      </c>
    </row>
    <row r="15" spans="1:9" x14ac:dyDescent="0.3">
      <c r="A15" t="s">
        <v>14</v>
      </c>
      <c r="C15">
        <v>123</v>
      </c>
      <c r="D15">
        <v>123</v>
      </c>
      <c r="E15">
        <v>123</v>
      </c>
      <c r="F15">
        <v>123.00000000001423</v>
      </c>
      <c r="G15">
        <v>8.1799694270576282</v>
      </c>
      <c r="H15">
        <v>47.257889837353467</v>
      </c>
      <c r="I15">
        <v>54.656436215491887</v>
      </c>
    </row>
    <row r="16" spans="1:9" x14ac:dyDescent="0.3">
      <c r="A16" t="s">
        <v>15</v>
      </c>
      <c r="C16">
        <v>35</v>
      </c>
      <c r="D16">
        <v>35</v>
      </c>
      <c r="E16">
        <v>35</v>
      </c>
      <c r="F16">
        <v>35.000000000005969</v>
      </c>
      <c r="G16">
        <v>-13.203029634801368</v>
      </c>
      <c r="H16">
        <v>18.444404451554355</v>
      </c>
      <c r="I16">
        <v>26.885749138743552</v>
      </c>
    </row>
    <row r="17" spans="1:9" x14ac:dyDescent="0.3">
      <c r="A17" t="s">
        <v>16</v>
      </c>
      <c r="C17">
        <v>32</v>
      </c>
      <c r="D17">
        <v>32</v>
      </c>
      <c r="E17">
        <v>32</v>
      </c>
      <c r="F17">
        <v>32.000000000005798</v>
      </c>
      <c r="G17">
        <v>-14.797644570618004</v>
      </c>
      <c r="H17">
        <v>16.355942248495285</v>
      </c>
      <c r="I17">
        <v>24.625186450400054</v>
      </c>
    </row>
    <row r="18" spans="1:9" x14ac:dyDescent="0.3">
      <c r="A18" t="s">
        <v>17</v>
      </c>
      <c r="C18">
        <v>6436</v>
      </c>
      <c r="D18">
        <v>6433.7529180842148</v>
      </c>
      <c r="E18">
        <v>6433.7529184205268</v>
      </c>
      <c r="F18">
        <v>6433.7529184205468</v>
      </c>
      <c r="G18">
        <v>6433.7529184205468</v>
      </c>
      <c r="H18">
        <v>6433.7529184205468</v>
      </c>
      <c r="I18">
        <v>6433.7529184205468</v>
      </c>
    </row>
    <row r="19" spans="1:9" x14ac:dyDescent="0.3">
      <c r="A19" t="s">
        <v>18</v>
      </c>
      <c r="C19">
        <v>7365</v>
      </c>
      <c r="D19">
        <v>7364.9997739663331</v>
      </c>
      <c r="E19">
        <v>7364.9997739663659</v>
      </c>
      <c r="F19">
        <v>7364.9997739663659</v>
      </c>
      <c r="G19">
        <v>7364.9997739663659</v>
      </c>
      <c r="H19">
        <v>7364.9997739663659</v>
      </c>
      <c r="I19">
        <v>7364.9997739663659</v>
      </c>
    </row>
    <row r="20" spans="1:9" x14ac:dyDescent="0.3">
      <c r="A20" t="s">
        <v>27</v>
      </c>
      <c r="C20">
        <v>38</v>
      </c>
      <c r="D20">
        <v>38</v>
      </c>
      <c r="E20">
        <v>38</v>
      </c>
      <c r="F20">
        <v>38.000000000006146</v>
      </c>
      <c r="G20">
        <v>-11.650619968005245</v>
      </c>
      <c r="H20">
        <v>20.485109917759445</v>
      </c>
      <c r="I20">
        <v>29.098078988726407</v>
      </c>
    </row>
    <row r="21" spans="1:9" x14ac:dyDescent="0.3">
      <c r="A21" t="s">
        <v>28</v>
      </c>
      <c r="C21">
        <v>3924</v>
      </c>
      <c r="D21">
        <v>3923.9999999352253</v>
      </c>
      <c r="E21">
        <v>3954.931326328518</v>
      </c>
      <c r="F21">
        <v>3955.7776001160137</v>
      </c>
      <c r="G21">
        <v>3955.7776001160137</v>
      </c>
      <c r="H21">
        <v>3955.7776001160137</v>
      </c>
      <c r="I21">
        <v>3955.7776001160137</v>
      </c>
    </row>
    <row r="22" spans="1:9" x14ac:dyDescent="0.3">
      <c r="A22" t="s">
        <v>29</v>
      </c>
      <c r="C22">
        <v>40</v>
      </c>
      <c r="D22">
        <v>40</v>
      </c>
      <c r="E22">
        <v>40</v>
      </c>
      <c r="F22">
        <v>40.000000000006274</v>
      </c>
      <c r="G22">
        <v>-10.639751919394513</v>
      </c>
      <c r="H22">
        <v>21.817979920931961</v>
      </c>
      <c r="I22">
        <v>30.544923445620533</v>
      </c>
    </row>
    <row r="23" spans="1:9" x14ac:dyDescent="0.3">
      <c r="A23" t="s">
        <v>30</v>
      </c>
      <c r="C23">
        <v>4294</v>
      </c>
      <c r="D23">
        <v>4293.9999974677885</v>
      </c>
      <c r="E23">
        <v>4854.9102985251075</v>
      </c>
      <c r="F23">
        <v>4854.9104166928109</v>
      </c>
      <c r="G23">
        <v>4854.9104166928109</v>
      </c>
      <c r="H23">
        <v>4854.9104166928109</v>
      </c>
      <c r="I23">
        <v>4854.9104166928109</v>
      </c>
    </row>
    <row r="24" spans="1:9" x14ac:dyDescent="0.3">
      <c r="A24" t="s">
        <v>31</v>
      </c>
      <c r="C24">
        <v>1596</v>
      </c>
      <c r="D24">
        <v>1596</v>
      </c>
      <c r="E24">
        <v>1596.0000000028635</v>
      </c>
      <c r="F24">
        <v>1596.0000290054877</v>
      </c>
      <c r="G24">
        <v>1595.9997898175952</v>
      </c>
      <c r="H24">
        <v>1595.9998084479753</v>
      </c>
      <c r="I24">
        <v>1595.9998101666461</v>
      </c>
    </row>
    <row r="25" spans="1:9" x14ac:dyDescent="0.3">
      <c r="A25" t="s">
        <v>32</v>
      </c>
      <c r="C25">
        <v>3134</v>
      </c>
      <c r="D25">
        <v>3133.9999999999741</v>
      </c>
      <c r="E25">
        <v>3134.0121777360464</v>
      </c>
      <c r="F25">
        <v>3246.3253554308662</v>
      </c>
      <c r="G25">
        <v>3246.3253554308458</v>
      </c>
      <c r="H25">
        <v>3246.3253554308471</v>
      </c>
      <c r="I25">
        <v>3246.3253554308471</v>
      </c>
    </row>
    <row r="26" spans="1:9" x14ac:dyDescent="0.3">
      <c r="A26" t="s">
        <v>33</v>
      </c>
      <c r="C26">
        <v>103</v>
      </c>
      <c r="D26">
        <v>103</v>
      </c>
      <c r="E26">
        <v>103</v>
      </c>
      <c r="F26">
        <v>103.00000000001168</v>
      </c>
      <c r="G26">
        <v>8.7353800023534376</v>
      </c>
      <c r="H26">
        <v>48.027957256206413</v>
      </c>
      <c r="I26">
        <v>55.370523234855625</v>
      </c>
    </row>
    <row r="27" spans="1:9" x14ac:dyDescent="0.3">
      <c r="A27" t="s">
        <v>34</v>
      </c>
      <c r="C27">
        <v>37</v>
      </c>
      <c r="D27">
        <v>37</v>
      </c>
      <c r="E27">
        <v>37</v>
      </c>
      <c r="F27">
        <v>37.000000000006089</v>
      </c>
      <c r="G27">
        <v>-12.163322916058881</v>
      </c>
      <c r="H27">
        <v>19.810313525956438</v>
      </c>
      <c r="I27">
        <v>28.366149168580407</v>
      </c>
    </row>
    <row r="28" spans="1:9" x14ac:dyDescent="0.3">
      <c r="A28" t="s">
        <v>35</v>
      </c>
      <c r="C28">
        <v>5882</v>
      </c>
      <c r="D28">
        <v>5864.7577695883829</v>
      </c>
      <c r="E28">
        <v>5864.7578648817444</v>
      </c>
      <c r="F28">
        <v>5864.7578648873277</v>
      </c>
      <c r="G28">
        <v>5864.7578648873277</v>
      </c>
      <c r="H28">
        <v>5864.7578648873277</v>
      </c>
      <c r="I28">
        <v>5864.7578648873277</v>
      </c>
    </row>
    <row r="29" spans="1:9" x14ac:dyDescent="0.3">
      <c r="A29" t="s">
        <v>36</v>
      </c>
      <c r="C29">
        <v>4105</v>
      </c>
      <c r="D29">
        <v>4104.999999610739</v>
      </c>
      <c r="E29">
        <v>4291.4201953166194</v>
      </c>
      <c r="F29">
        <v>4291.4508275528506</v>
      </c>
      <c r="G29">
        <v>4291.4508275528506</v>
      </c>
      <c r="H29">
        <v>4291.4508275528506</v>
      </c>
      <c r="I29">
        <v>4291.4508275528506</v>
      </c>
    </row>
    <row r="30" spans="1:9" x14ac:dyDescent="0.3">
      <c r="A30" t="s">
        <v>37</v>
      </c>
      <c r="C30">
        <v>4698</v>
      </c>
      <c r="D30">
        <v>4697.9998613582638</v>
      </c>
      <c r="E30">
        <v>4708.1784786135213</v>
      </c>
      <c r="F30">
        <v>4708.178980975481</v>
      </c>
      <c r="G30">
        <v>4708.178980975481</v>
      </c>
      <c r="H30">
        <v>4708.178980975481</v>
      </c>
      <c r="I30">
        <v>4708.178980975481</v>
      </c>
    </row>
    <row r="31" spans="1:9" x14ac:dyDescent="0.3">
      <c r="A31" t="s">
        <v>38</v>
      </c>
      <c r="C31">
        <v>4491</v>
      </c>
      <c r="D31">
        <v>4490.9999821687343</v>
      </c>
      <c r="E31">
        <v>4570.403627724043</v>
      </c>
      <c r="F31">
        <v>4570.4055828196379</v>
      </c>
      <c r="G31">
        <v>4570.4055828196379</v>
      </c>
      <c r="H31">
        <v>4570.4055828196379</v>
      </c>
      <c r="I31">
        <v>4570.4055828196379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766B6-4D0E-4C0E-9C2D-0A912A75A538}">
  <dimension ref="A1:I31"/>
  <sheetViews>
    <sheetView workbookViewId="0">
      <selection activeCell="C4" sqref="C4"/>
    </sheetView>
  </sheetViews>
  <sheetFormatPr defaultRowHeight="14.4" x14ac:dyDescent="0.3"/>
  <sheetData>
    <row r="1" spans="1:9" x14ac:dyDescent="0.3">
      <c r="A1" t="s">
        <v>24</v>
      </c>
      <c r="B1" t="s">
        <v>25</v>
      </c>
      <c r="C1" t="s">
        <v>26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</row>
    <row r="2" spans="1:9" x14ac:dyDescent="0.3">
      <c r="A2" t="s">
        <v>0</v>
      </c>
      <c r="B2">
        <v>26.166666666666668</v>
      </c>
      <c r="C2">
        <v>31</v>
      </c>
      <c r="D2">
        <v>31</v>
      </c>
      <c r="E2">
        <v>31</v>
      </c>
      <c r="F2">
        <v>31.000000000006281</v>
      </c>
      <c r="G2">
        <v>-101.87117362960356</v>
      </c>
      <c r="H2">
        <v>-64.699662191995259</v>
      </c>
      <c r="I2">
        <v>-26.876357998652075</v>
      </c>
    </row>
    <row r="3" spans="1:9" x14ac:dyDescent="0.3">
      <c r="A3" t="s">
        <v>1</v>
      </c>
      <c r="B3">
        <v>64.166666666666671</v>
      </c>
      <c r="C3">
        <v>66</v>
      </c>
      <c r="D3">
        <v>66</v>
      </c>
      <c r="E3">
        <v>66</v>
      </c>
      <c r="F3">
        <v>66.000000000008811</v>
      </c>
      <c r="G3">
        <v>-120.22907706353044</v>
      </c>
      <c r="H3">
        <v>-89.08983333117007</v>
      </c>
      <c r="I3">
        <v>-59.195571077644473</v>
      </c>
    </row>
    <row r="4" spans="1:9" x14ac:dyDescent="0.3">
      <c r="A4" t="s">
        <v>2</v>
      </c>
      <c r="B4">
        <v>196.33333333333334</v>
      </c>
      <c r="C4">
        <v>851</v>
      </c>
      <c r="D4">
        <v>851</v>
      </c>
      <c r="E4">
        <v>850.99999999999977</v>
      </c>
      <c r="F4">
        <v>851.00000001710259</v>
      </c>
      <c r="G4">
        <v>849.81535183517531</v>
      </c>
      <c r="H4">
        <v>849.90967751503138</v>
      </c>
      <c r="I4">
        <v>849.94186618497861</v>
      </c>
    </row>
    <row r="5" spans="1:9" x14ac:dyDescent="0.3">
      <c r="A5" t="s">
        <v>3</v>
      </c>
      <c r="B5">
        <v>3296.6666666666665</v>
      </c>
      <c r="C5">
        <v>2996</v>
      </c>
      <c r="D5">
        <v>2995.9999999997804</v>
      </c>
      <c r="E5">
        <v>2995.9997923820019</v>
      </c>
      <c r="F5">
        <v>3012.5413831297865</v>
      </c>
      <c r="G5">
        <v>3012.5413831287424</v>
      </c>
      <c r="H5">
        <v>3012.5413831288247</v>
      </c>
      <c r="I5">
        <v>3012.5413831288529</v>
      </c>
    </row>
    <row r="6" spans="1:9" x14ac:dyDescent="0.3">
      <c r="A6" t="s">
        <v>4</v>
      </c>
      <c r="B6">
        <v>4255</v>
      </c>
      <c r="C6">
        <v>4294</v>
      </c>
      <c r="D6">
        <v>4293.9999489190086</v>
      </c>
      <c r="E6">
        <v>4267.2268929901347</v>
      </c>
      <c r="F6">
        <v>4267.2527370716489</v>
      </c>
      <c r="G6">
        <v>4267.2527370716489</v>
      </c>
      <c r="H6">
        <v>4267.2527370716489</v>
      </c>
      <c r="I6">
        <v>4267.2527370716489</v>
      </c>
    </row>
    <row r="7" spans="1:9" x14ac:dyDescent="0.3">
      <c r="A7" t="s">
        <v>5</v>
      </c>
      <c r="B7">
        <v>6056.166666666667</v>
      </c>
      <c r="C7">
        <v>7041</v>
      </c>
      <c r="D7">
        <v>7040.9164607665234</v>
      </c>
      <c r="E7">
        <v>7040.9164607664397</v>
      </c>
      <c r="F7">
        <v>7040.9164607664397</v>
      </c>
      <c r="G7">
        <v>7040.9164607664397</v>
      </c>
      <c r="H7">
        <v>7040.9164607664397</v>
      </c>
      <c r="I7">
        <v>7040.9164607664397</v>
      </c>
    </row>
    <row r="8" spans="1:9" x14ac:dyDescent="0.3">
      <c r="A8" t="s">
        <v>6</v>
      </c>
      <c r="C8">
        <v>35</v>
      </c>
      <c r="D8">
        <v>35</v>
      </c>
      <c r="E8">
        <v>35</v>
      </c>
      <c r="F8">
        <v>35.00000000000653</v>
      </c>
      <c r="G8">
        <v>-103.09786602231947</v>
      </c>
      <c r="H8">
        <v>-66.363584865705661</v>
      </c>
      <c r="I8">
        <v>-29.14248418325878</v>
      </c>
    </row>
    <row r="9" spans="1:9" x14ac:dyDescent="0.3">
      <c r="A9" t="s">
        <v>7</v>
      </c>
      <c r="D9">
        <v>-9.0389217611641953E-23</v>
      </c>
      <c r="E9">
        <v>-5.8530432618613811E-17</v>
      </c>
      <c r="F9">
        <v>4.6578067228679529E-12</v>
      </c>
      <c r="G9">
        <v>-98.530400426512216</v>
      </c>
      <c r="H9">
        <v>-60.14156976944281</v>
      </c>
      <c r="I9">
        <v>-20.61823884376134</v>
      </c>
    </row>
    <row r="10" spans="1:9" x14ac:dyDescent="0.3">
      <c r="A10" t="s">
        <v>8</v>
      </c>
      <c r="C10">
        <v>621</v>
      </c>
      <c r="D10">
        <v>621</v>
      </c>
      <c r="E10">
        <v>621</v>
      </c>
      <c r="F10">
        <v>621.00000000186037</v>
      </c>
      <c r="G10">
        <v>610.1089263672302</v>
      </c>
      <c r="H10">
        <v>611.0612223216059</v>
      </c>
      <c r="I10">
        <v>611.38351537680046</v>
      </c>
    </row>
    <row r="11" spans="1:9" x14ac:dyDescent="0.3">
      <c r="A11" t="s">
        <v>9</v>
      </c>
      <c r="C11">
        <v>69</v>
      </c>
      <c r="D11">
        <v>69</v>
      </c>
      <c r="E11">
        <v>69</v>
      </c>
      <c r="F11">
        <v>69.000000000009067</v>
      </c>
      <c r="G11">
        <v>-122.69670073498853</v>
      </c>
      <c r="H11">
        <v>-92.2898764802583</v>
      </c>
      <c r="I11">
        <v>-63.304249284763699</v>
      </c>
    </row>
    <row r="12" spans="1:9" x14ac:dyDescent="0.3">
      <c r="A12" t="s">
        <v>10</v>
      </c>
      <c r="C12">
        <v>5623</v>
      </c>
      <c r="D12">
        <v>5607.0567661639561</v>
      </c>
      <c r="E12">
        <v>5607.0566815463089</v>
      </c>
      <c r="F12">
        <v>5607.0566816093678</v>
      </c>
      <c r="G12">
        <v>5607.0566816093678</v>
      </c>
      <c r="H12">
        <v>5607.0566816093678</v>
      </c>
      <c r="I12">
        <v>5607.0566816093678</v>
      </c>
    </row>
    <row r="13" spans="1:9" x14ac:dyDescent="0.3">
      <c r="A13" t="s">
        <v>11</v>
      </c>
      <c r="D13">
        <v>-9.0389217611641953E-23</v>
      </c>
      <c r="E13">
        <v>-5.8530432618613811E-17</v>
      </c>
      <c r="F13">
        <v>4.6578067228679529E-12</v>
      </c>
      <c r="G13">
        <v>-98.530400426512216</v>
      </c>
      <c r="H13">
        <v>-60.14156976944281</v>
      </c>
      <c r="I13">
        <v>-20.61823884376134</v>
      </c>
    </row>
    <row r="14" spans="1:9" x14ac:dyDescent="0.3">
      <c r="A14" t="s">
        <v>13</v>
      </c>
      <c r="C14">
        <v>90</v>
      </c>
      <c r="D14">
        <v>90</v>
      </c>
      <c r="E14">
        <v>90</v>
      </c>
      <c r="F14">
        <v>90.000000000011099</v>
      </c>
      <c r="G14">
        <v>-144.73868658664446</v>
      </c>
      <c r="H14">
        <v>-120.15561747358923</v>
      </c>
      <c r="I14">
        <v>-98.001638263567699</v>
      </c>
    </row>
    <row r="15" spans="1:9" x14ac:dyDescent="0.3">
      <c r="A15" t="s">
        <v>14</v>
      </c>
      <c r="C15">
        <v>211</v>
      </c>
      <c r="D15">
        <v>211</v>
      </c>
      <c r="E15">
        <v>211</v>
      </c>
      <c r="F15">
        <v>211.00000000003564</v>
      </c>
      <c r="G15">
        <v>-357.30416819989824</v>
      </c>
      <c r="H15">
        <v>-354.14051511393006</v>
      </c>
      <c r="I15">
        <v>-351.82163919895237</v>
      </c>
    </row>
    <row r="16" spans="1:9" x14ac:dyDescent="0.3">
      <c r="A16" t="s">
        <v>15</v>
      </c>
      <c r="C16">
        <v>37</v>
      </c>
      <c r="D16">
        <v>37</v>
      </c>
      <c r="E16">
        <v>37</v>
      </c>
      <c r="F16">
        <v>37.000000000006658</v>
      </c>
      <c r="G16">
        <v>-103.7878140573055</v>
      </c>
      <c r="H16">
        <v>-67.29718758186722</v>
      </c>
      <c r="I16">
        <v>-30.409765592157143</v>
      </c>
    </row>
    <row r="17" spans="1:9" x14ac:dyDescent="0.3">
      <c r="A17" t="s">
        <v>16</v>
      </c>
      <c r="C17">
        <v>35</v>
      </c>
      <c r="D17">
        <v>35</v>
      </c>
      <c r="E17">
        <v>35</v>
      </c>
      <c r="F17">
        <v>35.00000000000653</v>
      </c>
      <c r="G17">
        <v>-103.09786602231947</v>
      </c>
      <c r="H17">
        <v>-66.363584865705661</v>
      </c>
      <c r="I17">
        <v>-29.14248418325878</v>
      </c>
    </row>
    <row r="18" spans="1:9" x14ac:dyDescent="0.3">
      <c r="A18" t="s">
        <v>17</v>
      </c>
      <c r="C18">
        <v>6153</v>
      </c>
      <c r="D18">
        <v>5761.2248359308833</v>
      </c>
      <c r="E18">
        <v>5761.2248168028882</v>
      </c>
      <c r="F18">
        <v>5761.2248168171418</v>
      </c>
      <c r="G18">
        <v>5761.2248168171418</v>
      </c>
      <c r="H18">
        <v>5761.2248168171418</v>
      </c>
      <c r="I18">
        <v>5761.2248168171418</v>
      </c>
    </row>
    <row r="19" spans="1:9" x14ac:dyDescent="0.3">
      <c r="A19" t="s">
        <v>18</v>
      </c>
      <c r="C19">
        <v>7365</v>
      </c>
      <c r="D19">
        <v>7364.9961768781031</v>
      </c>
      <c r="E19">
        <v>7364.9961768780995</v>
      </c>
      <c r="F19">
        <v>7364.9961768780995</v>
      </c>
      <c r="G19">
        <v>7364.9961768780995</v>
      </c>
      <c r="H19">
        <v>7364.9961768780995</v>
      </c>
      <c r="I19">
        <v>7364.9961768780995</v>
      </c>
    </row>
    <row r="20" spans="1:9" x14ac:dyDescent="0.3">
      <c r="A20" t="s">
        <v>27</v>
      </c>
      <c r="C20">
        <v>37</v>
      </c>
      <c r="D20">
        <v>37</v>
      </c>
      <c r="E20">
        <v>37</v>
      </c>
      <c r="F20">
        <v>37.000000000006658</v>
      </c>
      <c r="G20">
        <v>-103.7878140573055</v>
      </c>
      <c r="H20">
        <v>-67.29718758186722</v>
      </c>
      <c r="I20">
        <v>-30.409765592157143</v>
      </c>
    </row>
    <row r="21" spans="1:9" x14ac:dyDescent="0.3">
      <c r="A21" t="s">
        <v>28</v>
      </c>
      <c r="C21">
        <v>4698</v>
      </c>
      <c r="D21">
        <v>4697.9976096275941</v>
      </c>
      <c r="E21">
        <v>4697.4538582633695</v>
      </c>
      <c r="F21">
        <v>4697.4542657554794</v>
      </c>
      <c r="G21">
        <v>4697.4542657554794</v>
      </c>
      <c r="H21">
        <v>4697.4542657554794</v>
      </c>
      <c r="I21">
        <v>4697.4542657554794</v>
      </c>
    </row>
    <row r="22" spans="1:9" x14ac:dyDescent="0.3">
      <c r="A22" t="s">
        <v>29</v>
      </c>
      <c r="C22">
        <v>52</v>
      </c>
      <c r="D22">
        <v>52</v>
      </c>
      <c r="E22">
        <v>52</v>
      </c>
      <c r="F22">
        <v>52.000000000007688</v>
      </c>
      <c r="G22">
        <v>-110.70496395322751</v>
      </c>
      <c r="H22">
        <v>-76.569560625812557</v>
      </c>
      <c r="I22">
        <v>-42.838043262381191</v>
      </c>
    </row>
    <row r="23" spans="1:9" x14ac:dyDescent="0.3">
      <c r="A23" t="s">
        <v>30</v>
      </c>
      <c r="C23">
        <v>4491</v>
      </c>
      <c r="D23">
        <v>4490.9996668102967</v>
      </c>
      <c r="E23">
        <v>4486.9957058628715</v>
      </c>
      <c r="F23">
        <v>4486.9988085554423</v>
      </c>
      <c r="G23">
        <v>4486.9988085554423</v>
      </c>
      <c r="H23">
        <v>4486.9988085554423</v>
      </c>
      <c r="I23">
        <v>4486.9988085554423</v>
      </c>
    </row>
    <row r="24" spans="1:9" x14ac:dyDescent="0.3">
      <c r="A24" t="s">
        <v>31</v>
      </c>
      <c r="C24">
        <v>2738</v>
      </c>
      <c r="D24">
        <v>2737.9999999999814</v>
      </c>
      <c r="E24">
        <v>2737.9999827601273</v>
      </c>
      <c r="F24">
        <v>2739.3734028362032</v>
      </c>
      <c r="G24">
        <v>2739.3734028216454</v>
      </c>
      <c r="H24">
        <v>2739.3734028227914</v>
      </c>
      <c r="I24">
        <v>2739.3734028231829</v>
      </c>
    </row>
    <row r="25" spans="1:9" x14ac:dyDescent="0.3">
      <c r="A25" t="s">
        <v>32</v>
      </c>
      <c r="C25">
        <v>3924</v>
      </c>
      <c r="D25">
        <v>3923.9999984912579</v>
      </c>
      <c r="E25">
        <v>3922.3984324091921</v>
      </c>
      <c r="F25">
        <v>3923.1176569011113</v>
      </c>
      <c r="G25">
        <v>3923.1176569011113</v>
      </c>
      <c r="H25">
        <v>3923.1176569011113</v>
      </c>
      <c r="I25">
        <v>3923.1176569011113</v>
      </c>
    </row>
    <row r="26" spans="1:9" x14ac:dyDescent="0.3">
      <c r="A26" t="s">
        <v>33</v>
      </c>
      <c r="C26">
        <v>94</v>
      </c>
      <c r="D26">
        <v>94</v>
      </c>
      <c r="E26">
        <v>94</v>
      </c>
      <c r="F26">
        <v>94.000000000011539</v>
      </c>
      <c r="G26">
        <v>-149.97249459739305</v>
      </c>
      <c r="H26">
        <v>-126.59965798265267</v>
      </c>
      <c r="I26">
        <v>-105.78077896292064</v>
      </c>
    </row>
    <row r="27" spans="1:9" x14ac:dyDescent="0.3">
      <c r="A27" t="s">
        <v>34</v>
      </c>
      <c r="C27">
        <v>40</v>
      </c>
      <c r="D27">
        <v>40</v>
      </c>
      <c r="E27">
        <v>40</v>
      </c>
      <c r="F27">
        <v>40.00000000000685</v>
      </c>
      <c r="G27">
        <v>-104.92129738295145</v>
      </c>
      <c r="H27">
        <v>-68.827456279617934</v>
      </c>
      <c r="I27">
        <v>-32.48050964976391</v>
      </c>
    </row>
    <row r="28" spans="1:9" x14ac:dyDescent="0.3">
      <c r="A28" t="s">
        <v>35</v>
      </c>
      <c r="C28">
        <v>6732</v>
      </c>
      <c r="D28">
        <v>6730.4174763161964</v>
      </c>
      <c r="E28">
        <v>6730.4174763145302</v>
      </c>
      <c r="F28">
        <v>6730.4174763145311</v>
      </c>
      <c r="G28">
        <v>6730.4174763145311</v>
      </c>
      <c r="H28">
        <v>6730.4174763145311</v>
      </c>
      <c r="I28">
        <v>6730.4174763145311</v>
      </c>
    </row>
    <row r="29" spans="1:9" x14ac:dyDescent="0.3">
      <c r="A29" t="s">
        <v>36</v>
      </c>
      <c r="C29">
        <v>5376</v>
      </c>
      <c r="D29">
        <v>5374.4814277312362</v>
      </c>
      <c r="E29">
        <v>5374.4806303040268</v>
      </c>
      <c r="F29">
        <v>5374.480630898347</v>
      </c>
      <c r="G29">
        <v>5374.480630898347</v>
      </c>
      <c r="H29">
        <v>5374.480630898347</v>
      </c>
      <c r="I29">
        <v>5374.480630898347</v>
      </c>
    </row>
    <row r="30" spans="1:9" x14ac:dyDescent="0.3">
      <c r="A30" t="s">
        <v>37</v>
      </c>
      <c r="D30">
        <v>-9.0389217611641953E-23</v>
      </c>
      <c r="E30">
        <v>-5.8530432618613811E-17</v>
      </c>
      <c r="F30">
        <v>4.6578067228679529E-12</v>
      </c>
      <c r="G30">
        <v>-98.530400426512216</v>
      </c>
      <c r="H30">
        <v>-60.14156976944281</v>
      </c>
      <c r="I30">
        <v>-20.61823884376134</v>
      </c>
    </row>
    <row r="31" spans="1:9" x14ac:dyDescent="0.3">
      <c r="A31" t="s">
        <v>38</v>
      </c>
      <c r="C31">
        <v>4914</v>
      </c>
      <c r="D31">
        <v>4913.9813169779145</v>
      </c>
      <c r="E31">
        <v>4913.9136042048658</v>
      </c>
      <c r="F31">
        <v>4913.9136547126936</v>
      </c>
      <c r="G31">
        <v>4913.9136547126936</v>
      </c>
      <c r="H31">
        <v>4913.9136547126936</v>
      </c>
      <c r="I31">
        <v>4913.9136547126936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A3CFA-7663-4444-A3B8-EEDF981263B5}">
  <dimension ref="A1:P25"/>
  <sheetViews>
    <sheetView topLeftCell="B1" workbookViewId="0">
      <selection activeCell="P2" activeCellId="1" sqref="G2:G25 P2:P25"/>
    </sheetView>
  </sheetViews>
  <sheetFormatPr defaultRowHeight="14.4" x14ac:dyDescent="0.3"/>
  <sheetData>
    <row r="1" spans="1:16" x14ac:dyDescent="0.3">
      <c r="B1" t="s">
        <v>39</v>
      </c>
      <c r="C1" t="s">
        <v>40</v>
      </c>
      <c r="D1" t="s">
        <v>41</v>
      </c>
    </row>
    <row r="2" spans="1:16" x14ac:dyDescent="0.3">
      <c r="A2" t="s">
        <v>6</v>
      </c>
      <c r="B2">
        <v>29.8628276324201</v>
      </c>
      <c r="C2">
        <v>29.098078988726407</v>
      </c>
      <c r="D2">
        <v>-29.14248418325878</v>
      </c>
      <c r="F2">
        <f>AVERAGE(B2:C2)</f>
        <v>29.480453310573253</v>
      </c>
      <c r="G2">
        <f>STDEV(B2:C2)</f>
        <v>0.54075895185902523</v>
      </c>
      <c r="K2">
        <v>20</v>
      </c>
      <c r="L2">
        <v>38</v>
      </c>
      <c r="M2">
        <v>35</v>
      </c>
      <c r="O2">
        <f>AVERAGE(K2:L2)</f>
        <v>29</v>
      </c>
      <c r="P2">
        <f>STDEV(K2:L2)</f>
        <v>12.727922061357855</v>
      </c>
    </row>
    <row r="3" spans="1:16" x14ac:dyDescent="0.3">
      <c r="A3" t="s">
        <v>7</v>
      </c>
      <c r="B3">
        <v>427.01094669760073</v>
      </c>
      <c r="F3">
        <f t="shared" ref="F3:F25" si="0">AVERAGE(B3:C3)</f>
        <v>427.01094669760073</v>
      </c>
      <c r="K3">
        <v>414</v>
      </c>
      <c r="O3">
        <f t="shared" ref="O3:O25" si="1">AVERAGE(K3:L3)</f>
        <v>414</v>
      </c>
    </row>
    <row r="4" spans="1:16" x14ac:dyDescent="0.3">
      <c r="A4" t="s">
        <v>8</v>
      </c>
      <c r="B4">
        <v>523.46794530705063</v>
      </c>
      <c r="C4">
        <v>214.39892811659337</v>
      </c>
      <c r="D4">
        <v>611.38351537680046</v>
      </c>
      <c r="F4">
        <f t="shared" si="0"/>
        <v>368.93343671182197</v>
      </c>
      <c r="G4">
        <f t="shared" ref="G4:G25" si="2">STDEV(B4:C4)</f>
        <v>218.54479791003405</v>
      </c>
      <c r="K4">
        <v>519</v>
      </c>
      <c r="L4">
        <v>289</v>
      </c>
      <c r="M4">
        <v>621</v>
      </c>
      <c r="O4">
        <f t="shared" si="1"/>
        <v>404</v>
      </c>
      <c r="P4">
        <f t="shared" ref="P4:P25" si="3">STDEV(K4:L4)</f>
        <v>162.63455967290594</v>
      </c>
    </row>
    <row r="5" spans="1:16" x14ac:dyDescent="0.3">
      <c r="A5" t="s">
        <v>9</v>
      </c>
      <c r="B5">
        <v>61.93241195842495</v>
      </c>
      <c r="C5">
        <v>39.720132800258554</v>
      </c>
      <c r="D5">
        <v>-63.304249284763699</v>
      </c>
      <c r="F5">
        <f t="shared" si="0"/>
        <v>50.826272379341752</v>
      </c>
      <c r="G5">
        <f t="shared" si="2"/>
        <v>15.70645321834807</v>
      </c>
      <c r="K5">
        <v>46</v>
      </c>
      <c r="L5">
        <v>55</v>
      </c>
      <c r="M5">
        <v>69</v>
      </c>
      <c r="O5">
        <f t="shared" si="1"/>
        <v>50.5</v>
      </c>
      <c r="P5">
        <f t="shared" si="3"/>
        <v>6.3639610306789276</v>
      </c>
    </row>
    <row r="6" spans="1:16" x14ac:dyDescent="0.3">
      <c r="A6" t="s">
        <v>10</v>
      </c>
      <c r="B6">
        <v>5140.0507128315403</v>
      </c>
      <c r="C6">
        <v>5375.8975623941215</v>
      </c>
      <c r="D6">
        <v>5607.0566816093678</v>
      </c>
      <c r="F6">
        <f t="shared" si="0"/>
        <v>5257.9741376128313</v>
      </c>
      <c r="G6">
        <f t="shared" si="2"/>
        <v>166.76890664718465</v>
      </c>
      <c r="K6">
        <v>5140</v>
      </c>
      <c r="L6">
        <v>5376</v>
      </c>
      <c r="M6">
        <v>5623</v>
      </c>
      <c r="O6">
        <f t="shared" si="1"/>
        <v>5258</v>
      </c>
      <c r="P6">
        <f t="shared" si="3"/>
        <v>166.87720036002523</v>
      </c>
    </row>
    <row r="7" spans="1:16" x14ac:dyDescent="0.3">
      <c r="A7" t="s">
        <v>11</v>
      </c>
      <c r="B7">
        <v>3293.4492419868366</v>
      </c>
      <c r="C7">
        <v>3763.5371050788003</v>
      </c>
      <c r="F7">
        <f t="shared" si="0"/>
        <v>3528.4931735328182</v>
      </c>
      <c r="G7">
        <f t="shared" si="2"/>
        <v>332.40231574582094</v>
      </c>
      <c r="K7">
        <v>3278</v>
      </c>
      <c r="L7">
        <v>3752</v>
      </c>
      <c r="O7">
        <f t="shared" si="1"/>
        <v>3515</v>
      </c>
      <c r="P7">
        <f t="shared" si="3"/>
        <v>335.1686142824235</v>
      </c>
    </row>
    <row r="8" spans="1:16" x14ac:dyDescent="0.3">
      <c r="A8" t="s">
        <v>13</v>
      </c>
      <c r="B8">
        <v>86.01508364425851</v>
      </c>
      <c r="C8">
        <v>51.067337509703322</v>
      </c>
      <c r="D8">
        <v>-98.001638263567699</v>
      </c>
      <c r="F8">
        <f t="shared" si="0"/>
        <v>68.541210576980916</v>
      </c>
      <c r="G8">
        <f t="shared" si="2"/>
        <v>24.711788278929941</v>
      </c>
      <c r="K8">
        <v>63</v>
      </c>
      <c r="L8">
        <v>82</v>
      </c>
      <c r="M8">
        <v>90</v>
      </c>
      <c r="O8">
        <f t="shared" si="1"/>
        <v>72.5</v>
      </c>
      <c r="P8">
        <f t="shared" si="3"/>
        <v>13.435028842544403</v>
      </c>
    </row>
    <row r="9" spans="1:16" x14ac:dyDescent="0.3">
      <c r="A9" t="s">
        <v>14</v>
      </c>
      <c r="B9">
        <v>314.67150679252342</v>
      </c>
      <c r="C9">
        <v>54.656436215491887</v>
      </c>
      <c r="D9">
        <v>-351.82163919895237</v>
      </c>
      <c r="F9">
        <f t="shared" si="0"/>
        <v>184.66397150400766</v>
      </c>
      <c r="G9">
        <f t="shared" si="2"/>
        <v>183.85841961571776</v>
      </c>
      <c r="K9">
        <v>211</v>
      </c>
      <c r="L9">
        <v>123</v>
      </c>
      <c r="M9">
        <v>211</v>
      </c>
      <c r="O9">
        <f t="shared" si="1"/>
        <v>167</v>
      </c>
      <c r="P9">
        <f t="shared" si="3"/>
        <v>62.22539674441618</v>
      </c>
    </row>
    <row r="10" spans="1:16" x14ac:dyDescent="0.3">
      <c r="A10" t="s">
        <v>15</v>
      </c>
      <c r="B10">
        <v>31.035371271536832</v>
      </c>
      <c r="C10">
        <v>26.885749138743552</v>
      </c>
      <c r="D10">
        <v>-30.409765592157143</v>
      </c>
      <c r="F10">
        <f t="shared" si="0"/>
        <v>28.96056020514019</v>
      </c>
      <c r="G10">
        <f t="shared" si="2"/>
        <v>2.9342259494599121</v>
      </c>
      <c r="K10">
        <v>21</v>
      </c>
      <c r="L10">
        <v>35</v>
      </c>
      <c r="M10">
        <v>37</v>
      </c>
      <c r="O10">
        <f t="shared" si="1"/>
        <v>28</v>
      </c>
      <c r="P10">
        <f t="shared" si="3"/>
        <v>9.8994949366116654</v>
      </c>
    </row>
    <row r="11" spans="1:16" x14ac:dyDescent="0.3">
      <c r="A11" t="s">
        <v>16</v>
      </c>
      <c r="B11">
        <v>28.690796094950478</v>
      </c>
      <c r="C11">
        <v>24.625186450400054</v>
      </c>
      <c r="D11">
        <v>-29.14248418325878</v>
      </c>
      <c r="F11">
        <f t="shared" si="0"/>
        <v>26.657991272675268</v>
      </c>
      <c r="G11">
        <f t="shared" si="2"/>
        <v>2.8748201493190337</v>
      </c>
      <c r="K11">
        <v>19</v>
      </c>
      <c r="L11">
        <v>32</v>
      </c>
      <c r="M11">
        <v>35</v>
      </c>
      <c r="O11">
        <f t="shared" si="1"/>
        <v>25.5</v>
      </c>
      <c r="P11">
        <f t="shared" si="3"/>
        <v>9.1923881554251174</v>
      </c>
    </row>
    <row r="12" spans="1:16" x14ac:dyDescent="0.3">
      <c r="A12" t="s">
        <v>17</v>
      </c>
      <c r="B12">
        <v>6117.0098854944781</v>
      </c>
      <c r="C12">
        <v>6433.7529184205468</v>
      </c>
      <c r="D12">
        <v>5761.2248168171418</v>
      </c>
      <c r="F12">
        <f t="shared" si="0"/>
        <v>6275.3814019575129</v>
      </c>
      <c r="G12">
        <f t="shared" si="2"/>
        <v>223.9711464756171</v>
      </c>
      <c r="K12">
        <v>6153</v>
      </c>
      <c r="L12">
        <v>6436</v>
      </c>
      <c r="M12">
        <v>6153</v>
      </c>
      <c r="O12">
        <f t="shared" si="1"/>
        <v>6294.5</v>
      </c>
      <c r="P12">
        <f t="shared" si="3"/>
        <v>200.11121907579295</v>
      </c>
    </row>
    <row r="13" spans="1:16" x14ac:dyDescent="0.3">
      <c r="A13" t="s">
        <v>18</v>
      </c>
      <c r="B13">
        <v>7040.9958850419434</v>
      </c>
      <c r="C13">
        <v>7364.9997739663659</v>
      </c>
      <c r="D13">
        <v>7364.9961768780995</v>
      </c>
      <c r="F13">
        <f t="shared" si="0"/>
        <v>7202.9978295041547</v>
      </c>
      <c r="G13">
        <f t="shared" si="2"/>
        <v>229.10534698927202</v>
      </c>
      <c r="K13">
        <v>7041</v>
      </c>
      <c r="L13">
        <v>7365</v>
      </c>
      <c r="M13">
        <v>7365</v>
      </c>
      <c r="O13">
        <f t="shared" si="1"/>
        <v>7203</v>
      </c>
      <c r="P13">
        <f t="shared" si="3"/>
        <v>229.1025971044414</v>
      </c>
    </row>
    <row r="14" spans="1:16" x14ac:dyDescent="0.3">
      <c r="A14" t="s">
        <v>27</v>
      </c>
      <c r="B14">
        <v>29.8628276324201</v>
      </c>
      <c r="C14">
        <v>29.098078988726407</v>
      </c>
      <c r="D14">
        <v>-30.409765592157143</v>
      </c>
      <c r="F14">
        <f t="shared" si="0"/>
        <v>29.480453310573253</v>
      </c>
      <c r="G14">
        <f t="shared" si="2"/>
        <v>0.54075895185902523</v>
      </c>
      <c r="K14">
        <v>20</v>
      </c>
      <c r="L14">
        <v>38</v>
      </c>
      <c r="M14">
        <v>37</v>
      </c>
      <c r="O14">
        <f t="shared" si="1"/>
        <v>29</v>
      </c>
      <c r="P14">
        <f t="shared" si="3"/>
        <v>12.727922061357855</v>
      </c>
    </row>
    <row r="15" spans="1:16" x14ac:dyDescent="0.3">
      <c r="A15" t="s">
        <v>28</v>
      </c>
      <c r="B15">
        <v>3755.1116601634785</v>
      </c>
      <c r="C15">
        <v>3955.7776001160137</v>
      </c>
      <c r="D15">
        <v>4697.4542657554794</v>
      </c>
      <c r="F15">
        <f t="shared" si="0"/>
        <v>3855.4446301397461</v>
      </c>
      <c r="G15">
        <f t="shared" si="2"/>
        <v>141.89224689361015</v>
      </c>
      <c r="K15">
        <v>3752</v>
      </c>
      <c r="L15">
        <v>3924</v>
      </c>
      <c r="M15">
        <v>4698</v>
      </c>
      <c r="O15">
        <f t="shared" si="1"/>
        <v>3838</v>
      </c>
      <c r="P15">
        <f t="shared" si="3"/>
        <v>121.62236636408618</v>
      </c>
    </row>
    <row r="16" spans="1:16" x14ac:dyDescent="0.3">
      <c r="A16" t="s">
        <v>29</v>
      </c>
      <c r="B16">
        <v>47.508659544557496</v>
      </c>
      <c r="C16">
        <v>30.544923445620533</v>
      </c>
      <c r="D16">
        <v>-42.838043262381191</v>
      </c>
      <c r="F16">
        <f t="shared" si="0"/>
        <v>39.026791495089014</v>
      </c>
      <c r="G16">
        <f t="shared" si="2"/>
        <v>11.995172829817351</v>
      </c>
      <c r="K16">
        <v>35</v>
      </c>
      <c r="L16">
        <v>40</v>
      </c>
      <c r="M16">
        <v>52</v>
      </c>
      <c r="O16">
        <f t="shared" si="1"/>
        <v>37.5</v>
      </c>
      <c r="P16">
        <f t="shared" si="3"/>
        <v>3.5355339059327378</v>
      </c>
    </row>
    <row r="17" spans="1:16" x14ac:dyDescent="0.3">
      <c r="A17" t="s">
        <v>30</v>
      </c>
      <c r="B17">
        <v>4213.4834698502491</v>
      </c>
      <c r="C17">
        <v>4854.9104166928109</v>
      </c>
      <c r="D17">
        <v>4486.9988085554423</v>
      </c>
      <c r="F17">
        <f t="shared" si="0"/>
        <v>4534.1969432715305</v>
      </c>
      <c r="G17">
        <f t="shared" si="2"/>
        <v>453.55734374815864</v>
      </c>
      <c r="K17">
        <v>4105</v>
      </c>
      <c r="L17">
        <v>4294</v>
      </c>
      <c r="M17">
        <v>4491</v>
      </c>
      <c r="O17">
        <f t="shared" si="1"/>
        <v>4199.5</v>
      </c>
      <c r="P17">
        <f t="shared" si="3"/>
        <v>133.64318164425748</v>
      </c>
    </row>
    <row r="18" spans="1:16" x14ac:dyDescent="0.3">
      <c r="A18" t="s">
        <v>31</v>
      </c>
      <c r="B18">
        <v>1747.0000197166742</v>
      </c>
      <c r="C18">
        <v>1595.9998101666461</v>
      </c>
      <c r="D18">
        <v>2739.3734028231829</v>
      </c>
      <c r="F18">
        <f t="shared" si="0"/>
        <v>1671.4999149416601</v>
      </c>
      <c r="G18">
        <f t="shared" si="2"/>
        <v>106.77327213341455</v>
      </c>
      <c r="K18">
        <v>1747</v>
      </c>
      <c r="L18">
        <v>1596</v>
      </c>
      <c r="M18">
        <v>2738</v>
      </c>
      <c r="O18">
        <f t="shared" si="1"/>
        <v>1671.5</v>
      </c>
      <c r="P18">
        <f t="shared" si="3"/>
        <v>106.77312395916867</v>
      </c>
    </row>
    <row r="19" spans="1:16" x14ac:dyDescent="0.3">
      <c r="A19" t="s">
        <v>32</v>
      </c>
      <c r="B19">
        <v>3293.4492419868366</v>
      </c>
      <c r="C19">
        <v>3246.3253554308471</v>
      </c>
      <c r="D19">
        <v>3923.1176569011113</v>
      </c>
      <c r="F19">
        <f t="shared" si="0"/>
        <v>3269.8872987088416</v>
      </c>
      <c r="G19">
        <f t="shared" si="2"/>
        <v>33.321619739605708</v>
      </c>
      <c r="K19">
        <v>3278</v>
      </c>
      <c r="L19">
        <v>3134</v>
      </c>
      <c r="M19">
        <v>3924</v>
      </c>
      <c r="O19">
        <f t="shared" si="1"/>
        <v>3206</v>
      </c>
      <c r="P19">
        <f t="shared" si="3"/>
        <v>101.82337649086284</v>
      </c>
    </row>
    <row r="20" spans="1:16" x14ac:dyDescent="0.3">
      <c r="A20" t="s">
        <v>33</v>
      </c>
      <c r="B20">
        <v>119.53827265414836</v>
      </c>
      <c r="C20">
        <v>55.370523234855625</v>
      </c>
      <c r="D20">
        <v>-105.78077896292064</v>
      </c>
      <c r="F20">
        <f t="shared" si="0"/>
        <v>87.454397944501991</v>
      </c>
      <c r="G20">
        <f t="shared" si="2"/>
        <v>45.373450747861042</v>
      </c>
      <c r="K20">
        <v>86</v>
      </c>
      <c r="L20">
        <v>103</v>
      </c>
      <c r="M20">
        <v>94</v>
      </c>
      <c r="O20">
        <f t="shared" si="1"/>
        <v>94.5</v>
      </c>
      <c r="P20">
        <f t="shared" si="3"/>
        <v>12.020815280171307</v>
      </c>
    </row>
    <row r="21" spans="1:16" x14ac:dyDescent="0.3">
      <c r="A21" t="s">
        <v>34</v>
      </c>
      <c r="B21">
        <v>42.790556996229938</v>
      </c>
      <c r="C21">
        <v>28.366149168580407</v>
      </c>
      <c r="D21">
        <v>-32.48050964976391</v>
      </c>
      <c r="F21">
        <f t="shared" si="0"/>
        <v>35.578353082405172</v>
      </c>
      <c r="G21">
        <f t="shared" si="2"/>
        <v>10.199596589531296</v>
      </c>
      <c r="K21">
        <v>31</v>
      </c>
      <c r="L21">
        <v>37</v>
      </c>
      <c r="M21">
        <v>40</v>
      </c>
      <c r="O21">
        <f t="shared" si="1"/>
        <v>34</v>
      </c>
      <c r="P21">
        <f t="shared" si="3"/>
        <v>4.2426406871192848</v>
      </c>
    </row>
    <row r="22" spans="1:16" x14ac:dyDescent="0.3">
      <c r="A22" t="s">
        <v>35</v>
      </c>
      <c r="B22">
        <v>5621.8437694339354</v>
      </c>
      <c r="C22">
        <v>5864.7578648873277</v>
      </c>
      <c r="D22">
        <v>6730.4174763145311</v>
      </c>
      <c r="F22">
        <f t="shared" si="0"/>
        <v>5743.3008171606316</v>
      </c>
      <c r="G22">
        <f t="shared" si="2"/>
        <v>171.76620414088998</v>
      </c>
      <c r="K22">
        <v>5623</v>
      </c>
      <c r="L22">
        <v>5882</v>
      </c>
      <c r="M22">
        <v>6732</v>
      </c>
      <c r="O22">
        <f t="shared" si="1"/>
        <v>5752.5</v>
      </c>
      <c r="P22">
        <f t="shared" si="3"/>
        <v>183.14065632731581</v>
      </c>
    </row>
    <row r="23" spans="1:16" x14ac:dyDescent="0.3">
      <c r="A23" t="s">
        <v>36</v>
      </c>
      <c r="B23">
        <v>3941.0664365848152</v>
      </c>
      <c r="C23">
        <v>4291.4508275528506</v>
      </c>
      <c r="D23">
        <v>5374.480630898347</v>
      </c>
      <c r="F23">
        <f t="shared" si="0"/>
        <v>4116.2586320688333</v>
      </c>
      <c r="G23">
        <f t="shared" si="2"/>
        <v>247.75917887541632</v>
      </c>
      <c r="K23">
        <v>3924</v>
      </c>
      <c r="L23">
        <v>4105</v>
      </c>
      <c r="M23">
        <v>5376</v>
      </c>
      <c r="O23">
        <f t="shared" si="1"/>
        <v>4014.5</v>
      </c>
      <c r="P23">
        <f t="shared" si="3"/>
        <v>127.9863273947651</v>
      </c>
    </row>
    <row r="24" spans="1:16" x14ac:dyDescent="0.3">
      <c r="A24" t="s">
        <v>37</v>
      </c>
      <c r="B24">
        <v>4631.5616693525444</v>
      </c>
      <c r="C24">
        <v>4708.178980975481</v>
      </c>
      <c r="F24">
        <f t="shared" si="0"/>
        <v>4669.8703251640127</v>
      </c>
      <c r="G24">
        <f t="shared" si="2"/>
        <v>54.176620604861313</v>
      </c>
      <c r="K24">
        <v>4294</v>
      </c>
      <c r="L24">
        <v>4698</v>
      </c>
      <c r="O24">
        <f t="shared" si="1"/>
        <v>4496</v>
      </c>
      <c r="P24">
        <f t="shared" si="3"/>
        <v>285.67113959936518</v>
      </c>
    </row>
    <row r="25" spans="1:16" x14ac:dyDescent="0.3">
      <c r="A25" t="s">
        <v>38</v>
      </c>
      <c r="B25">
        <v>4631.5616693525444</v>
      </c>
      <c r="C25">
        <v>4570.4055828196379</v>
      </c>
      <c r="D25">
        <v>4913.9136547126936</v>
      </c>
      <c r="F25">
        <f t="shared" si="0"/>
        <v>4600.9836260860911</v>
      </c>
      <c r="G25">
        <f t="shared" si="2"/>
        <v>43.243883498249524</v>
      </c>
      <c r="K25">
        <v>4294</v>
      </c>
      <c r="L25">
        <v>4491</v>
      </c>
      <c r="M25">
        <v>4914</v>
      </c>
      <c r="O25">
        <f t="shared" si="1"/>
        <v>4392.5</v>
      </c>
      <c r="P25">
        <f t="shared" si="3"/>
        <v>139.30003589374985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6CC45-A81D-4DAA-9027-2F7AF8F26106}">
  <dimension ref="A1:S31"/>
  <sheetViews>
    <sheetView workbookViewId="0">
      <selection activeCell="C2" sqref="C2:C31"/>
    </sheetView>
  </sheetViews>
  <sheetFormatPr defaultRowHeight="14.4" x14ac:dyDescent="0.3"/>
  <sheetData>
    <row r="1" spans="1:19" x14ac:dyDescent="0.3">
      <c r="A1" t="s">
        <v>24</v>
      </c>
      <c r="B1" t="s">
        <v>25</v>
      </c>
      <c r="C1" t="s">
        <v>26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M1" t="s">
        <v>39</v>
      </c>
      <c r="N1" t="s">
        <v>40</v>
      </c>
      <c r="O1" t="s">
        <v>41</v>
      </c>
    </row>
    <row r="2" spans="1:19" x14ac:dyDescent="0.3">
      <c r="A2" t="s">
        <v>0</v>
      </c>
      <c r="B2">
        <v>0</v>
      </c>
      <c r="C2">
        <v>0</v>
      </c>
      <c r="D2">
        <f>C2+((EXP(-1*(ABS(C2-$B$7))/(2*(SQRT(STDEV($C$2:$C$31))))))*($B$7-$C$7))</f>
        <v>-9.9762522586989186E-2</v>
      </c>
      <c r="E2">
        <f>D2+((EXP(-1*(ABS(D2-$B$6))/(2*(SQRT(STDEV($D$2:$D$31))))))*($B$6-$D$6))</f>
        <v>1.7797364421088396E-2</v>
      </c>
      <c r="F2">
        <f>E2+((EXP(-1*(ABS(E2-$B$5))/(2*(SQRT(STDEV($E$2:$E$31))))))*($B$5-$E$5))</f>
        <v>-0.12180615769370792</v>
      </c>
      <c r="G2">
        <f>F2+((EXP(-1*(ABS(F2-$B$4))/(2*(SQRT(STDEV($F$2:$F$31))))))*($B$4-$F$4))</f>
        <v>8.3763498372804085E-2</v>
      </c>
      <c r="H2">
        <f>G2+((EXP(-1*(ABS(G2-$B$3))/(2*(SQRT(STDEV($G$2:$G$31))))))*($B$3-$G$3))</f>
        <v>9.5508253988233649E-2</v>
      </c>
      <c r="I2">
        <f>H2+((EXP(-1*(ABS(H2-$B$2))/(2*(SQRT(STDEV($H$2:$H$31))))))*($B$2-$H$2))</f>
        <v>7.0702466605644942E-3</v>
      </c>
      <c r="M2">
        <v>0</v>
      </c>
      <c r="N2">
        <v>0</v>
      </c>
      <c r="O2">
        <v>0</v>
      </c>
      <c r="Q2">
        <f>M2*0.81</f>
        <v>0</v>
      </c>
      <c r="R2">
        <f t="shared" ref="R2:S2" si="0">N2*0.81</f>
        <v>0</v>
      </c>
      <c r="S2">
        <f t="shared" si="0"/>
        <v>0</v>
      </c>
    </row>
    <row r="3" spans="1:19" x14ac:dyDescent="0.3">
      <c r="A3" t="s">
        <v>1</v>
      </c>
      <c r="B3">
        <v>0.1</v>
      </c>
      <c r="C3">
        <v>4.1604886196112516E-3</v>
      </c>
      <c r="D3">
        <f t="shared" ref="D3:D29" si="1">C3+((EXP(-1*(ABS(C3-$B$7))/(2*(SQRT(STDEV($C$2:$C$31))))))*($B$7-$C$7))</f>
        <v>-9.5932698361807484E-2</v>
      </c>
      <c r="E3">
        <f t="shared" ref="E3:E29" si="2">D3+((EXP(-1*(ABS(D3-$B$6))/(2*(SQRT(STDEV($D$2:$D$31))))))*($B$6-$D$6))</f>
        <v>2.1999881385620618E-2</v>
      </c>
      <c r="F3">
        <f t="shared" ref="F3:F29" si="3">E3+((EXP(-1*(ABS(E3-$B$5))/(2*(SQRT(STDEV($E$2:$E$31))))))*($B$5-$E$5))</f>
        <v>-0.11807004514391098</v>
      </c>
      <c r="G3">
        <f t="shared" ref="G3:G29" si="4">F3+((EXP(-1*(ABS(F3-$B$4))/(2*(SQRT(STDEV($F$2:$F$31))))))*($B$4-$F$4))</f>
        <v>8.8101193450984022E-2</v>
      </c>
      <c r="H3">
        <f t="shared" ref="H3:H29" si="5">G3+((EXP(-1*(ABS(G3-$B$3))/(2*(SQRT(STDEV($G$2:$G$31))))))*($B$3-$G$3))</f>
        <v>9.9886908534428442E-2</v>
      </c>
      <c r="I3">
        <f t="shared" ref="I3:I29" si="6">H3+((EXP(-1*(ABS(H3-$B$2))/(2*(SQRT(STDEV($H$2:$H$31))))))*($B$2-$H$2))</f>
        <v>1.1760188134789171E-2</v>
      </c>
      <c r="M3">
        <v>4.1604886196112516E-3</v>
      </c>
      <c r="N3">
        <v>3.5947712418300652E-3</v>
      </c>
      <c r="O3">
        <v>4.9928673323823107E-3</v>
      </c>
      <c r="Q3">
        <f t="shared" ref="Q3:Q30" si="7">M3*0.81</f>
        <v>3.3699957818851141E-3</v>
      </c>
      <c r="R3">
        <f t="shared" ref="R3:R31" si="8">N3*0.81</f>
        <v>2.9117647058823528E-3</v>
      </c>
      <c r="S3">
        <f t="shared" ref="S3:S31" si="9">O3*0.81</f>
        <v>4.0442225392296723E-3</v>
      </c>
    </row>
    <row r="4" spans="1:19" x14ac:dyDescent="0.3">
      <c r="A4" t="s">
        <v>2</v>
      </c>
      <c r="B4">
        <v>0.17</v>
      </c>
      <c r="C4">
        <v>3.7405944559483942E-2</v>
      </c>
      <c r="D4">
        <f t="shared" si="1"/>
        <v>-6.536917669014923E-2</v>
      </c>
      <c r="E4">
        <f t="shared" si="2"/>
        <v>5.5580291495012035E-2</v>
      </c>
      <c r="F4">
        <f t="shared" si="3"/>
        <v>-8.827287024484165E-2</v>
      </c>
      <c r="G4">
        <f t="shared" si="4"/>
        <v>0.12275970019153412</v>
      </c>
      <c r="H4">
        <f t="shared" si="5"/>
        <v>0.13444312716920315</v>
      </c>
      <c r="I4">
        <f t="shared" si="6"/>
        <v>4.8734939026890245E-2</v>
      </c>
      <c r="M4">
        <v>3.7405944559483942E-2</v>
      </c>
      <c r="N4">
        <v>6.535947712418301E-2</v>
      </c>
      <c r="O4">
        <v>0.11697574893009986</v>
      </c>
      <c r="Q4">
        <f t="shared" si="7"/>
        <v>3.0298815093181993E-2</v>
      </c>
      <c r="R4">
        <f t="shared" si="8"/>
        <v>5.2941176470588241E-2</v>
      </c>
      <c r="S4">
        <f t="shared" si="9"/>
        <v>9.4750356633380897E-2</v>
      </c>
    </row>
    <row r="5" spans="1:19" x14ac:dyDescent="0.3">
      <c r="A5" t="s">
        <v>3</v>
      </c>
      <c r="B5">
        <v>0.33</v>
      </c>
      <c r="C5">
        <v>0.4867235899140186</v>
      </c>
      <c r="D5">
        <f t="shared" si="1"/>
        <v>0.33980083325370536</v>
      </c>
      <c r="E5">
        <f t="shared" si="2"/>
        <v>0.50885723797542903</v>
      </c>
      <c r="F5">
        <f t="shared" si="3"/>
        <v>0.35366931276686908</v>
      </c>
      <c r="G5">
        <f t="shared" si="4"/>
        <v>0.57738198523699169</v>
      </c>
      <c r="H5">
        <f t="shared" si="5"/>
        <v>0.58549358328370427</v>
      </c>
      <c r="I5">
        <f t="shared" si="6"/>
        <v>0.52588934793453757</v>
      </c>
      <c r="M5">
        <v>0.4867235899140186</v>
      </c>
      <c r="N5">
        <v>0.44199346405228757</v>
      </c>
      <c r="O5">
        <v>0.42296718972895864</v>
      </c>
      <c r="Q5">
        <f t="shared" si="7"/>
        <v>0.39424610783035507</v>
      </c>
      <c r="R5">
        <f t="shared" si="8"/>
        <v>0.35801470588235296</v>
      </c>
      <c r="S5">
        <f t="shared" si="9"/>
        <v>0.34260342368045654</v>
      </c>
    </row>
    <row r="6" spans="1:19" x14ac:dyDescent="0.3">
      <c r="A6" t="s">
        <v>4</v>
      </c>
      <c r="B6">
        <v>0.64</v>
      </c>
      <c r="C6">
        <v>0.5818023493621699</v>
      </c>
      <c r="D6">
        <f t="shared" si="1"/>
        <v>0.42333831761436447</v>
      </c>
      <c r="E6">
        <f t="shared" si="2"/>
        <v>0.60447889041146186</v>
      </c>
      <c r="F6">
        <f t="shared" si="3"/>
        <v>0.46063248530727607</v>
      </c>
      <c r="G6">
        <f t="shared" si="4"/>
        <v>0.66639093477505018</v>
      </c>
      <c r="H6">
        <f t="shared" si="5"/>
        <v>0.67394327121904696</v>
      </c>
      <c r="I6">
        <f t="shared" si="6"/>
        <v>0.61843678375644107</v>
      </c>
      <c r="M6">
        <v>0.5818023493621699</v>
      </c>
      <c r="N6">
        <v>0.55490196078431375</v>
      </c>
      <c r="O6">
        <v>0.6081312410841655</v>
      </c>
      <c r="Q6">
        <f t="shared" si="7"/>
        <v>0.47125990298335763</v>
      </c>
      <c r="R6">
        <f t="shared" si="8"/>
        <v>0.44947058823529418</v>
      </c>
      <c r="S6">
        <f t="shared" si="9"/>
        <v>0.4925863052781741</v>
      </c>
    </row>
    <row r="7" spans="1:19" x14ac:dyDescent="0.3">
      <c r="A7" t="s">
        <v>5</v>
      </c>
      <c r="B7">
        <v>0.81</v>
      </c>
      <c r="C7">
        <v>1</v>
      </c>
      <c r="D7">
        <f t="shared" si="1"/>
        <v>0.83664789164867281</v>
      </c>
      <c r="E7">
        <f t="shared" si="2"/>
        <v>1.0208095793709906</v>
      </c>
      <c r="F7">
        <f t="shared" si="3"/>
        <v>0.91743875867688707</v>
      </c>
      <c r="G7">
        <f t="shared" si="4"/>
        <v>1.0613819704500129</v>
      </c>
      <c r="H7">
        <f t="shared" si="5"/>
        <v>1.0668824766698539</v>
      </c>
      <c r="I7">
        <f t="shared" si="6"/>
        <v>1.0264321799485718</v>
      </c>
      <c r="M7">
        <v>1</v>
      </c>
      <c r="N7">
        <v>1</v>
      </c>
      <c r="O7">
        <v>1</v>
      </c>
      <c r="Q7">
        <f t="shared" si="7"/>
        <v>0.81</v>
      </c>
      <c r="R7">
        <f t="shared" si="8"/>
        <v>0.81</v>
      </c>
      <c r="S7">
        <f t="shared" si="9"/>
        <v>0.81</v>
      </c>
    </row>
    <row r="8" spans="1:19" x14ac:dyDescent="0.3">
      <c r="A8" t="s">
        <v>6</v>
      </c>
      <c r="C8">
        <v>6.5295566292575269E-4</v>
      </c>
      <c r="D8">
        <f t="shared" si="1"/>
        <v>-9.9161389717207421E-2</v>
      </c>
      <c r="E8">
        <f t="shared" si="2"/>
        <v>1.8456917479108798E-2</v>
      </c>
      <c r="F8">
        <f t="shared" si="3"/>
        <v>-0.12121970038526955</v>
      </c>
      <c r="G8">
        <f t="shared" si="4"/>
        <v>8.4444269772289193E-2</v>
      </c>
      <c r="H8">
        <f t="shared" si="5"/>
        <v>9.6195444264579238E-2</v>
      </c>
      <c r="I8">
        <f t="shared" si="6"/>
        <v>7.8063632502135549E-3</v>
      </c>
      <c r="M8">
        <v>6.5295566292575269E-4</v>
      </c>
      <c r="N8">
        <v>8.1699346405228761E-4</v>
      </c>
      <c r="O8">
        <v>5.7061340941512125E-4</v>
      </c>
      <c r="Q8">
        <f t="shared" si="7"/>
        <v>5.2889408696985972E-4</v>
      </c>
      <c r="R8">
        <f t="shared" si="8"/>
        <v>6.6176470588235302E-4</v>
      </c>
      <c r="S8">
        <f t="shared" si="9"/>
        <v>4.6219686162624822E-4</v>
      </c>
    </row>
    <row r="9" spans="1:19" x14ac:dyDescent="0.3">
      <c r="A9" t="s">
        <v>7</v>
      </c>
      <c r="C9">
        <v>7.818339852238157E-2</v>
      </c>
      <c r="D9">
        <f t="shared" ref="D9" si="10">C9+((EXP(-1*(ABS(C9-$B$7))/(2*(SQRT(STDEV($C$2:$C$31))))))*($B$7-$C$7))</f>
        <v>-2.7979591947561847E-2</v>
      </c>
      <c r="E9">
        <f t="shared" ref="E9" si="11">D9+((EXP(-1*(ABS(D9-$B$6))/(2*(SQRT(STDEV($D$2:$D$31))))))*($B$6-$D$6))</f>
        <v>9.6765712191698536E-2</v>
      </c>
      <c r="F9">
        <f t="shared" ref="F9" si="12">E9+((EXP(-1*(ABS(E9-$B$5))/(2*(SQRT(STDEV($E$2:$E$31))))))*($B$5-$E$5))</f>
        <v>-5.186728003183462E-2</v>
      </c>
      <c r="G9">
        <f t="shared" ref="G9" si="13">F9+((EXP(-1*(ABS(F9-$B$4))/(2*(SQRT(STDEV($F$2:$F$31))))))*($B$4-$F$4))</f>
        <v>0.16526061542157139</v>
      </c>
      <c r="H9">
        <f t="shared" ref="H9" si="14">G9+((EXP(-1*(ABS(G9-$B$3))/(2*(SQRT(STDEV($G$2:$G$31))))))*($B$3-$G$3))</f>
        <v>0.1765522305176575</v>
      </c>
      <c r="I9">
        <f t="shared" ref="I9" si="15">H9+((EXP(-1*(ABS(H9-$B$2))/(2*(SQRT(STDEV($H$2:$H$31))))))*($B$2-$H$2))</f>
        <v>9.3701648948289321E-2</v>
      </c>
      <c r="M9">
        <v>7.818339852238157E-2</v>
      </c>
      <c r="N9">
        <v>7.0435967302452315E-2</v>
      </c>
      <c r="O9">
        <v>7.7520435967302459E-2</v>
      </c>
      <c r="Q9">
        <f t="shared" si="7"/>
        <v>6.3328552803129073E-2</v>
      </c>
      <c r="R9">
        <f t="shared" si="8"/>
        <v>5.7053133514986379E-2</v>
      </c>
      <c r="S9">
        <f t="shared" si="9"/>
        <v>6.2791553133514991E-2</v>
      </c>
    </row>
    <row r="10" spans="1:19" x14ac:dyDescent="0.3">
      <c r="A10" t="s">
        <v>8</v>
      </c>
      <c r="C10">
        <v>6.182116045027311E-2</v>
      </c>
      <c r="D10">
        <f t="shared" si="1"/>
        <v>-4.2969211163287988E-2</v>
      </c>
      <c r="E10">
        <f t="shared" si="2"/>
        <v>8.0240228478414347E-2</v>
      </c>
      <c r="F10">
        <f t="shared" si="3"/>
        <v>-6.6456088298902136E-2</v>
      </c>
      <c r="G10">
        <f t="shared" si="4"/>
        <v>0.14820836924501529</v>
      </c>
      <c r="H10">
        <f t="shared" si="5"/>
        <v>0.15965558378277767</v>
      </c>
      <c r="I10">
        <f t="shared" si="6"/>
        <v>7.5669989431660478E-2</v>
      </c>
      <c r="M10">
        <v>6.182116045027311E-2</v>
      </c>
      <c r="N10">
        <v>4.1830065359477121E-2</v>
      </c>
      <c r="O10">
        <v>8.4165477888730383E-2</v>
      </c>
      <c r="Q10">
        <f t="shared" si="7"/>
        <v>5.0075139964721224E-2</v>
      </c>
      <c r="R10">
        <f t="shared" si="8"/>
        <v>3.3882352941176468E-2</v>
      </c>
      <c r="S10">
        <f t="shared" si="9"/>
        <v>6.8174037089871617E-2</v>
      </c>
    </row>
    <row r="11" spans="1:19" x14ac:dyDescent="0.3">
      <c r="A11" t="s">
        <v>9</v>
      </c>
      <c r="C11">
        <v>4.1604886196112516E-3</v>
      </c>
      <c r="D11">
        <f t="shared" si="1"/>
        <v>-9.5932698361807484E-2</v>
      </c>
      <c r="E11">
        <f t="shared" si="2"/>
        <v>2.1999881385620618E-2</v>
      </c>
      <c r="F11">
        <f t="shared" si="3"/>
        <v>-0.11807004514391098</v>
      </c>
      <c r="G11">
        <f t="shared" si="4"/>
        <v>8.8101193450984022E-2</v>
      </c>
      <c r="H11">
        <f t="shared" si="5"/>
        <v>9.9886908534428442E-2</v>
      </c>
      <c r="I11">
        <f t="shared" si="6"/>
        <v>1.1760188134789171E-2</v>
      </c>
      <c r="M11">
        <v>4.1604886196112516E-3</v>
      </c>
      <c r="N11">
        <v>3.5947712418300652E-3</v>
      </c>
      <c r="O11">
        <v>5.4208273894436523E-3</v>
      </c>
      <c r="Q11">
        <f t="shared" si="7"/>
        <v>3.3699957818851141E-3</v>
      </c>
      <c r="R11">
        <f t="shared" si="8"/>
        <v>2.9117647058823528E-3</v>
      </c>
      <c r="S11">
        <f t="shared" si="9"/>
        <v>4.3908701854493588E-3</v>
      </c>
    </row>
    <row r="12" spans="1:19" x14ac:dyDescent="0.3">
      <c r="A12" t="s">
        <v>10</v>
      </c>
      <c r="C12">
        <v>0.85397397550936938</v>
      </c>
      <c r="D12">
        <f t="shared" si="1"/>
        <v>0.6705042848826589</v>
      </c>
      <c r="E12">
        <f t="shared" si="2"/>
        <v>0.88177203561968009</v>
      </c>
      <c r="F12">
        <f t="shared" si="3"/>
        <v>0.7663412936591778</v>
      </c>
      <c r="G12">
        <f t="shared" si="4"/>
        <v>0.92834147140972412</v>
      </c>
      <c r="H12">
        <f t="shared" si="5"/>
        <v>0.93446181010397389</v>
      </c>
      <c r="I12">
        <f t="shared" si="6"/>
        <v>0.88945968827664756</v>
      </c>
      <c r="M12">
        <v>0.85397397550936938</v>
      </c>
      <c r="N12">
        <v>0.87303921568627452</v>
      </c>
      <c r="O12">
        <v>0.79771754636233949</v>
      </c>
      <c r="Q12">
        <f t="shared" si="7"/>
        <v>0.69171892016258929</v>
      </c>
      <c r="R12">
        <f t="shared" si="8"/>
        <v>0.70716176470588243</v>
      </c>
      <c r="S12">
        <f t="shared" si="9"/>
        <v>0.64615121255349506</v>
      </c>
    </row>
    <row r="13" spans="1:19" x14ac:dyDescent="0.3">
      <c r="A13" t="s">
        <v>11</v>
      </c>
      <c r="C13">
        <v>0.56956672716892054</v>
      </c>
      <c r="D13">
        <f t="shared" ref="D13" si="16">C13+((EXP(-1*(ABS(C13-$B$7))/(2*(SQRT(STDEV($C$2:$C$31))))))*($B$7-$C$7))</f>
        <v>0.41263732023579291</v>
      </c>
      <c r="E13">
        <f t="shared" ref="E13" si="17">D13+((EXP(-1*(ABS(D13-$B$6))/(2*(SQRT(STDEV($D$2:$D$31))))))*($B$6-$D$6))</f>
        <v>0.59218294555977125</v>
      </c>
      <c r="F13">
        <f t="shared" ref="F13" si="18">E13+((EXP(-1*(ABS(E13-$B$5))/(2*(SQRT(STDEV($E$2:$E$31))))))*($B$5-$E$5))</f>
        <v>0.44692590736746957</v>
      </c>
      <c r="G13">
        <f t="shared" ref="G13" si="19">F13+((EXP(-1*(ABS(F13-$B$4))/(2*(SQRT(STDEV($F$2:$F$31))))))*($B$4-$F$4))</f>
        <v>0.65490203370114863</v>
      </c>
      <c r="H13">
        <f t="shared" ref="H13" si="20">G13+((EXP(-1*(ABS(G13-$B$3))/(2*(SQRT(STDEV($G$2:$G$31))))))*($B$3-$G$3))</f>
        <v>0.66252433158819612</v>
      </c>
      <c r="I13">
        <f t="shared" ref="I13" si="21">H13+((EXP(-1*(ABS(H13-$B$2))/(2*(SQRT(STDEV($H$2:$H$31))))))*($B$2-$H$2))</f>
        <v>0.60650508368275968</v>
      </c>
      <c r="M13">
        <v>0.56956672716892054</v>
      </c>
      <c r="N13">
        <v>0.60767973856209145</v>
      </c>
      <c r="O13">
        <v>0.63664850136239781</v>
      </c>
      <c r="Q13">
        <f t="shared" si="7"/>
        <v>0.46134904900682566</v>
      </c>
      <c r="R13">
        <f t="shared" si="8"/>
        <v>0.49222058823529413</v>
      </c>
      <c r="S13">
        <f t="shared" si="9"/>
        <v>0.51568528610354225</v>
      </c>
    </row>
    <row r="14" spans="1:19" x14ac:dyDescent="0.3">
      <c r="A14" t="s">
        <v>13</v>
      </c>
      <c r="C14">
        <v>7.751638247650211E-3</v>
      </c>
      <c r="D14">
        <f t="shared" si="1"/>
        <v>-9.2627844754069572E-2</v>
      </c>
      <c r="E14">
        <f t="shared" si="2"/>
        <v>2.5627290674485367E-2</v>
      </c>
      <c r="F14">
        <f t="shared" si="3"/>
        <v>-0.11484646633768057</v>
      </c>
      <c r="G14">
        <f t="shared" si="4"/>
        <v>9.18452420621481E-2</v>
      </c>
      <c r="H14">
        <f t="shared" si="5"/>
        <v>0.10366642584003358</v>
      </c>
      <c r="I14">
        <f t="shared" si="6"/>
        <v>1.5807517364076762E-2</v>
      </c>
      <c r="M14">
        <v>7.751638247650211E-3</v>
      </c>
      <c r="N14">
        <v>8.0065359477124176E-3</v>
      </c>
      <c r="O14">
        <v>8.416547788873038E-3</v>
      </c>
      <c r="Q14">
        <f t="shared" si="7"/>
        <v>6.2788269805966711E-3</v>
      </c>
      <c r="R14">
        <f t="shared" si="8"/>
        <v>6.4852941176470587E-3</v>
      </c>
      <c r="S14">
        <f t="shared" si="9"/>
        <v>6.8174037089871612E-3</v>
      </c>
    </row>
    <row r="15" spans="1:19" x14ac:dyDescent="0.3">
      <c r="A15" t="s">
        <v>14</v>
      </c>
      <c r="C15">
        <v>2.3161285374645298E-2</v>
      </c>
      <c r="D15">
        <f t="shared" si="1"/>
        <v>-7.8456020931991693E-2</v>
      </c>
      <c r="E15">
        <f t="shared" si="2"/>
        <v>4.1192325875052879E-2</v>
      </c>
      <c r="F15">
        <f t="shared" si="3"/>
        <v>-0.10102750610432464</v>
      </c>
      <c r="G15">
        <f t="shared" si="4"/>
        <v>0.10791030230988417</v>
      </c>
      <c r="H15">
        <f t="shared" si="5"/>
        <v>0.11973380561097209</v>
      </c>
      <c r="I15">
        <f t="shared" si="6"/>
        <v>3.3004357457142919E-2</v>
      </c>
      <c r="M15">
        <v>2.3161285374645298E-2</v>
      </c>
      <c r="N15">
        <v>1.4705882352941176E-2</v>
      </c>
      <c r="O15">
        <v>2.5677603423680456E-2</v>
      </c>
      <c r="Q15">
        <f t="shared" si="7"/>
        <v>1.8760641153462692E-2</v>
      </c>
      <c r="R15">
        <f t="shared" si="8"/>
        <v>1.1911764705882354E-2</v>
      </c>
      <c r="S15">
        <f t="shared" si="9"/>
        <v>2.0798858773181172E-2</v>
      </c>
    </row>
    <row r="16" spans="1:19" x14ac:dyDescent="0.3">
      <c r="A16" t="s">
        <v>15</v>
      </c>
      <c r="C16">
        <v>4.8934393400993596E-4</v>
      </c>
      <c r="D16">
        <f t="shared" si="1"/>
        <v>-9.9312013631930651E-2</v>
      </c>
      <c r="E16">
        <f t="shared" si="2"/>
        <v>1.8291652681946297E-2</v>
      </c>
      <c r="F16">
        <f t="shared" si="3"/>
        <v>-0.12136664592263088</v>
      </c>
      <c r="G16">
        <f t="shared" si="4"/>
        <v>8.4273688384962325E-2</v>
      </c>
      <c r="H16">
        <f t="shared" si="5"/>
        <v>9.6023254165273214E-2</v>
      </c>
      <c r="I16">
        <f t="shared" si="6"/>
        <v>7.6219161673765357E-3</v>
      </c>
      <c r="M16">
        <v>4.8934393400993596E-4</v>
      </c>
      <c r="N16">
        <v>3.2679738562091501E-4</v>
      </c>
      <c r="O16">
        <v>8.5592011412268193E-4</v>
      </c>
      <c r="Q16">
        <f t="shared" si="7"/>
        <v>3.9636858654804817E-4</v>
      </c>
      <c r="R16">
        <f t="shared" si="8"/>
        <v>2.6470588235294115E-4</v>
      </c>
      <c r="S16">
        <f t="shared" si="9"/>
        <v>6.9329529243937244E-4</v>
      </c>
    </row>
    <row r="17" spans="1:19" x14ac:dyDescent="0.3">
      <c r="A17" t="s">
        <v>16</v>
      </c>
      <c r="C17">
        <v>8.1273274194510487E-5</v>
      </c>
      <c r="D17">
        <f t="shared" si="1"/>
        <v>-9.9687698220205415E-2</v>
      </c>
      <c r="E17">
        <f t="shared" si="2"/>
        <v>1.787945889931479E-2</v>
      </c>
      <c r="F17">
        <f t="shared" si="3"/>
        <v>-0.12173315934862138</v>
      </c>
      <c r="G17">
        <f t="shared" si="4"/>
        <v>8.3848233957930354E-2</v>
      </c>
      <c r="H17">
        <f t="shared" si="5"/>
        <v>9.559378833958368E-2</v>
      </c>
      <c r="I17">
        <f t="shared" si="6"/>
        <v>7.1618723296711373E-3</v>
      </c>
      <c r="M17">
        <v>8.1273274194510487E-5</v>
      </c>
      <c r="N17">
        <v>-1.6339869281045751E-4</v>
      </c>
      <c r="O17">
        <v>5.7061340941512125E-4</v>
      </c>
      <c r="Q17">
        <f t="shared" si="7"/>
        <v>6.5831352097553493E-5</v>
      </c>
      <c r="R17">
        <f t="shared" si="8"/>
        <v>-1.3235294117647058E-4</v>
      </c>
      <c r="S17">
        <f t="shared" si="9"/>
        <v>4.6219686162624822E-4</v>
      </c>
    </row>
    <row r="18" spans="1:19" x14ac:dyDescent="0.3">
      <c r="A18" t="s">
        <v>17</v>
      </c>
      <c r="C18">
        <v>1.0231209150326799</v>
      </c>
      <c r="D18">
        <f t="shared" si="1"/>
        <v>0.86274526395010587</v>
      </c>
      <c r="E18">
        <f t="shared" si="2"/>
        <v>1.0429773697206131</v>
      </c>
      <c r="F18">
        <f t="shared" si="3"/>
        <v>0.94140930899994302</v>
      </c>
      <c r="G18">
        <f t="shared" si="4"/>
        <v>1.0826789850035323</v>
      </c>
      <c r="H18">
        <f t="shared" si="5"/>
        <v>1.0880862710036687</v>
      </c>
      <c r="I18">
        <f t="shared" si="6"/>
        <v>1.0483207990874088</v>
      </c>
      <c r="M18">
        <v>1.0231209150326799</v>
      </c>
      <c r="N18">
        <v>1.0462418300653595</v>
      </c>
      <c r="O18">
        <v>0.87332382310984313</v>
      </c>
      <c r="Q18">
        <f t="shared" si="7"/>
        <v>0.82872794117647075</v>
      </c>
      <c r="R18">
        <f t="shared" si="8"/>
        <v>0.84745588235294123</v>
      </c>
      <c r="S18">
        <f t="shared" si="9"/>
        <v>0.70739229671897297</v>
      </c>
    </row>
    <row r="19" spans="1:19" x14ac:dyDescent="0.3">
      <c r="A19" t="s">
        <v>18</v>
      </c>
      <c r="C19">
        <v>1.1713794513894213</v>
      </c>
      <c r="D19">
        <f t="shared" si="1"/>
        <v>1.0288424215197962</v>
      </c>
      <c r="E19">
        <f t="shared" si="2"/>
        <v>1.1859564291319387</v>
      </c>
      <c r="F19">
        <f t="shared" si="3"/>
        <v>1.0952840368802241</v>
      </c>
      <c r="G19">
        <f t="shared" si="4"/>
        <v>1.2205350579778309</v>
      </c>
      <c r="H19">
        <f t="shared" si="5"/>
        <v>1.2253759792620464</v>
      </c>
      <c r="I19">
        <f t="shared" si="6"/>
        <v>1.1897725345543324</v>
      </c>
      <c r="M19">
        <v>1.1713794513894213</v>
      </c>
      <c r="N19">
        <v>1.1980392156862745</v>
      </c>
      <c r="O19">
        <v>1.0462196861626247</v>
      </c>
      <c r="Q19">
        <f t="shared" si="7"/>
        <v>0.94881735562543135</v>
      </c>
      <c r="R19">
        <f t="shared" si="8"/>
        <v>0.97041176470588242</v>
      </c>
      <c r="S19">
        <f t="shared" si="9"/>
        <v>0.84743794579172604</v>
      </c>
    </row>
    <row r="20" spans="1:19" x14ac:dyDescent="0.3">
      <c r="A20" t="s">
        <v>27</v>
      </c>
      <c r="C20">
        <v>6.5295566292575269E-4</v>
      </c>
      <c r="D20">
        <f t="shared" si="1"/>
        <v>-9.9161389717207421E-2</v>
      </c>
      <c r="E20">
        <f t="shared" si="2"/>
        <v>1.8456917479108798E-2</v>
      </c>
      <c r="F20">
        <f t="shared" si="3"/>
        <v>-0.12121970038526955</v>
      </c>
      <c r="G20">
        <f t="shared" si="4"/>
        <v>8.4444269772289193E-2</v>
      </c>
      <c r="H20">
        <f t="shared" si="5"/>
        <v>9.6195444264579238E-2</v>
      </c>
      <c r="I20">
        <f t="shared" si="6"/>
        <v>7.8063632502135549E-3</v>
      </c>
      <c r="M20">
        <v>6.5295566292575269E-4</v>
      </c>
      <c r="N20">
        <v>8.1699346405228761E-4</v>
      </c>
      <c r="O20">
        <v>8.5592011412268193E-4</v>
      </c>
      <c r="Q20">
        <f t="shared" si="7"/>
        <v>5.2889408696985972E-4</v>
      </c>
      <c r="R20">
        <f t="shared" si="8"/>
        <v>6.6176470588235302E-4</v>
      </c>
      <c r="S20">
        <f t="shared" si="9"/>
        <v>6.9329529243937244E-4</v>
      </c>
    </row>
    <row r="21" spans="1:19" x14ac:dyDescent="0.3">
      <c r="A21" t="s">
        <v>28</v>
      </c>
      <c r="C21">
        <v>0.6222435258327581</v>
      </c>
      <c r="D21">
        <f t="shared" si="1"/>
        <v>0.45859967459405304</v>
      </c>
      <c r="E21">
        <f t="shared" si="2"/>
        <v>0.64509677977570012</v>
      </c>
      <c r="F21">
        <f t="shared" si="3"/>
        <v>0.50581355268866568</v>
      </c>
      <c r="G21">
        <f t="shared" si="4"/>
        <v>0.70442794621548654</v>
      </c>
      <c r="H21">
        <f t="shared" si="5"/>
        <v>0.71175320700806455</v>
      </c>
      <c r="I21">
        <f t="shared" si="6"/>
        <v>0.65791128758657214</v>
      </c>
      <c r="M21">
        <v>0.6222435258327581</v>
      </c>
      <c r="N21">
        <v>0.63578431372549016</v>
      </c>
      <c r="O21">
        <v>0.66576319543509277</v>
      </c>
      <c r="Q21">
        <f t="shared" si="7"/>
        <v>0.50401725592453406</v>
      </c>
      <c r="R21">
        <f t="shared" si="8"/>
        <v>0.51498529411764704</v>
      </c>
      <c r="S21">
        <f t="shared" si="9"/>
        <v>0.53926818830242518</v>
      </c>
    </row>
    <row r="22" spans="1:19" x14ac:dyDescent="0.3">
      <c r="A22" t="s">
        <v>29</v>
      </c>
      <c r="C22">
        <v>2.0386490102342544E-3</v>
      </c>
      <c r="D22">
        <f t="shared" si="1"/>
        <v>-9.7885763175690366E-2</v>
      </c>
      <c r="E22">
        <f t="shared" si="2"/>
        <v>1.9856610040912076E-2</v>
      </c>
      <c r="F22">
        <f t="shared" si="3"/>
        <v>-0.11997525723000124</v>
      </c>
      <c r="G22">
        <f t="shared" si="4"/>
        <v>8.5888987685082657E-2</v>
      </c>
      <c r="H22">
        <f t="shared" si="5"/>
        <v>9.7653795799434034E-2</v>
      </c>
      <c r="I22">
        <f t="shared" si="6"/>
        <v>9.3684562915467284E-3</v>
      </c>
      <c r="M22">
        <v>2.0386490102342544E-3</v>
      </c>
      <c r="N22">
        <v>1.1437908496732027E-3</v>
      </c>
      <c r="O22">
        <v>2.9957203994293866E-3</v>
      </c>
      <c r="Q22">
        <f t="shared" si="7"/>
        <v>1.6513056982897462E-3</v>
      </c>
      <c r="R22">
        <f t="shared" si="8"/>
        <v>9.2647058823529423E-4</v>
      </c>
      <c r="S22">
        <f t="shared" si="9"/>
        <v>2.4265335235378032E-3</v>
      </c>
    </row>
    <row r="23" spans="1:19" x14ac:dyDescent="0.3">
      <c r="A23" t="s">
        <v>30</v>
      </c>
      <c r="C23">
        <v>0.6812369515385468</v>
      </c>
      <c r="D23">
        <f t="shared" si="1"/>
        <v>0.50973190330171692</v>
      </c>
      <c r="E23">
        <f t="shared" si="2"/>
        <v>0.70427910352171619</v>
      </c>
      <c r="F23">
        <f t="shared" si="3"/>
        <v>0.57138679963918892</v>
      </c>
      <c r="G23">
        <f t="shared" si="4"/>
        <v>0.76007163980504477</v>
      </c>
      <c r="H23">
        <f t="shared" si="5"/>
        <v>0.76707695759669647</v>
      </c>
      <c r="I23">
        <f t="shared" si="6"/>
        <v>0.71558110628167115</v>
      </c>
      <c r="M23">
        <v>0.6812369515385468</v>
      </c>
      <c r="N23">
        <v>0.69624183006535945</v>
      </c>
      <c r="O23">
        <v>0.63623395149786022</v>
      </c>
      <c r="Q23">
        <f t="shared" si="7"/>
        <v>0.55180193074622297</v>
      </c>
      <c r="R23">
        <f t="shared" si="8"/>
        <v>0.56395588235294114</v>
      </c>
      <c r="S23">
        <f t="shared" si="9"/>
        <v>0.51534950071326679</v>
      </c>
    </row>
    <row r="24" spans="1:19" x14ac:dyDescent="0.3">
      <c r="A24" t="s">
        <v>31</v>
      </c>
      <c r="C24">
        <v>0.26866739525014699</v>
      </c>
      <c r="D24">
        <f t="shared" si="1"/>
        <v>0.14513832291093848</v>
      </c>
      <c r="E24">
        <f t="shared" si="2"/>
        <v>0.28907166735013545</v>
      </c>
      <c r="F24">
        <f t="shared" si="3"/>
        <v>0.11593090565265951</v>
      </c>
      <c r="G24">
        <f t="shared" si="4"/>
        <v>0.3635093173345475</v>
      </c>
      <c r="H24">
        <f t="shared" si="5"/>
        <v>0.37313993629932346</v>
      </c>
      <c r="I24">
        <f t="shared" si="6"/>
        <v>0.30241977534003861</v>
      </c>
      <c r="M24">
        <v>0.26866739525014699</v>
      </c>
      <c r="N24">
        <v>0.25539215686274508</v>
      </c>
      <c r="O24">
        <v>0.38616262482168329</v>
      </c>
      <c r="Q24">
        <f t="shared" si="7"/>
        <v>0.21762059015261909</v>
      </c>
      <c r="R24">
        <f t="shared" si="8"/>
        <v>0.20686764705882352</v>
      </c>
      <c r="S24">
        <f t="shared" si="9"/>
        <v>0.31279172610556349</v>
      </c>
    </row>
    <row r="25" spans="1:19" x14ac:dyDescent="0.3">
      <c r="A25" t="s">
        <v>32</v>
      </c>
      <c r="C25">
        <v>0.51907653109048923</v>
      </c>
      <c r="D25">
        <f t="shared" si="1"/>
        <v>0.36832412217150956</v>
      </c>
      <c r="E25">
        <f t="shared" si="2"/>
        <v>0.54141313154698534</v>
      </c>
      <c r="F25">
        <f t="shared" si="3"/>
        <v>0.39018362089991521</v>
      </c>
      <c r="G25">
        <f t="shared" si="4"/>
        <v>0.60759762918735216</v>
      </c>
      <c r="H25">
        <f t="shared" si="5"/>
        <v>0.61551488015385225</v>
      </c>
      <c r="I25">
        <f t="shared" si="6"/>
        <v>0.55733433073118976</v>
      </c>
      <c r="M25">
        <v>0.51907653109048923</v>
      </c>
      <c r="N25">
        <v>0.50669934640522873</v>
      </c>
      <c r="O25">
        <v>0.55534950071326672</v>
      </c>
      <c r="Q25">
        <f t="shared" si="7"/>
        <v>0.42045199018329632</v>
      </c>
      <c r="R25">
        <f t="shared" si="8"/>
        <v>0.41042647058823528</v>
      </c>
      <c r="S25">
        <f t="shared" si="9"/>
        <v>0.44983309557774609</v>
      </c>
    </row>
    <row r="26" spans="1:19" x14ac:dyDescent="0.3">
      <c r="A26" t="s">
        <v>33</v>
      </c>
      <c r="C26">
        <v>1.1341509659057017E-2</v>
      </c>
      <c r="D26">
        <f t="shared" si="1"/>
        <v>-8.9324985913705565E-2</v>
      </c>
      <c r="E26">
        <f t="shared" si="2"/>
        <v>2.9253391923770702E-2</v>
      </c>
      <c r="F26">
        <f t="shared" si="3"/>
        <v>-0.11162521358904383</v>
      </c>
      <c r="G26">
        <f t="shared" si="4"/>
        <v>9.5587901536617295E-2</v>
      </c>
      <c r="H26">
        <f t="shared" si="5"/>
        <v>0.10744464753150994</v>
      </c>
      <c r="I26">
        <f t="shared" si="6"/>
        <v>1.9852645727081952E-2</v>
      </c>
      <c r="M26">
        <v>1.1341509659057017E-2</v>
      </c>
      <c r="N26">
        <v>1.1437908496732025E-2</v>
      </c>
      <c r="O26">
        <v>8.9871611982881589E-3</v>
      </c>
      <c r="Q26">
        <f t="shared" si="7"/>
        <v>9.1866228238361835E-3</v>
      </c>
      <c r="R26">
        <f t="shared" si="8"/>
        <v>9.2647058823529405E-3</v>
      </c>
      <c r="S26">
        <f t="shared" si="9"/>
        <v>7.2796005706134096E-3</v>
      </c>
    </row>
    <row r="27" spans="1:19" x14ac:dyDescent="0.3">
      <c r="A27" t="s">
        <v>34</v>
      </c>
      <c r="C27">
        <v>2.9810702042033088E-4</v>
      </c>
      <c r="D27">
        <f t="shared" si="1"/>
        <v>-9.9488071933018077E-2</v>
      </c>
      <c r="E27">
        <f t="shared" si="2"/>
        <v>1.8098483545934616E-2</v>
      </c>
      <c r="F27">
        <f t="shared" si="3"/>
        <v>-0.12153840570619336</v>
      </c>
      <c r="G27">
        <f t="shared" si="4"/>
        <v>8.4074304880398507E-2</v>
      </c>
      <c r="H27">
        <f t="shared" si="5"/>
        <v>9.5821990602043688E-2</v>
      </c>
      <c r="I27">
        <f t="shared" si="6"/>
        <v>7.4063239339320491E-3</v>
      </c>
      <c r="M27">
        <v>2.9810702042033088E-4</v>
      </c>
      <c r="N27">
        <v>6.5359477124183002E-4</v>
      </c>
      <c r="O27">
        <v>1.2838801711840227E-3</v>
      </c>
      <c r="Q27">
        <f t="shared" si="7"/>
        <v>2.4146668654046803E-4</v>
      </c>
      <c r="R27">
        <f t="shared" si="8"/>
        <v>5.2941176470588231E-4</v>
      </c>
      <c r="S27">
        <f t="shared" si="9"/>
        <v>1.0399429386590585E-3</v>
      </c>
    </row>
    <row r="28" spans="1:19" x14ac:dyDescent="0.3">
      <c r="A28" t="s">
        <v>35</v>
      </c>
      <c r="C28">
        <v>0.93467173266525205</v>
      </c>
      <c r="D28">
        <f t="shared" si="1"/>
        <v>0.76260769495445813</v>
      </c>
      <c r="E28">
        <f t="shared" si="2"/>
        <v>0.95839049392478515</v>
      </c>
      <c r="F28">
        <f t="shared" si="3"/>
        <v>0.84976979257551821</v>
      </c>
      <c r="G28">
        <f t="shared" si="4"/>
        <v>1.0015365887333263</v>
      </c>
      <c r="H28">
        <f t="shared" si="5"/>
        <v>1.0073077399810473</v>
      </c>
      <c r="I28">
        <f t="shared" si="6"/>
        <v>0.96486956548290037</v>
      </c>
      <c r="M28">
        <v>0.93467173266525205</v>
      </c>
      <c r="N28">
        <v>0.95571895424836606</v>
      </c>
      <c r="O28">
        <v>0.95592011412268185</v>
      </c>
      <c r="Q28">
        <f t="shared" si="7"/>
        <v>0.75708410345885424</v>
      </c>
      <c r="R28">
        <f t="shared" si="8"/>
        <v>0.77413235294117655</v>
      </c>
      <c r="S28">
        <f t="shared" si="9"/>
        <v>0.77429529243937234</v>
      </c>
    </row>
    <row r="29" spans="1:19" x14ac:dyDescent="0.3">
      <c r="A29" t="s">
        <v>36</v>
      </c>
      <c r="C29">
        <v>0.65104675290368208</v>
      </c>
      <c r="D29">
        <f t="shared" si="1"/>
        <v>0.48361078406464952</v>
      </c>
      <c r="E29">
        <f t="shared" si="2"/>
        <v>0.67400306297276436</v>
      </c>
      <c r="F29">
        <f t="shared" si="3"/>
        <v>0.53787884748278947</v>
      </c>
      <c r="G29">
        <f t="shared" si="4"/>
        <v>0.73157405796006769</v>
      </c>
      <c r="H29">
        <f t="shared" si="5"/>
        <v>0.73874144738343828</v>
      </c>
      <c r="I29">
        <f t="shared" si="6"/>
        <v>0.6860570548005136</v>
      </c>
      <c r="M29">
        <v>0.65104675290368208</v>
      </c>
      <c r="N29">
        <v>0.66535947712418297</v>
      </c>
      <c r="O29">
        <v>0.76248216833095572</v>
      </c>
      <c r="Q29">
        <f t="shared" si="7"/>
        <v>0.52734786985198256</v>
      </c>
      <c r="R29">
        <f t="shared" si="8"/>
        <v>0.53894117647058826</v>
      </c>
      <c r="S29">
        <f t="shared" si="9"/>
        <v>0.61761055634807416</v>
      </c>
    </row>
    <row r="30" spans="1:19" x14ac:dyDescent="0.3">
      <c r="A30" t="s">
        <v>37</v>
      </c>
      <c r="C30">
        <v>0.72964440013293452</v>
      </c>
      <c r="D30">
        <f t="shared" ref="D30" si="22">C30+((EXP(-1*(ABS(C30-$B$7))/(2*(SQRT(STDEV($C$2:$C$31))))))*($B$7-$C$7))</f>
        <v>0.55140752126467596</v>
      </c>
      <c r="E30">
        <f t="shared" ref="E30" si="23">D30+((EXP(-1*(ABS(D30-$B$6))/(2*(SQRT(STDEV($D$2:$D$31))))))*($B$6-$D$6))</f>
        <v>0.7527723486129313</v>
      </c>
      <c r="F30">
        <f t="shared" ref="F30" si="24">E30+((EXP(-1*(ABS(E30-$B$5))/(2*(SQRT(STDEV($E$2:$E$31))))))*($B$5-$E$5))</f>
        <v>0.62489749276079254</v>
      </c>
      <c r="G30">
        <f t="shared" ref="G30" si="25">F30+((EXP(-1*(ABS(F30-$B$4))/(2*(SQRT(STDEV($F$2:$F$31))))))*($B$4-$F$4))</f>
        <v>0.80584835949950018</v>
      </c>
      <c r="H30">
        <f t="shared" ref="H30" si="26">G30+((EXP(-1*(ABS(G30-$B$3))/(2*(SQRT(STDEV($G$2:$G$31))))))*($B$3-$G$3))</f>
        <v>0.81260097217076321</v>
      </c>
      <c r="I30">
        <f t="shared" ref="I30" si="27">H30+((EXP(-1*(ABS(H30-$B$2))/(2*(SQRT(STDEV($H$2:$H$31))))))*($B$2-$H$2))</f>
        <v>0.76295875187997209</v>
      </c>
      <c r="M30">
        <v>0.72964440013293452</v>
      </c>
      <c r="N30">
        <v>0.76225490196078427</v>
      </c>
      <c r="O30">
        <v>0.72901907356948226</v>
      </c>
      <c r="Q30">
        <f t="shared" si="7"/>
        <v>0.59101196410767698</v>
      </c>
      <c r="R30">
        <f t="shared" si="8"/>
        <v>0.6174264705882353</v>
      </c>
      <c r="S30">
        <f t="shared" si="9"/>
        <v>0.59050544959128071</v>
      </c>
    </row>
    <row r="31" spans="1:19" x14ac:dyDescent="0.3">
      <c r="A31" t="s">
        <v>38</v>
      </c>
      <c r="C31">
        <v>0.71273263542705223</v>
      </c>
      <c r="D31">
        <f>C31+((EXP(-1*(ABS(C31-$B$7))/(2*(SQRT(STDEV($C$2:$C$31))))))*($B$7-$C$7))</f>
        <v>0.53687712123871556</v>
      </c>
      <c r="E31">
        <f>D31+((EXP(-1*(ABS(D31-$B$6))/(2*(SQRT(STDEV($D$2:$D$31))))))*($B$6-$D$6))</f>
        <v>0.73583824160027722</v>
      </c>
      <c r="F31">
        <f>E31+((EXP(-1*(ABS(E31-$B$5))/(2*(SQRT(STDEV($E$2:$E$31))))))*($B$5-$E$5))</f>
        <v>0.60623316509668479</v>
      </c>
      <c r="G31">
        <f>F31+((EXP(-1*(ABS(F31-$B$4))/(2*(SQRT(STDEV($F$2:$F$31))))))*($B$4-$F$4))</f>
        <v>0.78984493063883188</v>
      </c>
      <c r="H31">
        <f>G31+((EXP(-1*(ABS(G31-$B$3))/(2*(SQRT(STDEV($G$2:$G$31))))))*($B$3-$G$3))</f>
        <v>0.7966848348319473</v>
      </c>
      <c r="I31">
        <f>H31+((EXP(-1*(ABS(H31-$B$2))/(2*(SQRT(STDEV($H$2:$H$31))))))*($B$2-$H$2))</f>
        <v>0.74640225820861983</v>
      </c>
      <c r="M31">
        <v>0.71273263542705223</v>
      </c>
      <c r="N31">
        <v>0.72843137254901957</v>
      </c>
      <c r="O31">
        <v>0.69657631954350929</v>
      </c>
      <c r="Q31">
        <f>M31*0.81</f>
        <v>0.57731343469591234</v>
      </c>
      <c r="R31">
        <f t="shared" si="8"/>
        <v>0.59002941176470591</v>
      </c>
      <c r="S31">
        <f t="shared" si="9"/>
        <v>0.56422681883024262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67E0E-E85A-4D1C-9517-6336B5448546}">
  <dimension ref="A1:I31"/>
  <sheetViews>
    <sheetView workbookViewId="0">
      <selection activeCell="I2" sqref="I2:I31"/>
    </sheetView>
  </sheetViews>
  <sheetFormatPr defaultRowHeight="14.4" x14ac:dyDescent="0.3"/>
  <sheetData>
    <row r="1" spans="1:9" x14ac:dyDescent="0.3">
      <c r="A1" t="s">
        <v>24</v>
      </c>
      <c r="B1" t="s">
        <v>25</v>
      </c>
      <c r="C1" t="s">
        <v>26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</row>
    <row r="2" spans="1:9" x14ac:dyDescent="0.3">
      <c r="A2" t="s">
        <v>0</v>
      </c>
      <c r="B2">
        <v>0</v>
      </c>
      <c r="C2">
        <v>0</v>
      </c>
      <c r="D2">
        <v>0</v>
      </c>
      <c r="E2">
        <v>9.5849494044070685E-2</v>
      </c>
      <c r="F2">
        <v>-6.7995330265122902E-2</v>
      </c>
      <c r="G2">
        <v>0.10406241687708283</v>
      </c>
      <c r="H2">
        <v>9.6431186241694986E-2</v>
      </c>
      <c r="I2">
        <v>7.6097108868698887E-3</v>
      </c>
    </row>
    <row r="3" spans="1:9" x14ac:dyDescent="0.3">
      <c r="A3" t="s">
        <v>1</v>
      </c>
      <c r="B3">
        <v>0.1</v>
      </c>
      <c r="C3">
        <v>3.3699957818851141E-3</v>
      </c>
      <c r="D3">
        <v>3.3699957818851141E-3</v>
      </c>
      <c r="E3">
        <v>9.9505367640053036E-2</v>
      </c>
      <c r="F3">
        <v>-6.4850933386730994E-2</v>
      </c>
      <c r="G3">
        <v>0.10765776591929986</v>
      </c>
      <c r="H3">
        <v>0.1000499430202038</v>
      </c>
      <c r="I3">
        <v>1.1502037583543609E-2</v>
      </c>
    </row>
    <row r="4" spans="1:9" x14ac:dyDescent="0.3">
      <c r="A4" t="s">
        <v>2</v>
      </c>
      <c r="B4">
        <v>0.17</v>
      </c>
      <c r="C4">
        <v>3.0298815093181993E-2</v>
      </c>
      <c r="D4">
        <v>3.0298815093181993E-2</v>
      </c>
      <c r="E4">
        <v>0.12874940955664282</v>
      </c>
      <c r="F4">
        <v>-3.9756183146989033E-2</v>
      </c>
      <c r="G4">
        <v>0.13639408315996657</v>
      </c>
      <c r="H4">
        <v>0.12897078784051333</v>
      </c>
      <c r="I4">
        <v>4.2579174288212424E-2</v>
      </c>
    </row>
    <row r="5" spans="1:9" x14ac:dyDescent="0.3">
      <c r="A5" t="s">
        <v>3</v>
      </c>
      <c r="B5">
        <v>0.33</v>
      </c>
      <c r="C5">
        <v>0.39424610783035507</v>
      </c>
      <c r="D5">
        <v>0.39424610783035507</v>
      </c>
      <c r="E5">
        <v>0.53004596283437388</v>
      </c>
      <c r="F5">
        <v>0.36136722306151281</v>
      </c>
      <c r="G5">
        <v>0.5402346736854734</v>
      </c>
      <c r="H5">
        <v>0.53497768555139491</v>
      </c>
      <c r="I5">
        <v>0.47386028440417499</v>
      </c>
    </row>
    <row r="6" spans="1:9" x14ac:dyDescent="0.3">
      <c r="A6" t="s">
        <v>4</v>
      </c>
      <c r="B6">
        <v>0.64</v>
      </c>
      <c r="C6">
        <v>0.47125990298335763</v>
      </c>
      <c r="D6">
        <v>0.47125990298335763</v>
      </c>
      <c r="E6">
        <v>0.61662387319640832</v>
      </c>
      <c r="F6">
        <v>0.45994738574452787</v>
      </c>
      <c r="G6">
        <v>0.62472280407681091</v>
      </c>
      <c r="H6">
        <v>0.61983195115874645</v>
      </c>
      <c r="I6">
        <v>0.56297923574236686</v>
      </c>
    </row>
    <row r="7" spans="1:9" x14ac:dyDescent="0.3">
      <c r="A7" t="s">
        <v>5</v>
      </c>
      <c r="B7">
        <v>0.81</v>
      </c>
      <c r="C7">
        <v>0.81</v>
      </c>
      <c r="D7">
        <v>0.81</v>
      </c>
      <c r="E7">
        <v>0.95520221192269827</v>
      </c>
      <c r="F7">
        <v>0.83780951206234366</v>
      </c>
      <c r="G7">
        <v>0.95811542255417481</v>
      </c>
      <c r="H7">
        <v>0.95443695318796828</v>
      </c>
      <c r="I7">
        <v>0.91169267311182089</v>
      </c>
    </row>
    <row r="8" spans="1:9" x14ac:dyDescent="0.3">
      <c r="A8" t="s">
        <v>6</v>
      </c>
      <c r="C8">
        <v>5.2889408696985972E-4</v>
      </c>
      <c r="D8">
        <v>5.2889408696985972E-4</v>
      </c>
      <c r="E8">
        <v>9.6423198080176339E-2</v>
      </c>
      <c r="F8">
        <v>-6.7501785143354157E-2</v>
      </c>
      <c r="G8">
        <v>0.10462666546269213</v>
      </c>
      <c r="H8">
        <v>9.6999113160528769E-2</v>
      </c>
      <c r="I8">
        <v>8.2206276578764004E-3</v>
      </c>
    </row>
    <row r="9" spans="1:9" x14ac:dyDescent="0.3">
      <c r="A9" t="s">
        <v>7</v>
      </c>
      <c r="C9">
        <v>6.3328552803129073E-2</v>
      </c>
      <c r="D9">
        <v>6.3328552803129073E-2</v>
      </c>
      <c r="E9">
        <v>0.16469517478441226</v>
      </c>
      <c r="F9">
        <v>-9.0543698880108103E-3</v>
      </c>
      <c r="G9">
        <v>0.17165583735825948</v>
      </c>
      <c r="H9">
        <v>0.16445286776013895</v>
      </c>
      <c r="I9">
        <v>8.0635144213604362E-2</v>
      </c>
    </row>
    <row r="10" spans="1:9" x14ac:dyDescent="0.3">
      <c r="A10" t="s">
        <v>8</v>
      </c>
      <c r="C10">
        <v>5.0075139964721224E-2</v>
      </c>
      <c r="D10">
        <v>5.0075139964721224E-2</v>
      </c>
      <c r="E10">
        <v>0.15026145134847282</v>
      </c>
      <c r="F10">
        <v>-2.1363099638643468E-2</v>
      </c>
      <c r="G10">
        <v>0.1575049649456545</v>
      </c>
      <c r="H10">
        <v>0.15021437323080472</v>
      </c>
      <c r="I10">
        <v>6.5373123792995508E-2</v>
      </c>
    </row>
    <row r="11" spans="1:9" x14ac:dyDescent="0.3">
      <c r="A11" t="s">
        <v>9</v>
      </c>
      <c r="C11">
        <v>3.3699957818851141E-3</v>
      </c>
      <c r="D11">
        <v>3.3699957818851141E-3</v>
      </c>
      <c r="E11">
        <v>9.9505367640053036E-2</v>
      </c>
      <c r="F11">
        <v>-6.4850933386730994E-2</v>
      </c>
      <c r="G11">
        <v>0.10765776591929986</v>
      </c>
      <c r="H11">
        <v>0.1000499430202038</v>
      </c>
      <c r="I11">
        <v>1.1502037583543609E-2</v>
      </c>
    </row>
    <row r="12" spans="1:9" x14ac:dyDescent="0.3">
      <c r="A12" t="s">
        <v>10</v>
      </c>
      <c r="C12">
        <v>0.69171892016258929</v>
      </c>
      <c r="D12">
        <v>0.69171892016258929</v>
      </c>
      <c r="E12">
        <v>0.85292033833249548</v>
      </c>
      <c r="F12">
        <v>0.72483123222240897</v>
      </c>
      <c r="G12">
        <v>0.85700068566000698</v>
      </c>
      <c r="H12">
        <v>0.85299026946845191</v>
      </c>
      <c r="I12">
        <v>0.80638507687099203</v>
      </c>
    </row>
    <row r="13" spans="1:9" x14ac:dyDescent="0.3">
      <c r="A13" t="s">
        <v>11</v>
      </c>
      <c r="C13">
        <v>0.46134904900682566</v>
      </c>
      <c r="D13">
        <v>0.46134904900682566</v>
      </c>
      <c r="E13">
        <v>0.60544542049600891</v>
      </c>
      <c r="F13">
        <v>0.44726862090939767</v>
      </c>
      <c r="G13">
        <v>0.61379232970915287</v>
      </c>
      <c r="H13">
        <v>0.60885558405338436</v>
      </c>
      <c r="I13">
        <v>0.55146842264828655</v>
      </c>
    </row>
    <row r="14" spans="1:9" x14ac:dyDescent="0.3">
      <c r="A14" t="s">
        <v>13</v>
      </c>
      <c r="C14">
        <v>6.2788269805966711E-3</v>
      </c>
      <c r="D14">
        <v>6.2788269805966711E-3</v>
      </c>
      <c r="E14">
        <v>0.10266164143495862</v>
      </c>
      <c r="F14">
        <v>-6.2137523678173739E-2</v>
      </c>
      <c r="G14">
        <v>0.11076126787989254</v>
      </c>
      <c r="H14">
        <v>0.10317359277061801</v>
      </c>
      <c r="I14">
        <v>1.4861150613882518E-2</v>
      </c>
    </row>
    <row r="15" spans="1:9" x14ac:dyDescent="0.3">
      <c r="A15" t="s">
        <v>14</v>
      </c>
      <c r="C15">
        <v>1.8760641153462692E-2</v>
      </c>
      <c r="D15">
        <v>1.8760641153462692E-2</v>
      </c>
      <c r="E15">
        <v>0.11621248380668257</v>
      </c>
      <c r="F15">
        <v>-5.0501631034578179E-2</v>
      </c>
      <c r="G15">
        <v>0.12408001690904723</v>
      </c>
      <c r="H15">
        <v>0.11657820241628675</v>
      </c>
      <c r="I15">
        <v>2.9269122661230274E-2</v>
      </c>
    </row>
    <row r="16" spans="1:9" x14ac:dyDescent="0.3">
      <c r="A16" t="s">
        <v>15</v>
      </c>
      <c r="C16">
        <v>3.9636858654804817E-4</v>
      </c>
      <c r="D16">
        <v>3.9636858654804817E-4</v>
      </c>
      <c r="E16">
        <v>9.627944254111763E-2</v>
      </c>
      <c r="F16">
        <v>-6.7625451229887126E-2</v>
      </c>
      <c r="G16">
        <v>0.10448528069873857</v>
      </c>
      <c r="H16">
        <v>9.6856806876632062E-2</v>
      </c>
      <c r="I16">
        <v>8.0675512974904134E-3</v>
      </c>
    </row>
    <row r="17" spans="1:9" x14ac:dyDescent="0.3">
      <c r="A17" t="s">
        <v>16</v>
      </c>
      <c r="C17">
        <v>6.5831352097553493E-5</v>
      </c>
      <c r="D17">
        <v>6.5831352097553493E-5</v>
      </c>
      <c r="E17">
        <v>9.5920901741360351E-2</v>
      </c>
      <c r="F17">
        <v>-6.7933897637897547E-2</v>
      </c>
      <c r="G17">
        <v>0.10413264853441855</v>
      </c>
      <c r="H17">
        <v>9.6501875835430226E-2</v>
      </c>
      <c r="I17">
        <v>7.6857525411739153E-3</v>
      </c>
    </row>
    <row r="18" spans="1:9" x14ac:dyDescent="0.3">
      <c r="A18" t="s">
        <v>17</v>
      </c>
      <c r="C18">
        <v>0.82872794117647075</v>
      </c>
      <c r="D18">
        <v>0.82872794117647075</v>
      </c>
      <c r="E18">
        <v>0.97154679773037711</v>
      </c>
      <c r="F18">
        <v>0.85577859000514156</v>
      </c>
      <c r="G18">
        <v>0.97429834577651819</v>
      </c>
      <c r="H18">
        <v>0.97067039086230844</v>
      </c>
      <c r="I18">
        <v>0.92851352944533605</v>
      </c>
    </row>
    <row r="19" spans="1:9" x14ac:dyDescent="0.3">
      <c r="A19" t="s">
        <v>18</v>
      </c>
      <c r="C19">
        <v>0.94881735562543135</v>
      </c>
      <c r="D19">
        <v>0.94881735562543135</v>
      </c>
      <c r="E19">
        <v>1.077256054338249</v>
      </c>
      <c r="F19">
        <v>0.97146494391882832</v>
      </c>
      <c r="G19">
        <v>1.0791034322214994</v>
      </c>
      <c r="H19">
        <v>1.0757862437949646</v>
      </c>
      <c r="I19">
        <v>1.0372425247666748</v>
      </c>
    </row>
    <row r="20" spans="1:9" x14ac:dyDescent="0.3">
      <c r="A20" t="s">
        <v>27</v>
      </c>
      <c r="C20">
        <v>5.2889408696985972E-4</v>
      </c>
      <c r="D20">
        <v>5.2889408696985972E-4</v>
      </c>
      <c r="E20">
        <v>9.6423198080176339E-2</v>
      </c>
      <c r="F20">
        <v>-6.7501785143354157E-2</v>
      </c>
      <c r="G20">
        <v>0.10462666546269213</v>
      </c>
      <c r="H20">
        <v>9.6999113160528769E-2</v>
      </c>
      <c r="I20">
        <v>8.2206276578764004E-3</v>
      </c>
    </row>
    <row r="21" spans="1:9" x14ac:dyDescent="0.3">
      <c r="A21" t="s">
        <v>28</v>
      </c>
      <c r="C21">
        <v>0.50401725592453406</v>
      </c>
      <c r="D21">
        <v>0.50401725592453406</v>
      </c>
      <c r="E21">
        <v>0.65365076728200311</v>
      </c>
      <c r="F21">
        <v>0.50184293811548419</v>
      </c>
      <c r="G21">
        <v>0.6609708120990414</v>
      </c>
      <c r="H21">
        <v>0.65622911878970758</v>
      </c>
      <c r="I21">
        <v>0.60111324255710685</v>
      </c>
    </row>
    <row r="22" spans="1:9" x14ac:dyDescent="0.3">
      <c r="A22" t="s">
        <v>29</v>
      </c>
      <c r="C22">
        <v>1.6513056982897462E-3</v>
      </c>
      <c r="D22">
        <v>1.6513056982897462E-3</v>
      </c>
      <c r="E22">
        <v>9.764077415092251E-2</v>
      </c>
      <c r="F22">
        <v>-6.6454460853037772E-2</v>
      </c>
      <c r="G22">
        <v>0.105824121847372</v>
      </c>
      <c r="H22">
        <v>9.8204369883485534E-2</v>
      </c>
      <c r="I22">
        <v>9.5170486915103214E-3</v>
      </c>
    </row>
    <row r="23" spans="1:9" x14ac:dyDescent="0.3">
      <c r="A23" t="s">
        <v>30</v>
      </c>
      <c r="C23">
        <v>0.55180193074622297</v>
      </c>
      <c r="D23">
        <v>0.55180193074622297</v>
      </c>
      <c r="E23">
        <v>0.70788951602091177</v>
      </c>
      <c r="F23">
        <v>0.56294172021124267</v>
      </c>
      <c r="G23">
        <v>0.71417859997431155</v>
      </c>
      <c r="H23">
        <v>0.70964765513159889</v>
      </c>
      <c r="I23">
        <v>0.65698523839099099</v>
      </c>
    </row>
    <row r="24" spans="1:9" x14ac:dyDescent="0.3">
      <c r="A24" t="s">
        <v>31</v>
      </c>
      <c r="C24">
        <v>0.21762059015261909</v>
      </c>
      <c r="D24">
        <v>0.21762059015261909</v>
      </c>
      <c r="E24">
        <v>0.33379524926836857</v>
      </c>
      <c r="F24">
        <v>0.13439552466481916</v>
      </c>
      <c r="G24">
        <v>0.33802609226620317</v>
      </c>
      <c r="H24">
        <v>0.33177761999914734</v>
      </c>
      <c r="I24">
        <v>0.25910161919516717</v>
      </c>
    </row>
    <row r="25" spans="1:9" x14ac:dyDescent="0.3">
      <c r="A25" t="s">
        <v>32</v>
      </c>
      <c r="C25">
        <v>0.42045199018329632</v>
      </c>
      <c r="D25">
        <v>0.42045199018329632</v>
      </c>
      <c r="E25">
        <v>0.5594334852906746</v>
      </c>
      <c r="F25">
        <v>0.3949284252183809</v>
      </c>
      <c r="G25">
        <v>0.56886792040465395</v>
      </c>
      <c r="H25">
        <v>0.56373798863364821</v>
      </c>
      <c r="I25">
        <v>0.50410073913375253</v>
      </c>
    </row>
    <row r="26" spans="1:9" x14ac:dyDescent="0.3">
      <c r="A26" t="s">
        <v>33</v>
      </c>
      <c r="C26">
        <v>9.1866228238361835E-3</v>
      </c>
      <c r="D26">
        <v>9.1866228238361835E-3</v>
      </c>
      <c r="E26">
        <v>0.10581742835255223</v>
      </c>
      <c r="F26">
        <v>-5.9425725569316135E-2</v>
      </c>
      <c r="G26">
        <v>0.1138638078755192</v>
      </c>
      <c r="H26">
        <v>0.10629622097845368</v>
      </c>
      <c r="I26">
        <v>1.8218539268711031E-2</v>
      </c>
    </row>
    <row r="27" spans="1:9" x14ac:dyDescent="0.3">
      <c r="A27" t="s">
        <v>34</v>
      </c>
      <c r="C27">
        <v>2.4146668654046803E-4</v>
      </c>
      <c r="D27">
        <v>2.4146668654046803E-4</v>
      </c>
      <c r="E27">
        <v>9.611141612241017E-2</v>
      </c>
      <c r="F27">
        <v>-6.776999952607532E-2</v>
      </c>
      <c r="G27">
        <v>0.10432002406772245</v>
      </c>
      <c r="H27">
        <v>9.6690472992106716E-2</v>
      </c>
      <c r="I27">
        <v>7.8886272146676678E-3</v>
      </c>
    </row>
    <row r="28" spans="1:9" x14ac:dyDescent="0.3">
      <c r="A28" t="s">
        <v>35</v>
      </c>
      <c r="C28">
        <v>0.75708410345885424</v>
      </c>
      <c r="D28">
        <v>0.75708410345885424</v>
      </c>
      <c r="E28">
        <v>0.90923764356586656</v>
      </c>
      <c r="F28">
        <v>0.78715328389310124</v>
      </c>
      <c r="G28">
        <v>0.91264073656226208</v>
      </c>
      <c r="H28">
        <v>0.90881652262341761</v>
      </c>
      <c r="I28">
        <v>0.86437724179161646</v>
      </c>
    </row>
    <row r="29" spans="1:9" x14ac:dyDescent="0.3">
      <c r="A29" t="s">
        <v>36</v>
      </c>
      <c r="C29">
        <v>0.52734786985198256</v>
      </c>
      <c r="D29">
        <v>0.52734786985198256</v>
      </c>
      <c r="E29">
        <v>0.68009850625370105</v>
      </c>
      <c r="F29">
        <v>0.5316753803619817</v>
      </c>
      <c r="G29">
        <v>0.6869002047902194</v>
      </c>
      <c r="H29">
        <v>0.68226241119815501</v>
      </c>
      <c r="I29">
        <v>0.62835617597844429</v>
      </c>
    </row>
    <row r="30" spans="1:9" x14ac:dyDescent="0.3">
      <c r="A30" t="s">
        <v>37</v>
      </c>
      <c r="C30">
        <v>0.59101196410767698</v>
      </c>
      <c r="D30">
        <v>0.59101196410767698</v>
      </c>
      <c r="E30">
        <v>0.75260288520492147</v>
      </c>
      <c r="F30">
        <v>0.61307662673370089</v>
      </c>
      <c r="G30">
        <v>0.75813167192827191</v>
      </c>
      <c r="H30">
        <v>0.75376773576379463</v>
      </c>
      <c r="I30">
        <v>0.70304914117528805</v>
      </c>
    </row>
    <row r="31" spans="1:9" x14ac:dyDescent="0.3">
      <c r="A31" t="s">
        <v>38</v>
      </c>
      <c r="C31">
        <v>0.57731343469591234</v>
      </c>
      <c r="D31">
        <v>0.57731343469591234</v>
      </c>
      <c r="E31">
        <v>0.73695998422383324</v>
      </c>
      <c r="F31">
        <v>0.59556046847052213</v>
      </c>
      <c r="G31">
        <v>0.74274606578464353</v>
      </c>
      <c r="H31">
        <v>0.73832438101199882</v>
      </c>
      <c r="I31">
        <v>0.6869336905146235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C8984-80A6-41DD-AB2D-3874B32D16F1}">
  <dimension ref="A1:I31"/>
  <sheetViews>
    <sheetView workbookViewId="0">
      <selection activeCell="I2" sqref="I2:I31"/>
    </sheetView>
  </sheetViews>
  <sheetFormatPr defaultRowHeight="14.4" x14ac:dyDescent="0.3"/>
  <sheetData>
    <row r="1" spans="1:9" x14ac:dyDescent="0.3">
      <c r="A1" t="s">
        <v>24</v>
      </c>
      <c r="B1" t="s">
        <v>25</v>
      </c>
      <c r="C1" t="s">
        <v>26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</row>
    <row r="2" spans="1:9" x14ac:dyDescent="0.3">
      <c r="A2" t="s">
        <v>0</v>
      </c>
      <c r="B2">
        <v>0</v>
      </c>
      <c r="C2">
        <v>0</v>
      </c>
      <c r="D2">
        <v>0</v>
      </c>
      <c r="E2">
        <v>0.10882462667470374</v>
      </c>
      <c r="F2">
        <v>-3.8014230505463403E-2</v>
      </c>
      <c r="G2">
        <v>9.45386730267265E-2</v>
      </c>
      <c r="H2">
        <v>9.6889547846496657E-2</v>
      </c>
      <c r="I2">
        <v>7.594167345204586E-3</v>
      </c>
    </row>
    <row r="3" spans="1:9" x14ac:dyDescent="0.3">
      <c r="A3" t="s">
        <v>1</v>
      </c>
      <c r="B3">
        <v>0.1</v>
      </c>
      <c r="C3">
        <v>2.9117647058823528E-3</v>
      </c>
      <c r="D3">
        <v>2.9117647058823528E-3</v>
      </c>
      <c r="E3">
        <v>0.11201404183791172</v>
      </c>
      <c r="F3">
        <v>-3.5219474939507306E-2</v>
      </c>
      <c r="G3">
        <v>9.7638292289614043E-2</v>
      </c>
      <c r="H3">
        <v>9.9995309289599224E-2</v>
      </c>
      <c r="I3">
        <v>1.093325245827223E-2</v>
      </c>
    </row>
    <row r="4" spans="1:9" x14ac:dyDescent="0.3">
      <c r="A4" t="s">
        <v>2</v>
      </c>
      <c r="B4">
        <v>0.17</v>
      </c>
      <c r="C4">
        <v>5.2941176470588241E-2</v>
      </c>
      <c r="D4">
        <v>5.2941176470588241E-2</v>
      </c>
      <c r="E4">
        <v>0.16692617949089844</v>
      </c>
      <c r="F4">
        <v>1.2729025154059825E-2</v>
      </c>
      <c r="G4">
        <v>0.15092778996295714</v>
      </c>
      <c r="H4">
        <v>0.15319038648318817</v>
      </c>
      <c r="I4">
        <v>6.8031336127032285E-2</v>
      </c>
    </row>
    <row r="5" spans="1:9" x14ac:dyDescent="0.3">
      <c r="A5" t="s">
        <v>3</v>
      </c>
      <c r="B5">
        <v>0.33</v>
      </c>
      <c r="C5">
        <v>0.35801470588235296</v>
      </c>
      <c r="D5">
        <v>0.35801470588235296</v>
      </c>
      <c r="E5">
        <v>0.50687959010897554</v>
      </c>
      <c r="F5">
        <v>0.35446360076492428</v>
      </c>
      <c r="G5">
        <v>0.4896075551041712</v>
      </c>
      <c r="H5">
        <v>0.49130887862460465</v>
      </c>
      <c r="I5">
        <v>0.42725771368092713</v>
      </c>
    </row>
    <row r="6" spans="1:9" x14ac:dyDescent="0.3">
      <c r="A6" t="s">
        <v>4</v>
      </c>
      <c r="B6">
        <v>0.64</v>
      </c>
      <c r="C6">
        <v>0.44947058823529418</v>
      </c>
      <c r="D6">
        <v>0.44947058823529418</v>
      </c>
      <c r="E6">
        <v>0.61073943414783716</v>
      </c>
      <c r="F6">
        <v>0.47107973411095788</v>
      </c>
      <c r="G6">
        <v>0.59387048127370989</v>
      </c>
      <c r="H6">
        <v>0.59542884461369883</v>
      </c>
      <c r="I6">
        <v>0.53675645444678288</v>
      </c>
    </row>
    <row r="7" spans="1:9" x14ac:dyDescent="0.3">
      <c r="A7" t="s">
        <v>5</v>
      </c>
      <c r="B7">
        <v>0.81</v>
      </c>
      <c r="C7">
        <v>0.81</v>
      </c>
      <c r="D7">
        <v>0.81</v>
      </c>
      <c r="E7">
        <v>0.9741922945542314</v>
      </c>
      <c r="F7">
        <v>0.87133530638345191</v>
      </c>
      <c r="G7">
        <v>0.95969979405392902</v>
      </c>
      <c r="H7">
        <v>0.96084510319996397</v>
      </c>
      <c r="I7">
        <v>0.91771873727325637</v>
      </c>
    </row>
    <row r="8" spans="1:9" x14ac:dyDescent="0.3">
      <c r="A8" t="s">
        <v>6</v>
      </c>
      <c r="C8">
        <v>6.6176470588235302E-4</v>
      </c>
      <c r="D8">
        <v>6.6176470588235302E-4</v>
      </c>
      <c r="E8">
        <v>0.10954943164760113</v>
      </c>
      <c r="F8">
        <v>-3.7379020220878453E-2</v>
      </c>
      <c r="G8">
        <v>9.5243113233387786E-2</v>
      </c>
      <c r="H8">
        <v>9.7595382559159616E-2</v>
      </c>
      <c r="I8">
        <v>8.353082266110784E-3</v>
      </c>
    </row>
    <row r="9" spans="1:9" x14ac:dyDescent="0.3">
      <c r="A9" t="s">
        <v>7</v>
      </c>
      <c r="C9">
        <v>5.7053133514986379E-2</v>
      </c>
      <c r="D9">
        <v>5.7053133514986379E-2</v>
      </c>
      <c r="E9">
        <v>0.1714490396183837</v>
      </c>
      <c r="F9">
        <v>1.6663849241582984E-2</v>
      </c>
      <c r="G9">
        <v>0.15531033324191718</v>
      </c>
      <c r="H9">
        <v>0.15756459773984507</v>
      </c>
      <c r="I9">
        <v>7.2718775227619242E-2</v>
      </c>
    </row>
    <row r="10" spans="1:9" x14ac:dyDescent="0.3">
      <c r="A10" t="s">
        <v>8</v>
      </c>
      <c r="C10">
        <v>3.3882352941176468E-2</v>
      </c>
      <c r="D10">
        <v>3.3882352941176468E-2</v>
      </c>
      <c r="E10">
        <v>0.14598202048419903</v>
      </c>
      <c r="F10">
        <v>-5.5210870227969944E-3</v>
      </c>
      <c r="G10">
        <v>0.13061994066212354</v>
      </c>
      <c r="H10">
        <v>0.13292154993081742</v>
      </c>
      <c r="I10">
        <v>4.6295930910440264E-2</v>
      </c>
    </row>
    <row r="11" spans="1:9" x14ac:dyDescent="0.3">
      <c r="A11" t="s">
        <v>9</v>
      </c>
      <c r="C11">
        <v>2.9117647058823528E-3</v>
      </c>
      <c r="D11">
        <v>2.9117647058823528E-3</v>
      </c>
      <c r="E11">
        <v>0.11201404183791172</v>
      </c>
      <c r="F11">
        <v>-3.5219474939507306E-2</v>
      </c>
      <c r="G11">
        <v>9.7638292289614043E-2</v>
      </c>
      <c r="H11">
        <v>9.9995309289599224E-2</v>
      </c>
      <c r="I11">
        <v>1.093325245827223E-2</v>
      </c>
    </row>
    <row r="12" spans="1:9" x14ac:dyDescent="0.3">
      <c r="A12" t="s">
        <v>10</v>
      </c>
      <c r="C12">
        <v>0.70716176470588243</v>
      </c>
      <c r="D12">
        <v>0.70716176470588243</v>
      </c>
      <c r="E12">
        <v>0.88681576827679565</v>
      </c>
      <c r="F12">
        <v>0.77611037242215497</v>
      </c>
      <c r="G12">
        <v>0.87166951968043127</v>
      </c>
      <c r="H12">
        <v>0.87290292639335765</v>
      </c>
      <c r="I12">
        <v>0.82646024113944327</v>
      </c>
    </row>
    <row r="13" spans="1:9" x14ac:dyDescent="0.3">
      <c r="A13" t="s">
        <v>11</v>
      </c>
      <c r="C13">
        <v>0.49222058823529413</v>
      </c>
      <c r="D13">
        <v>0.49222058823529413</v>
      </c>
      <c r="E13">
        <v>0.65963691357586907</v>
      </c>
      <c r="F13">
        <v>0.52560762540966888</v>
      </c>
      <c r="G13">
        <v>0.6430161532836054</v>
      </c>
      <c r="H13">
        <v>0.64451135995757891</v>
      </c>
      <c r="I13">
        <v>0.58821549599466194</v>
      </c>
    </row>
    <row r="14" spans="1:9" x14ac:dyDescent="0.3">
      <c r="A14" t="s">
        <v>13</v>
      </c>
      <c r="C14">
        <v>6.4852941176470587E-3</v>
      </c>
      <c r="D14">
        <v>6.4852941176470587E-3</v>
      </c>
      <c r="E14">
        <v>0.11592929244620538</v>
      </c>
      <c r="F14">
        <v>-3.1790149704621004E-2</v>
      </c>
      <c r="G14">
        <v>0.10144266096830386</v>
      </c>
      <c r="H14">
        <v>0.10380150222644495</v>
      </c>
      <c r="I14">
        <v>1.5024558490275106E-2</v>
      </c>
    </row>
    <row r="15" spans="1:9" x14ac:dyDescent="0.3">
      <c r="A15" t="s">
        <v>14</v>
      </c>
      <c r="C15">
        <v>1.1911764705882354E-2</v>
      </c>
      <c r="D15">
        <v>1.1911764705882354E-2</v>
      </c>
      <c r="E15">
        <v>0.12187672076504025</v>
      </c>
      <c r="F15">
        <v>-2.6583932333425264E-2</v>
      </c>
      <c r="G15">
        <v>0.10722027381248095</v>
      </c>
      <c r="H15">
        <v>0.1095676702388696</v>
      </c>
      <c r="I15">
        <v>2.1220918999008215E-2</v>
      </c>
    </row>
    <row r="16" spans="1:9" x14ac:dyDescent="0.3">
      <c r="A16" t="s">
        <v>15</v>
      </c>
      <c r="C16">
        <v>2.6470588235294115E-4</v>
      </c>
      <c r="D16">
        <v>2.6470588235294115E-4</v>
      </c>
      <c r="E16">
        <v>0.10911454428303673</v>
      </c>
      <c r="F16">
        <v>-3.7760143673084931E-2</v>
      </c>
      <c r="G16">
        <v>9.4820447786514869E-2</v>
      </c>
      <c r="H16">
        <v>9.717188030683431E-2</v>
      </c>
      <c r="I16">
        <v>7.897735569213124E-3</v>
      </c>
    </row>
    <row r="17" spans="1:9" x14ac:dyDescent="0.3">
      <c r="A17" t="s">
        <v>16</v>
      </c>
      <c r="C17">
        <v>-1.3235294117647058E-4</v>
      </c>
      <c r="D17">
        <v>-1.3235294117647058E-4</v>
      </c>
      <c r="E17">
        <v>0.10867967006044291</v>
      </c>
      <c r="F17">
        <v>-3.8141275280371451E-2</v>
      </c>
      <c r="G17">
        <v>9.439778630852394E-2</v>
      </c>
      <c r="H17">
        <v>9.6748382328932944E-2</v>
      </c>
      <c r="I17">
        <v>7.4423821052245764E-3</v>
      </c>
    </row>
    <row r="18" spans="1:9" x14ac:dyDescent="0.3">
      <c r="A18" t="s">
        <v>17</v>
      </c>
      <c r="C18">
        <v>0.84745588235294123</v>
      </c>
      <c r="D18">
        <v>0.84745588235294123</v>
      </c>
      <c r="E18">
        <v>1.0063535409300701</v>
      </c>
      <c r="F18">
        <v>0.90624312049426037</v>
      </c>
      <c r="G18">
        <v>0.99210807957554159</v>
      </c>
      <c r="H18">
        <v>0.99322256493115402</v>
      </c>
      <c r="I18">
        <v>0.95125659454761891</v>
      </c>
    </row>
    <row r="19" spans="1:9" x14ac:dyDescent="0.3">
      <c r="A19" t="s">
        <v>18</v>
      </c>
      <c r="C19">
        <v>0.97041176470588242</v>
      </c>
      <c r="D19">
        <v>0.97041176470588242</v>
      </c>
      <c r="E19">
        <v>1.113099803555315</v>
      </c>
      <c r="F19">
        <v>1.0215905711925748</v>
      </c>
      <c r="G19">
        <v>1.0996882086218751</v>
      </c>
      <c r="H19">
        <v>1.1007061984175928</v>
      </c>
      <c r="I19">
        <v>1.0623731472697078</v>
      </c>
    </row>
    <row r="20" spans="1:9" x14ac:dyDescent="0.3">
      <c r="A20" t="s">
        <v>27</v>
      </c>
      <c r="C20">
        <v>6.6176470588235302E-4</v>
      </c>
      <c r="D20">
        <v>6.6176470588235302E-4</v>
      </c>
      <c r="E20">
        <v>0.10954943164760113</v>
      </c>
      <c r="F20">
        <v>-3.7379020220878453E-2</v>
      </c>
      <c r="G20">
        <v>9.5243113233387786E-2</v>
      </c>
      <c r="H20">
        <v>9.7595382559159616E-2</v>
      </c>
      <c r="I20">
        <v>8.353082266110784E-3</v>
      </c>
    </row>
    <row r="21" spans="1:9" x14ac:dyDescent="0.3">
      <c r="A21" t="s">
        <v>28</v>
      </c>
      <c r="C21">
        <v>0.51498529411764704</v>
      </c>
      <c r="D21">
        <v>0.51498529411764704</v>
      </c>
      <c r="E21">
        <v>0.68577025822138249</v>
      </c>
      <c r="F21">
        <v>0.55465648588073213</v>
      </c>
      <c r="G21">
        <v>0.66929470834355709</v>
      </c>
      <c r="H21">
        <v>0.67075720160441843</v>
      </c>
      <c r="I21">
        <v>0.61569238403864501</v>
      </c>
    </row>
    <row r="22" spans="1:9" x14ac:dyDescent="0.3">
      <c r="A22" t="s">
        <v>29</v>
      </c>
      <c r="C22">
        <v>9.2647058823529423E-4</v>
      </c>
      <c r="D22">
        <v>9.2647058823529423E-4</v>
      </c>
      <c r="E22">
        <v>0.10983936386066087</v>
      </c>
      <c r="F22">
        <v>-3.7124942452468057E-2</v>
      </c>
      <c r="G22">
        <v>9.552489240177614E-2</v>
      </c>
      <c r="H22">
        <v>9.7877719767649307E-2</v>
      </c>
      <c r="I22">
        <v>8.6566429718915455E-3</v>
      </c>
    </row>
    <row r="23" spans="1:9" x14ac:dyDescent="0.3">
      <c r="A23" t="s">
        <v>30</v>
      </c>
      <c r="C23">
        <v>0.56395588235294114</v>
      </c>
      <c r="D23">
        <v>0.56395588235294114</v>
      </c>
      <c r="E23">
        <v>0.74221884589394904</v>
      </c>
      <c r="F23">
        <v>0.61718802372997139</v>
      </c>
      <c r="G23">
        <v>0.72608259002242781</v>
      </c>
      <c r="H23">
        <v>0.72747681356116944</v>
      </c>
      <c r="I23">
        <v>0.67498122488241197</v>
      </c>
    </row>
    <row r="24" spans="1:9" x14ac:dyDescent="0.3">
      <c r="A24" t="s">
        <v>31</v>
      </c>
      <c r="C24">
        <v>0.20686764705882352</v>
      </c>
      <c r="D24">
        <v>0.20686764705882352</v>
      </c>
      <c r="E24">
        <v>0.33728883553072464</v>
      </c>
      <c r="F24">
        <v>0.16149090900887503</v>
      </c>
      <c r="G24">
        <v>0.31766568969497666</v>
      </c>
      <c r="H24">
        <v>0.31963198293815859</v>
      </c>
      <c r="I24">
        <v>0.24561410793050797</v>
      </c>
    </row>
    <row r="25" spans="1:9" x14ac:dyDescent="0.3">
      <c r="A25" t="s">
        <v>32</v>
      </c>
      <c r="C25">
        <v>0.41042647058823528</v>
      </c>
      <c r="D25">
        <v>0.41042647058823528</v>
      </c>
      <c r="E25">
        <v>0.56627818636828242</v>
      </c>
      <c r="F25">
        <v>0.42129384041556905</v>
      </c>
      <c r="G25">
        <v>0.54921393974448929</v>
      </c>
      <c r="H25">
        <v>0.55083200118244935</v>
      </c>
      <c r="I25">
        <v>0.48991339639256665</v>
      </c>
    </row>
    <row r="26" spans="1:9" x14ac:dyDescent="0.3">
      <c r="A26" t="s">
        <v>33</v>
      </c>
      <c r="C26">
        <v>9.2647058823529405E-3</v>
      </c>
      <c r="D26">
        <v>9.2647058823529405E-3</v>
      </c>
      <c r="E26">
        <v>0.11897522716040673</v>
      </c>
      <c r="F26">
        <v>-2.9123357635648967E-2</v>
      </c>
      <c r="G26">
        <v>0.10440183470031617</v>
      </c>
      <c r="H26">
        <v>0.10675480719872928</v>
      </c>
      <c r="I26">
        <v>1.8198459687414861E-2</v>
      </c>
    </row>
    <row r="27" spans="1:9" x14ac:dyDescent="0.3">
      <c r="A27" t="s">
        <v>34</v>
      </c>
      <c r="C27">
        <v>5.2941176470588231E-4</v>
      </c>
      <c r="D27">
        <v>5.2941176470588231E-4</v>
      </c>
      <c r="E27">
        <v>0.10940446773224546</v>
      </c>
      <c r="F27">
        <v>-3.7506060465186425E-2</v>
      </c>
      <c r="G27">
        <v>9.5102224310250866E-2</v>
      </c>
      <c r="H27">
        <v>9.745421466691602E-2</v>
      </c>
      <c r="I27">
        <v>8.201300785625823E-3</v>
      </c>
    </row>
    <row r="28" spans="1:9" x14ac:dyDescent="0.3">
      <c r="A28" t="s">
        <v>35</v>
      </c>
      <c r="C28">
        <v>0.77413235294117655</v>
      </c>
      <c r="D28">
        <v>0.77413235294117655</v>
      </c>
      <c r="E28">
        <v>0.94356005889526473</v>
      </c>
      <c r="F28">
        <v>0.83801704598694959</v>
      </c>
      <c r="G28">
        <v>0.92883508140364446</v>
      </c>
      <c r="H28">
        <v>0.93001053845706616</v>
      </c>
      <c r="I28">
        <v>0.8857492579500279</v>
      </c>
    </row>
    <row r="29" spans="1:9" x14ac:dyDescent="0.3">
      <c r="A29" t="s">
        <v>36</v>
      </c>
      <c r="C29">
        <v>0.53894117647058826</v>
      </c>
      <c r="D29">
        <v>0.53894117647058826</v>
      </c>
      <c r="E29">
        <v>0.71334426522052208</v>
      </c>
      <c r="F29">
        <v>0.58523799962765277</v>
      </c>
      <c r="G29">
        <v>0.69703035329034457</v>
      </c>
      <c r="H29">
        <v>0.69845909529452466</v>
      </c>
      <c r="I29">
        <v>0.64466442987191996</v>
      </c>
    </row>
    <row r="30" spans="1:9" x14ac:dyDescent="0.3">
      <c r="A30" t="s">
        <v>37</v>
      </c>
      <c r="C30">
        <v>0.6174264705882353</v>
      </c>
      <c r="D30">
        <v>0.6174264705882353</v>
      </c>
      <c r="E30">
        <v>0.80422904475888735</v>
      </c>
      <c r="F30">
        <v>0.68555570507104002</v>
      </c>
      <c r="G30">
        <v>0.7884993452908502</v>
      </c>
      <c r="H30">
        <v>0.78982220274886417</v>
      </c>
      <c r="I30">
        <v>0.74001258910353818</v>
      </c>
    </row>
    <row r="31" spans="1:9" x14ac:dyDescent="0.3">
      <c r="A31" t="s">
        <v>38</v>
      </c>
      <c r="C31">
        <v>0.59002941176470591</v>
      </c>
      <c r="D31">
        <v>0.59002941176470591</v>
      </c>
      <c r="E31">
        <v>0.77240658614354063</v>
      </c>
      <c r="F31">
        <v>0.65051215642804183</v>
      </c>
      <c r="G31">
        <v>0.75646430644539964</v>
      </c>
      <c r="H31">
        <v>0.75782332365084237</v>
      </c>
      <c r="I31">
        <v>0.70665275315750986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Median</vt:lpstr>
      <vt:lpstr>EXP Calibration</vt:lpstr>
      <vt:lpstr>Rep 1</vt:lpstr>
      <vt:lpstr>Rep 2</vt:lpstr>
      <vt:lpstr>Rep 3</vt:lpstr>
      <vt:lpstr>Combined</vt:lpstr>
      <vt:lpstr>Normalized EXP Calibration</vt:lpstr>
      <vt:lpstr>Normalized Rep 1</vt:lpstr>
      <vt:lpstr>Normalized Rep 2</vt:lpstr>
      <vt:lpstr>Normalized Rep 3</vt:lpstr>
      <vt:lpstr>Normalized 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2020-03-24T17:04:08Z</dcterms:created>
  <dcterms:modified xsi:type="dcterms:W3CDTF">2020-03-24T19:59:34Z</dcterms:modified>
</cp:coreProperties>
</file>