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358F8F5E-600E-4B1D-A87C-21EF79C1C08B}" xr6:coauthVersionLast="45" xr6:coauthVersionMax="45" xr10:uidLastSave="{00000000-0000-0000-0000-000000000000}"/>
  <bookViews>
    <workbookView xWindow="28680" yWindow="-120" windowWidth="25440" windowHeight="15390" activeTab="1"/>
  </bookViews>
  <sheets>
    <sheet name="7.31.20_psr_flow_plate_insul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4" i="2"/>
  <c r="F33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</calcChain>
</file>

<file path=xl/sharedStrings.xml><?xml version="1.0" encoding="utf-8"?>
<sst xmlns="http://schemas.openxmlformats.org/spreadsheetml/2006/main" count="86" uniqueCount="86">
  <si>
    <t>7.31.20_psr_flow_plate_insulin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</si>
  <si>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</si>
  <si>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</si>
  <si>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</si>
  <si>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</si>
  <si>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</si>
  <si>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</si>
  <si>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</si>
  <si>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</si>
  <si>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</si>
  <si>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</si>
  <si>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</si>
  <si>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</si>
  <si>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</si>
  <si>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</si>
  <si>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</si>
  <si>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</si>
  <si>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R3_StdDev X</t>
  </si>
  <si>
    <t>R3_StdDev Y</t>
  </si>
  <si>
    <t>R1_Count</t>
  </si>
  <si>
    <t>R1_Median X</t>
  </si>
  <si>
    <t>R1_Median Y</t>
  </si>
  <si>
    <t>R1_Mean X</t>
  </si>
  <si>
    <t>R1_Mean Y</t>
  </si>
  <si>
    <t>R1_%Total</t>
  </si>
  <si>
    <t>R1_StdDev X</t>
  </si>
  <si>
    <t>R1_StdDev Y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</si>
  <si>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</si>
  <si>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</si>
  <si>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</si>
  <si>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</si>
  <si>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</si>
  <si>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</si>
  <si>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</si>
  <si>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</si>
  <si>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</si>
  <si>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</si>
  <si>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</si>
  <si>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</si>
  <si>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</si>
  <si>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</si>
  <si>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</si>
  <si>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</si>
  <si>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</si>
  <si>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</si>
  <si>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</si>
  <si>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</si>
  <si>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</si>
  <si>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</si>
  <si>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</si>
  <si>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</si>
  <si>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</si>
  <si>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</si>
  <si>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</si>
  <si>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</si>
  <si>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</si>
  <si>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Median 647 MFI</t>
  </si>
  <si>
    <t>Adimab PSR</t>
  </si>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</sst>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Sheet1!$C$4:$C$31</c:f>
              <c:numCache>
                <c:formatCode>General</c:formatCode>
                <c:ptCount val="28"/>
                <c:pt idx="0">
                  <c:v>7.0000000000000007E-2</c:v>
                </c:pt>
                <c:pt idx="1">
                  <c:v>0.25</c:v>
                </c:pt>
                <c:pt idx="2">
                  <c:v>0.27</c:v>
                </c:pt>
                <c:pt idx="3">
                  <c:v>0.21</c:v>
                </c:pt>
                <c:pt idx="4">
                  <c:v>0.33</c:v>
                </c:pt>
                <c:pt idx="5">
                  <c:v>0</c:v>
                </c:pt>
                <c:pt idx="6">
                  <c:v>0.64</c:v>
                </c:pt>
                <c:pt idx="7">
                  <c:v>0</c:v>
                </c:pt>
                <c:pt idx="8">
                  <c:v>0.55000000000000004</c:v>
                </c:pt>
                <c:pt idx="9">
                  <c:v>0.23</c:v>
                </c:pt>
                <c:pt idx="10">
                  <c:v>0</c:v>
                </c:pt>
                <c:pt idx="11">
                  <c:v>0.81</c:v>
                </c:pt>
                <c:pt idx="12">
                  <c:v>0.66</c:v>
                </c:pt>
                <c:pt idx="13">
                  <c:v>0</c:v>
                </c:pt>
                <c:pt idx="14">
                  <c:v>0</c:v>
                </c:pt>
                <c:pt idx="15">
                  <c:v>0.48</c:v>
                </c:pt>
                <c:pt idx="16">
                  <c:v>0</c:v>
                </c:pt>
                <c:pt idx="17">
                  <c:v>0</c:v>
                </c:pt>
                <c:pt idx="18">
                  <c:v>0.52</c:v>
                </c:pt>
                <c:pt idx="19">
                  <c:v>0.01</c:v>
                </c:pt>
                <c:pt idx="20">
                  <c:v>0.13</c:v>
                </c:pt>
                <c:pt idx="21">
                  <c:v>0.38</c:v>
                </c:pt>
                <c:pt idx="22">
                  <c:v>0</c:v>
                </c:pt>
                <c:pt idx="23">
                  <c:v>0.34</c:v>
                </c:pt>
                <c:pt idx="24">
                  <c:v>0</c:v>
                </c:pt>
                <c:pt idx="25">
                  <c:v>0.15</c:v>
                </c:pt>
                <c:pt idx="26">
                  <c:v>0</c:v>
                </c:pt>
                <c:pt idx="27">
                  <c:v>0.42</c:v>
                </c:pt>
              </c:numCache>
            </c:numRef>
          </c:xVal>
          <c:yVal>
            <c:numRef>
              <c:f>Sheet1!$E$4:$E$31</c:f>
              <c:numCache>
                <c:formatCode>General</c:formatCode>
                <c:ptCount val="28"/>
                <c:pt idx="0">
                  <c:v>453</c:v>
                </c:pt>
                <c:pt idx="1">
                  <c:v>193</c:v>
                </c:pt>
                <c:pt idx="2">
                  <c:v>4105</c:v>
                </c:pt>
                <c:pt idx="3">
                  <c:v>118</c:v>
                </c:pt>
                <c:pt idx="4">
                  <c:v>57</c:v>
                </c:pt>
                <c:pt idx="5">
                  <c:v>107</c:v>
                </c:pt>
                <c:pt idx="6">
                  <c:v>1275</c:v>
                </c:pt>
                <c:pt idx="7">
                  <c:v>103</c:v>
                </c:pt>
                <c:pt idx="8">
                  <c:v>289</c:v>
                </c:pt>
                <c:pt idx="9">
                  <c:v>302</c:v>
                </c:pt>
                <c:pt idx="10">
                  <c:v>211</c:v>
                </c:pt>
                <c:pt idx="11">
                  <c:v>2091</c:v>
                </c:pt>
                <c:pt idx="12">
                  <c:v>4105</c:v>
                </c:pt>
                <c:pt idx="13">
                  <c:v>98</c:v>
                </c:pt>
                <c:pt idx="14">
                  <c:v>147</c:v>
                </c:pt>
                <c:pt idx="15">
                  <c:v>649</c:v>
                </c:pt>
                <c:pt idx="16">
                  <c:v>241</c:v>
                </c:pt>
                <c:pt idx="17">
                  <c:v>52</c:v>
                </c:pt>
                <c:pt idx="18">
                  <c:v>302</c:v>
                </c:pt>
                <c:pt idx="19">
                  <c:v>57</c:v>
                </c:pt>
                <c:pt idx="20">
                  <c:v>147</c:v>
                </c:pt>
                <c:pt idx="21">
                  <c:v>813</c:v>
                </c:pt>
                <c:pt idx="22">
                  <c:v>52</c:v>
                </c:pt>
                <c:pt idx="23">
                  <c:v>777</c:v>
                </c:pt>
                <c:pt idx="24">
                  <c:v>78</c:v>
                </c:pt>
                <c:pt idx="25">
                  <c:v>112</c:v>
                </c:pt>
                <c:pt idx="26">
                  <c:v>57</c:v>
                </c:pt>
                <c:pt idx="27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B-4202-9CC7-8806A58C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76504"/>
        <c:axId val="750380440"/>
      </c:scatterChart>
      <c:valAx>
        <c:axId val="7503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80440"/>
        <c:crosses val="autoZero"/>
        <c:crossBetween val="midCat"/>
      </c:valAx>
      <c:valAx>
        <c:axId val="7503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7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468630</xdr:colOff>
      <xdr:row>3</xdr:row>
      <xdr:rowOff>140017</xdr:rowOff>
    </xdr:from>
    <xdr:to>
      <xdr:col>16</xdr:col>
      <xdr:colOff>163830</xdr:colOff>
      <xdr:row>18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FB4B3-54F4-43BF-8960-1EE851CE6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Id="1" sqref="M1:M1048576 A1:A1048576"/>
    </sheetView>
  </sheetViews>
  <sheetFormatPr defaultRowHeight="14.4" x14ac:dyDescent="0.3"/>
  <cols>
    <col min="13" max="13" width="16.44140625" customWidth="1"/>
  </cols>
  <sheetData>
    <row r="1" spans="1:26" x14ac:dyDescent="0.3">
      <c r="A1" t="s">
        <v>0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3">
      <c r="A3" t="s">
        <v>27</v>
      </c>
      <c r="C3">
        <v>1</v>
      </c>
      <c r="D3">
        <v>9</v>
      </c>
      <c r="E3">
        <v>60</v>
      </c>
      <c r="F3">
        <v>8.66</v>
      </c>
      <c r="G3">
        <v>59.89</v>
      </c>
      <c r="H3" s="1">
        <v>2.0000000000000001E-4</v>
      </c>
      <c r="I3">
        <v>0</v>
      </c>
      <c r="J3">
        <v>0</v>
      </c>
      <c r="K3">
        <v>4999</v>
      </c>
      <c r="L3">
        <v>2618</v>
      </c>
      <c r="M3">
        <v>453</v>
      </c>
      <c r="N3">
        <v>2664.88</v>
      </c>
      <c r="O3">
        <v>473.48</v>
      </c>
      <c r="P3" s="1">
        <v>0.85150000000000003</v>
      </c>
      <c r="Q3">
        <v>297.02</v>
      </c>
      <c r="R3">
        <v>1082.46</v>
      </c>
      <c r="S3">
        <v>5000</v>
      </c>
      <c r="T3">
        <v>84</v>
      </c>
      <c r="U3">
        <v>89</v>
      </c>
      <c r="V3">
        <v>83.33</v>
      </c>
      <c r="W3">
        <v>89.69</v>
      </c>
      <c r="X3" s="1">
        <v>0.85160000000000002</v>
      </c>
      <c r="Y3">
        <v>11.22</v>
      </c>
      <c r="Z3">
        <v>7.2</v>
      </c>
    </row>
    <row r="4" spans="1:26" x14ac:dyDescent="0.3">
      <c r="A4" t="s">
        <v>28</v>
      </c>
      <c r="C4">
        <v>10</v>
      </c>
      <c r="D4">
        <v>44</v>
      </c>
      <c r="E4">
        <v>27</v>
      </c>
      <c r="F4">
        <v>37.54</v>
      </c>
      <c r="G4">
        <v>35.01</v>
      </c>
      <c r="H4" s="1">
        <v>3.0999999999999999E-3</v>
      </c>
      <c r="I4">
        <v>14.1</v>
      </c>
      <c r="J4">
        <v>25.55</v>
      </c>
      <c r="K4">
        <v>1896</v>
      </c>
      <c r="L4">
        <v>1747</v>
      </c>
      <c r="M4">
        <v>289</v>
      </c>
      <c r="N4">
        <v>1576.86</v>
      </c>
      <c r="O4">
        <v>505.74</v>
      </c>
      <c r="P4" s="1">
        <v>0.5927</v>
      </c>
      <c r="Q4">
        <v>603.37</v>
      </c>
      <c r="R4">
        <v>1062.96</v>
      </c>
      <c r="S4">
        <v>1906</v>
      </c>
      <c r="T4">
        <v>81</v>
      </c>
      <c r="U4">
        <v>90</v>
      </c>
      <c r="V4">
        <v>80.05</v>
      </c>
      <c r="W4">
        <v>90.9</v>
      </c>
      <c r="X4" s="1">
        <v>0.5958</v>
      </c>
      <c r="Y4">
        <v>11.89</v>
      </c>
      <c r="Z4">
        <v>7.93</v>
      </c>
    </row>
    <row r="5" spans="1:26" x14ac:dyDescent="0.3">
      <c r="A5" t="s">
        <v>29</v>
      </c>
      <c r="C5">
        <v>1</v>
      </c>
      <c r="D5">
        <v>46</v>
      </c>
      <c r="E5">
        <v>46</v>
      </c>
      <c r="F5">
        <v>45.73</v>
      </c>
      <c r="G5">
        <v>45.73</v>
      </c>
      <c r="H5" s="1">
        <v>2.0000000000000001E-4</v>
      </c>
      <c r="I5">
        <v>0</v>
      </c>
      <c r="J5">
        <v>0</v>
      </c>
      <c r="K5">
        <v>4999</v>
      </c>
      <c r="L5">
        <v>1747</v>
      </c>
      <c r="M5">
        <v>241</v>
      </c>
      <c r="N5">
        <v>1774.99</v>
      </c>
      <c r="O5">
        <v>249.46</v>
      </c>
      <c r="P5" s="1">
        <v>0.89429999999999998</v>
      </c>
      <c r="Q5">
        <v>200.04</v>
      </c>
      <c r="R5">
        <v>238.69</v>
      </c>
      <c r="S5">
        <v>5000</v>
      </c>
      <c r="T5">
        <v>83</v>
      </c>
      <c r="U5">
        <v>89</v>
      </c>
      <c r="V5">
        <v>82.91</v>
      </c>
      <c r="W5">
        <v>89.44</v>
      </c>
      <c r="X5" s="1">
        <v>0.89449999999999996</v>
      </c>
      <c r="Y5">
        <v>11.31</v>
      </c>
      <c r="Z5">
        <v>7.06</v>
      </c>
    </row>
    <row r="6" spans="1:26" x14ac:dyDescent="0.3">
      <c r="A6" t="s">
        <v>30</v>
      </c>
      <c r="C6">
        <v>1</v>
      </c>
      <c r="D6">
        <v>18</v>
      </c>
      <c r="E6">
        <v>8</v>
      </c>
      <c r="F6">
        <v>17.78</v>
      </c>
      <c r="G6">
        <v>7.57</v>
      </c>
      <c r="H6" s="1">
        <v>2.0000000000000001E-4</v>
      </c>
      <c r="I6">
        <v>0</v>
      </c>
      <c r="J6">
        <v>0</v>
      </c>
      <c r="K6">
        <v>4999</v>
      </c>
      <c r="L6">
        <v>2503</v>
      </c>
      <c r="M6">
        <v>78</v>
      </c>
      <c r="N6">
        <v>2575.17</v>
      </c>
      <c r="O6">
        <v>82.91</v>
      </c>
      <c r="P6" s="1">
        <v>0.90920000000000001</v>
      </c>
      <c r="Q6">
        <v>284.48</v>
      </c>
      <c r="R6">
        <v>115.74</v>
      </c>
      <c r="S6">
        <v>5000</v>
      </c>
      <c r="T6">
        <v>83</v>
      </c>
      <c r="U6">
        <v>89</v>
      </c>
      <c r="V6">
        <v>82.69</v>
      </c>
      <c r="W6">
        <v>89.47</v>
      </c>
      <c r="X6" s="1">
        <v>0.90939999999999999</v>
      </c>
      <c r="Y6">
        <v>11.2</v>
      </c>
      <c r="Z6">
        <v>7.23</v>
      </c>
    </row>
    <row r="7" spans="1:26" x14ac:dyDescent="0.3">
      <c r="A7" t="s">
        <v>31</v>
      </c>
      <c r="C7">
        <v>0</v>
      </c>
      <c r="D7">
        <v>1</v>
      </c>
      <c r="E7">
        <v>1</v>
      </c>
      <c r="F7">
        <v>0</v>
      </c>
      <c r="G7">
        <v>0</v>
      </c>
      <c r="H7" s="1">
        <v>0</v>
      </c>
      <c r="I7">
        <v>0</v>
      </c>
      <c r="J7">
        <v>0</v>
      </c>
      <c r="K7">
        <v>5000</v>
      </c>
      <c r="L7">
        <v>1459</v>
      </c>
      <c r="M7">
        <v>193</v>
      </c>
      <c r="N7">
        <v>1499.66</v>
      </c>
      <c r="O7">
        <v>195.69</v>
      </c>
      <c r="P7" s="1">
        <v>0.94479999999999997</v>
      </c>
      <c r="Q7">
        <v>176.69</v>
      </c>
      <c r="R7">
        <v>285.64999999999998</v>
      </c>
      <c r="S7">
        <v>5000</v>
      </c>
      <c r="T7">
        <v>83</v>
      </c>
      <c r="U7">
        <v>89</v>
      </c>
      <c r="V7">
        <v>82.74</v>
      </c>
      <c r="W7">
        <v>89.44</v>
      </c>
      <c r="X7" s="1">
        <v>0.94479999999999997</v>
      </c>
      <c r="Y7">
        <v>11.14</v>
      </c>
      <c r="Z7">
        <v>7.08</v>
      </c>
    </row>
    <row r="8" spans="1:26" x14ac:dyDescent="0.3">
      <c r="A8" t="s">
        <v>32</v>
      </c>
      <c r="C8">
        <v>1</v>
      </c>
      <c r="D8">
        <v>44</v>
      </c>
      <c r="E8">
        <v>7</v>
      </c>
      <c r="F8">
        <v>43.71</v>
      </c>
      <c r="G8">
        <v>6.92</v>
      </c>
      <c r="H8" s="1">
        <v>2.0000000000000001E-4</v>
      </c>
      <c r="I8">
        <v>0</v>
      </c>
      <c r="J8">
        <v>0</v>
      </c>
      <c r="K8">
        <v>4999</v>
      </c>
      <c r="L8">
        <v>1911</v>
      </c>
      <c r="M8">
        <v>302</v>
      </c>
      <c r="N8">
        <v>1968.67</v>
      </c>
      <c r="O8">
        <v>323.86</v>
      </c>
      <c r="P8" s="1">
        <v>0.79290000000000005</v>
      </c>
      <c r="Q8">
        <v>758.15</v>
      </c>
      <c r="R8">
        <v>420.05</v>
      </c>
      <c r="S8">
        <v>5000</v>
      </c>
      <c r="T8">
        <v>83</v>
      </c>
      <c r="U8">
        <v>89</v>
      </c>
      <c r="V8">
        <v>82.57</v>
      </c>
      <c r="W8">
        <v>89.45</v>
      </c>
      <c r="X8" s="1">
        <v>0.79300000000000004</v>
      </c>
      <c r="Y8">
        <v>11.29</v>
      </c>
      <c r="Z8">
        <v>7.15</v>
      </c>
    </row>
    <row r="9" spans="1:26" x14ac:dyDescent="0.3">
      <c r="A9" t="s">
        <v>33</v>
      </c>
      <c r="C9">
        <v>4</v>
      </c>
      <c r="D9">
        <v>16</v>
      </c>
      <c r="E9">
        <v>10</v>
      </c>
      <c r="F9">
        <v>27.18</v>
      </c>
      <c r="G9">
        <v>12.85</v>
      </c>
      <c r="H9" s="1">
        <v>5.0000000000000001E-4</v>
      </c>
      <c r="I9">
        <v>13.46</v>
      </c>
      <c r="J9">
        <v>8.32</v>
      </c>
      <c r="K9">
        <v>4996</v>
      </c>
      <c r="L9">
        <v>1334</v>
      </c>
      <c r="M9">
        <v>52</v>
      </c>
      <c r="N9">
        <v>1396.99</v>
      </c>
      <c r="O9">
        <v>133.85</v>
      </c>
      <c r="P9" s="1">
        <v>0.62480000000000002</v>
      </c>
      <c r="Q9">
        <v>1112.56</v>
      </c>
      <c r="R9">
        <v>536.29</v>
      </c>
      <c r="S9">
        <v>5000</v>
      </c>
      <c r="T9">
        <v>81</v>
      </c>
      <c r="U9">
        <v>89</v>
      </c>
      <c r="V9">
        <v>81.17</v>
      </c>
      <c r="W9">
        <v>88.99</v>
      </c>
      <c r="X9" s="1">
        <v>0.62529999999999997</v>
      </c>
      <c r="Y9">
        <v>11.62</v>
      </c>
      <c r="Z9">
        <v>7.62</v>
      </c>
    </row>
    <row r="10" spans="1:26" x14ac:dyDescent="0.3">
      <c r="A10" t="s">
        <v>34</v>
      </c>
      <c r="C10">
        <v>0</v>
      </c>
      <c r="D10">
        <v>1</v>
      </c>
      <c r="E10">
        <v>1</v>
      </c>
      <c r="F10">
        <v>0</v>
      </c>
      <c r="G10">
        <v>0</v>
      </c>
      <c r="H10" s="1">
        <v>0</v>
      </c>
      <c r="I10">
        <v>0</v>
      </c>
      <c r="J10">
        <v>0</v>
      </c>
      <c r="K10">
        <v>5000</v>
      </c>
      <c r="L10">
        <v>2187</v>
      </c>
      <c r="M10">
        <v>112</v>
      </c>
      <c r="N10">
        <v>2215.4</v>
      </c>
      <c r="O10">
        <v>139.21</v>
      </c>
      <c r="P10" s="1">
        <v>0.83279999999999998</v>
      </c>
      <c r="Q10">
        <v>264.77999999999997</v>
      </c>
      <c r="R10">
        <v>319.32</v>
      </c>
      <c r="S10">
        <v>5000</v>
      </c>
      <c r="T10">
        <v>83</v>
      </c>
      <c r="U10">
        <v>89</v>
      </c>
      <c r="V10">
        <v>82.44</v>
      </c>
      <c r="W10">
        <v>89.1</v>
      </c>
      <c r="X10" s="1">
        <v>0.83279999999999998</v>
      </c>
      <c r="Y10">
        <v>11.05</v>
      </c>
      <c r="Z10">
        <v>7.19</v>
      </c>
    </row>
    <row r="11" spans="1:26" x14ac:dyDescent="0.3">
      <c r="A11" t="s">
        <v>35</v>
      </c>
      <c r="C11">
        <v>3</v>
      </c>
      <c r="D11">
        <v>21</v>
      </c>
      <c r="E11">
        <v>37</v>
      </c>
      <c r="F11">
        <v>23.96</v>
      </c>
      <c r="G11">
        <v>34.78</v>
      </c>
      <c r="H11" s="1">
        <v>2.9999999999999997E-4</v>
      </c>
      <c r="I11">
        <v>10.7</v>
      </c>
      <c r="J11">
        <v>13.22</v>
      </c>
      <c r="K11">
        <v>4997</v>
      </c>
      <c r="L11">
        <v>1670</v>
      </c>
      <c r="M11">
        <v>4105</v>
      </c>
      <c r="N11">
        <v>1565.56</v>
      </c>
      <c r="O11">
        <v>3993.96</v>
      </c>
      <c r="P11" s="1">
        <v>0.56699999999999995</v>
      </c>
      <c r="Q11">
        <v>356.71</v>
      </c>
      <c r="R11">
        <v>1847.79</v>
      </c>
      <c r="S11">
        <v>5000</v>
      </c>
      <c r="T11">
        <v>83</v>
      </c>
      <c r="U11">
        <v>89</v>
      </c>
      <c r="V11">
        <v>82.33</v>
      </c>
      <c r="W11">
        <v>89.31</v>
      </c>
      <c r="X11" s="1">
        <v>0.56730000000000003</v>
      </c>
      <c r="Y11">
        <v>11.25</v>
      </c>
      <c r="Z11">
        <v>7.41</v>
      </c>
    </row>
    <row r="12" spans="1:26" x14ac:dyDescent="0.3">
      <c r="A12" t="s">
        <v>36</v>
      </c>
      <c r="C12">
        <v>1</v>
      </c>
      <c r="D12">
        <v>40</v>
      </c>
      <c r="E12">
        <v>10</v>
      </c>
      <c r="F12">
        <v>39.950000000000003</v>
      </c>
      <c r="G12">
        <v>10.37</v>
      </c>
      <c r="H12" s="1">
        <v>2.0000000000000001E-4</v>
      </c>
      <c r="I12">
        <v>0</v>
      </c>
      <c r="J12">
        <v>0</v>
      </c>
      <c r="K12">
        <v>4999</v>
      </c>
      <c r="L12">
        <v>1275</v>
      </c>
      <c r="M12">
        <v>211</v>
      </c>
      <c r="N12">
        <v>1307.54</v>
      </c>
      <c r="O12">
        <v>240.81</v>
      </c>
      <c r="P12" s="1">
        <v>0.96579999999999999</v>
      </c>
      <c r="Q12">
        <v>143.16</v>
      </c>
      <c r="R12">
        <v>1444.62</v>
      </c>
      <c r="S12">
        <v>5000</v>
      </c>
      <c r="T12">
        <v>83</v>
      </c>
      <c r="U12">
        <v>89</v>
      </c>
      <c r="V12">
        <v>82.28</v>
      </c>
      <c r="W12">
        <v>89.09</v>
      </c>
      <c r="X12" s="1">
        <v>0.96599999999999997</v>
      </c>
      <c r="Y12">
        <v>11.23</v>
      </c>
      <c r="Z12">
        <v>7.22</v>
      </c>
    </row>
    <row r="13" spans="1:26" x14ac:dyDescent="0.3">
      <c r="A13" t="s">
        <v>37</v>
      </c>
      <c r="C13">
        <v>2</v>
      </c>
      <c r="D13">
        <v>39</v>
      </c>
      <c r="E13">
        <v>5</v>
      </c>
      <c r="F13">
        <v>45.26</v>
      </c>
      <c r="G13">
        <v>47.19</v>
      </c>
      <c r="H13" s="1">
        <v>4.0000000000000002E-4</v>
      </c>
      <c r="I13">
        <v>7.07</v>
      </c>
      <c r="J13">
        <v>42.58</v>
      </c>
      <c r="K13">
        <v>3277</v>
      </c>
      <c r="L13">
        <v>743</v>
      </c>
      <c r="M13">
        <v>302</v>
      </c>
      <c r="N13">
        <v>789.82</v>
      </c>
      <c r="O13">
        <v>393.83</v>
      </c>
      <c r="P13" s="1">
        <v>0.63180000000000003</v>
      </c>
      <c r="Q13">
        <v>413.9</v>
      </c>
      <c r="R13">
        <v>576.42999999999995</v>
      </c>
      <c r="S13">
        <v>3279</v>
      </c>
      <c r="T13">
        <v>82</v>
      </c>
      <c r="U13">
        <v>89</v>
      </c>
      <c r="V13">
        <v>81.400000000000006</v>
      </c>
      <c r="W13">
        <v>90.05</v>
      </c>
      <c r="X13" s="1">
        <v>0.63219999999999998</v>
      </c>
      <c r="Y13">
        <v>11.47</v>
      </c>
      <c r="Z13">
        <v>7.82</v>
      </c>
    </row>
    <row r="14" spans="1:26" x14ac:dyDescent="0.3">
      <c r="A14" t="s">
        <v>38</v>
      </c>
      <c r="C14">
        <v>1</v>
      </c>
      <c r="D14">
        <v>29</v>
      </c>
      <c r="E14">
        <v>123</v>
      </c>
      <c r="F14">
        <v>29.16</v>
      </c>
      <c r="G14">
        <v>122.98</v>
      </c>
      <c r="H14" s="1">
        <v>1E-4</v>
      </c>
      <c r="I14">
        <v>0</v>
      </c>
      <c r="J14">
        <v>0</v>
      </c>
      <c r="K14">
        <v>4999</v>
      </c>
      <c r="L14">
        <v>1275</v>
      </c>
      <c r="M14">
        <v>57</v>
      </c>
      <c r="N14">
        <v>1294.05</v>
      </c>
      <c r="O14">
        <v>71.53</v>
      </c>
      <c r="P14" s="1">
        <v>0.5333</v>
      </c>
      <c r="Q14">
        <v>193.3</v>
      </c>
      <c r="R14">
        <v>232.37</v>
      </c>
      <c r="S14">
        <v>5000</v>
      </c>
      <c r="T14">
        <v>83</v>
      </c>
      <c r="U14">
        <v>89</v>
      </c>
      <c r="V14">
        <v>82.72</v>
      </c>
      <c r="W14">
        <v>89.27</v>
      </c>
      <c r="X14" s="1">
        <v>0.53339999999999999</v>
      </c>
      <c r="Y14">
        <v>11.18</v>
      </c>
      <c r="Z14">
        <v>7.18</v>
      </c>
    </row>
    <row r="15" spans="1:26" x14ac:dyDescent="0.3">
      <c r="A15" t="s">
        <v>39</v>
      </c>
      <c r="C15">
        <v>5</v>
      </c>
      <c r="D15">
        <v>33</v>
      </c>
      <c r="E15">
        <v>20</v>
      </c>
      <c r="F15">
        <v>28.5</v>
      </c>
      <c r="G15">
        <v>17.54</v>
      </c>
      <c r="H15" s="1">
        <v>1.1000000000000001E-3</v>
      </c>
      <c r="I15">
        <v>7.7</v>
      </c>
      <c r="J15">
        <v>9.44</v>
      </c>
      <c r="K15">
        <v>2527</v>
      </c>
      <c r="L15">
        <v>1018</v>
      </c>
      <c r="M15">
        <v>118</v>
      </c>
      <c r="N15">
        <v>1049.17</v>
      </c>
      <c r="O15">
        <v>233.97</v>
      </c>
      <c r="P15" s="1">
        <v>0.56879999999999997</v>
      </c>
      <c r="Q15">
        <v>570.83000000000004</v>
      </c>
      <c r="R15">
        <v>611.73</v>
      </c>
      <c r="S15">
        <v>2532</v>
      </c>
      <c r="T15">
        <v>82</v>
      </c>
      <c r="U15">
        <v>89</v>
      </c>
      <c r="V15">
        <v>81.209999999999994</v>
      </c>
      <c r="W15">
        <v>89.76</v>
      </c>
      <c r="X15" s="1">
        <v>0.56989999999999996</v>
      </c>
      <c r="Y15">
        <v>11.45</v>
      </c>
      <c r="Z15">
        <v>7.86</v>
      </c>
    </row>
    <row r="16" spans="1:26" x14ac:dyDescent="0.3">
      <c r="A16" t="s">
        <v>40</v>
      </c>
      <c r="C16">
        <v>1</v>
      </c>
      <c r="D16">
        <v>57</v>
      </c>
      <c r="E16">
        <v>103</v>
      </c>
      <c r="F16">
        <v>57.25</v>
      </c>
      <c r="G16">
        <v>102.74</v>
      </c>
      <c r="H16" s="1">
        <v>1E-4</v>
      </c>
      <c r="I16">
        <v>0</v>
      </c>
      <c r="J16">
        <v>0</v>
      </c>
      <c r="K16">
        <v>5000</v>
      </c>
      <c r="L16">
        <v>1747</v>
      </c>
      <c r="M16">
        <v>2091</v>
      </c>
      <c r="N16">
        <v>1770.15</v>
      </c>
      <c r="O16">
        <v>2029.66</v>
      </c>
      <c r="P16" s="1">
        <v>0.70399999999999996</v>
      </c>
      <c r="Q16">
        <v>288.39</v>
      </c>
      <c r="R16">
        <v>1079.78</v>
      </c>
      <c r="S16">
        <v>5000</v>
      </c>
      <c r="T16">
        <v>83</v>
      </c>
      <c r="U16">
        <v>89</v>
      </c>
      <c r="V16">
        <v>82.52</v>
      </c>
      <c r="W16">
        <v>89.32</v>
      </c>
      <c r="X16" s="1">
        <v>0.70399999999999996</v>
      </c>
      <c r="Y16">
        <v>11.15</v>
      </c>
      <c r="Z16">
        <v>7.11</v>
      </c>
    </row>
    <row r="17" spans="1:26" x14ac:dyDescent="0.3">
      <c r="A17" t="s">
        <v>41</v>
      </c>
      <c r="C17">
        <v>2</v>
      </c>
      <c r="D17">
        <v>19</v>
      </c>
      <c r="E17">
        <v>13</v>
      </c>
      <c r="F17">
        <v>20.95</v>
      </c>
      <c r="G17">
        <v>4617.3999999999996</v>
      </c>
      <c r="H17" s="1">
        <v>2.9999999999999997E-4</v>
      </c>
      <c r="I17">
        <v>2.35</v>
      </c>
      <c r="J17">
        <v>4604.99</v>
      </c>
      <c r="K17">
        <v>4998</v>
      </c>
      <c r="L17">
        <v>1747</v>
      </c>
      <c r="M17">
        <v>57</v>
      </c>
      <c r="N17">
        <v>1723.19</v>
      </c>
      <c r="O17">
        <v>63.1</v>
      </c>
      <c r="P17" s="1">
        <v>0.80589999999999995</v>
      </c>
      <c r="Q17">
        <v>217.12</v>
      </c>
      <c r="R17">
        <v>147.04</v>
      </c>
      <c r="S17">
        <v>5000</v>
      </c>
      <c r="T17">
        <v>83</v>
      </c>
      <c r="U17">
        <v>89</v>
      </c>
      <c r="V17">
        <v>82.22</v>
      </c>
      <c r="W17">
        <v>89.16</v>
      </c>
      <c r="X17" s="1">
        <v>0.80620000000000003</v>
      </c>
      <c r="Y17">
        <v>11.06</v>
      </c>
      <c r="Z17">
        <v>6.98</v>
      </c>
    </row>
    <row r="18" spans="1:26" x14ac:dyDescent="0.3">
      <c r="A18" t="s">
        <v>42</v>
      </c>
      <c r="C18">
        <v>1</v>
      </c>
      <c r="D18">
        <v>42</v>
      </c>
      <c r="E18">
        <v>5</v>
      </c>
      <c r="F18">
        <v>41.79</v>
      </c>
      <c r="G18">
        <v>4.83</v>
      </c>
      <c r="H18" s="1">
        <v>1E-4</v>
      </c>
      <c r="I18">
        <v>0</v>
      </c>
      <c r="J18">
        <v>0</v>
      </c>
      <c r="K18">
        <v>4999</v>
      </c>
      <c r="L18">
        <v>2393</v>
      </c>
      <c r="M18">
        <v>567</v>
      </c>
      <c r="N18">
        <v>2220.4899999999998</v>
      </c>
      <c r="O18">
        <v>565.83000000000004</v>
      </c>
      <c r="P18" s="1">
        <v>0.58069999999999999</v>
      </c>
      <c r="Q18">
        <v>964.24</v>
      </c>
      <c r="R18">
        <v>351.42</v>
      </c>
      <c r="S18">
        <v>5000</v>
      </c>
      <c r="T18">
        <v>82</v>
      </c>
      <c r="U18">
        <v>89</v>
      </c>
      <c r="V18">
        <v>81.540000000000006</v>
      </c>
      <c r="W18">
        <v>89.68</v>
      </c>
      <c r="X18" s="1">
        <v>0.58079999999999998</v>
      </c>
      <c r="Y18">
        <v>11.45</v>
      </c>
      <c r="Z18">
        <v>7.47</v>
      </c>
    </row>
    <row r="19" spans="1:26" x14ac:dyDescent="0.3">
      <c r="A19" t="s">
        <v>43</v>
      </c>
      <c r="C19">
        <v>8</v>
      </c>
      <c r="D19">
        <v>23</v>
      </c>
      <c r="E19">
        <v>20</v>
      </c>
      <c r="F19">
        <v>27.9</v>
      </c>
      <c r="G19">
        <v>39.950000000000003</v>
      </c>
      <c r="H19" s="1">
        <v>1.1000000000000001E-3</v>
      </c>
      <c r="I19">
        <v>18.420000000000002</v>
      </c>
      <c r="J19">
        <v>31.73</v>
      </c>
      <c r="K19">
        <v>4994</v>
      </c>
      <c r="L19">
        <v>1165</v>
      </c>
      <c r="M19">
        <v>57</v>
      </c>
      <c r="N19">
        <v>1195.72</v>
      </c>
      <c r="O19">
        <v>191.13</v>
      </c>
      <c r="P19" s="1">
        <v>0.65910000000000002</v>
      </c>
      <c r="Q19">
        <v>589.08000000000004</v>
      </c>
      <c r="R19">
        <v>1058.28</v>
      </c>
      <c r="S19">
        <v>5000</v>
      </c>
      <c r="T19">
        <v>82</v>
      </c>
      <c r="U19">
        <v>88</v>
      </c>
      <c r="V19">
        <v>81.41</v>
      </c>
      <c r="W19">
        <v>88.76</v>
      </c>
      <c r="X19" s="1">
        <v>0.65990000000000004</v>
      </c>
      <c r="Y19">
        <v>11.44</v>
      </c>
      <c r="Z19">
        <v>7.61</v>
      </c>
    </row>
    <row r="20" spans="1:26" x14ac:dyDescent="0.3">
      <c r="A20" t="s">
        <v>44</v>
      </c>
      <c r="C20">
        <v>1</v>
      </c>
      <c r="D20">
        <v>42</v>
      </c>
      <c r="E20">
        <v>12</v>
      </c>
      <c r="F20">
        <v>41.79</v>
      </c>
      <c r="G20">
        <v>11.86</v>
      </c>
      <c r="H20" s="1">
        <v>1E-4</v>
      </c>
      <c r="I20">
        <v>0</v>
      </c>
      <c r="J20">
        <v>0</v>
      </c>
      <c r="K20">
        <v>4999</v>
      </c>
      <c r="L20">
        <v>1334</v>
      </c>
      <c r="M20">
        <v>4105</v>
      </c>
      <c r="N20">
        <v>1251.96</v>
      </c>
      <c r="O20">
        <v>3879.96</v>
      </c>
      <c r="P20" s="1">
        <v>0.54090000000000005</v>
      </c>
      <c r="Q20">
        <v>394.63</v>
      </c>
      <c r="R20">
        <v>1701.65</v>
      </c>
      <c r="S20">
        <v>5000</v>
      </c>
      <c r="T20">
        <v>82</v>
      </c>
      <c r="U20">
        <v>89</v>
      </c>
      <c r="V20">
        <v>81.819999999999993</v>
      </c>
      <c r="W20">
        <v>89.54</v>
      </c>
      <c r="X20" s="1">
        <v>0.54100000000000004</v>
      </c>
      <c r="Y20">
        <v>11.53</v>
      </c>
      <c r="Z20">
        <v>7.37</v>
      </c>
    </row>
    <row r="21" spans="1:26" x14ac:dyDescent="0.3">
      <c r="A21" t="s">
        <v>45</v>
      </c>
      <c r="C21">
        <v>0</v>
      </c>
      <c r="D21">
        <v>1</v>
      </c>
      <c r="E21">
        <v>1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5000</v>
      </c>
      <c r="L21">
        <v>2393</v>
      </c>
      <c r="M21">
        <v>147</v>
      </c>
      <c r="N21">
        <v>2469.44</v>
      </c>
      <c r="O21">
        <v>153.29</v>
      </c>
      <c r="P21" s="1">
        <v>0.92469999999999997</v>
      </c>
      <c r="Q21">
        <v>314.27</v>
      </c>
      <c r="R21">
        <v>130.31</v>
      </c>
      <c r="S21">
        <v>5000</v>
      </c>
      <c r="T21">
        <v>83</v>
      </c>
      <c r="U21">
        <v>89</v>
      </c>
      <c r="V21">
        <v>82.84</v>
      </c>
      <c r="W21">
        <v>89.33</v>
      </c>
      <c r="X21" s="1">
        <v>0.92469999999999997</v>
      </c>
      <c r="Y21">
        <v>11.07</v>
      </c>
      <c r="Z21">
        <v>7</v>
      </c>
    </row>
    <row r="22" spans="1:26" x14ac:dyDescent="0.3">
      <c r="A22" t="s">
        <v>46</v>
      </c>
      <c r="C22">
        <v>1</v>
      </c>
      <c r="D22">
        <v>24</v>
      </c>
      <c r="E22">
        <v>2</v>
      </c>
      <c r="F22">
        <v>24.36</v>
      </c>
      <c r="G22">
        <v>2.46</v>
      </c>
      <c r="H22" s="1">
        <v>3.0999999999999999E-3</v>
      </c>
      <c r="I22">
        <v>0</v>
      </c>
      <c r="J22">
        <v>0</v>
      </c>
      <c r="K22">
        <v>2</v>
      </c>
      <c r="L22">
        <v>1427</v>
      </c>
      <c r="M22">
        <v>9</v>
      </c>
      <c r="N22">
        <v>1426.94</v>
      </c>
      <c r="O22">
        <v>2250.0300000000002</v>
      </c>
      <c r="P22" s="1">
        <v>6.3E-3</v>
      </c>
      <c r="Q22">
        <v>32.08</v>
      </c>
      <c r="R22">
        <v>2240.9699999999998</v>
      </c>
      <c r="S22">
        <v>4</v>
      </c>
      <c r="T22">
        <v>61</v>
      </c>
      <c r="U22">
        <v>90</v>
      </c>
      <c r="V22">
        <v>80.75</v>
      </c>
      <c r="W22">
        <v>87.5</v>
      </c>
      <c r="X22" s="1">
        <v>1.2500000000000001E-2</v>
      </c>
      <c r="Y22">
        <v>24.42</v>
      </c>
      <c r="Z22">
        <v>12.46</v>
      </c>
    </row>
    <row r="23" spans="1:26" x14ac:dyDescent="0.3">
      <c r="A23" t="s">
        <v>47</v>
      </c>
      <c r="C23">
        <v>3</v>
      </c>
      <c r="D23">
        <v>46</v>
      </c>
      <c r="E23">
        <v>24</v>
      </c>
      <c r="F23">
        <v>46.62</v>
      </c>
      <c r="G23">
        <v>125.38</v>
      </c>
      <c r="H23" s="1">
        <v>5.9999999999999995E-4</v>
      </c>
      <c r="I23">
        <v>4.3499999999999996</v>
      </c>
      <c r="J23">
        <v>156.18</v>
      </c>
      <c r="K23">
        <v>4997</v>
      </c>
      <c r="L23">
        <v>1219</v>
      </c>
      <c r="M23">
        <v>107</v>
      </c>
      <c r="N23">
        <v>1215.3800000000001</v>
      </c>
      <c r="O23">
        <v>119.69</v>
      </c>
      <c r="P23" s="1">
        <v>0.96260000000000001</v>
      </c>
      <c r="Q23">
        <v>132.72999999999999</v>
      </c>
      <c r="R23">
        <v>390.78</v>
      </c>
      <c r="S23">
        <v>5000</v>
      </c>
      <c r="T23">
        <v>83</v>
      </c>
      <c r="U23">
        <v>88</v>
      </c>
      <c r="V23">
        <v>82.18</v>
      </c>
      <c r="W23">
        <v>88.59</v>
      </c>
      <c r="X23" s="1">
        <v>0.96319999999999995</v>
      </c>
      <c r="Y23">
        <v>11.15</v>
      </c>
      <c r="Z23">
        <v>6.97</v>
      </c>
    </row>
    <row r="24" spans="1:26" x14ac:dyDescent="0.3">
      <c r="A24" t="s">
        <v>48</v>
      </c>
      <c r="C24">
        <v>0</v>
      </c>
      <c r="D24">
        <v>1</v>
      </c>
      <c r="E24">
        <v>1</v>
      </c>
      <c r="F24">
        <v>0</v>
      </c>
      <c r="G24">
        <v>0</v>
      </c>
      <c r="H24" s="1">
        <v>0</v>
      </c>
      <c r="I24">
        <v>0</v>
      </c>
      <c r="J24">
        <v>0</v>
      </c>
      <c r="K24">
        <v>5000</v>
      </c>
      <c r="L24">
        <v>1459</v>
      </c>
      <c r="M24">
        <v>98</v>
      </c>
      <c r="N24">
        <v>1483.73</v>
      </c>
      <c r="O24">
        <v>102.18</v>
      </c>
      <c r="P24" s="1">
        <v>0.96409999999999996</v>
      </c>
      <c r="Q24">
        <v>151.13999999999999</v>
      </c>
      <c r="R24">
        <v>178.69</v>
      </c>
      <c r="S24">
        <v>5000</v>
      </c>
      <c r="T24">
        <v>83</v>
      </c>
      <c r="U24">
        <v>89</v>
      </c>
      <c r="V24">
        <v>82.66</v>
      </c>
      <c r="W24">
        <v>89.29</v>
      </c>
      <c r="X24" s="1">
        <v>0.96409999999999996</v>
      </c>
      <c r="Y24">
        <v>10.88</v>
      </c>
      <c r="Z24">
        <v>6.95</v>
      </c>
    </row>
    <row r="25" spans="1:26" x14ac:dyDescent="0.3">
      <c r="A25" t="s">
        <v>49</v>
      </c>
      <c r="C25">
        <v>1</v>
      </c>
      <c r="D25">
        <v>33</v>
      </c>
      <c r="E25">
        <v>176</v>
      </c>
      <c r="F25">
        <v>33.380000000000003</v>
      </c>
      <c r="G25">
        <v>176.24</v>
      </c>
      <c r="H25" s="1">
        <v>2.0000000000000001E-4</v>
      </c>
      <c r="I25">
        <v>0</v>
      </c>
      <c r="J25">
        <v>0</v>
      </c>
      <c r="K25">
        <v>4999</v>
      </c>
      <c r="L25">
        <v>1999</v>
      </c>
      <c r="M25">
        <v>813</v>
      </c>
      <c r="N25">
        <v>2009.35</v>
      </c>
      <c r="O25">
        <v>829.35</v>
      </c>
      <c r="P25" s="1">
        <v>0.8135</v>
      </c>
      <c r="Q25">
        <v>331.33</v>
      </c>
      <c r="R25">
        <v>436.68</v>
      </c>
      <c r="S25">
        <v>5000</v>
      </c>
      <c r="T25">
        <v>83</v>
      </c>
      <c r="U25">
        <v>89</v>
      </c>
      <c r="V25">
        <v>82.06</v>
      </c>
      <c r="W25">
        <v>89.45</v>
      </c>
      <c r="X25" s="1">
        <v>0.81369999999999998</v>
      </c>
      <c r="Y25">
        <v>11.28</v>
      </c>
      <c r="Z25">
        <v>7.11</v>
      </c>
    </row>
    <row r="26" spans="1:26" x14ac:dyDescent="0.3">
      <c r="A26" t="s">
        <v>50</v>
      </c>
      <c r="C26">
        <v>2</v>
      </c>
      <c r="D26">
        <v>45</v>
      </c>
      <c r="E26">
        <v>14</v>
      </c>
      <c r="F26">
        <v>48.02</v>
      </c>
      <c r="G26">
        <v>16.96</v>
      </c>
      <c r="H26" s="1">
        <v>2.0000000000000001E-4</v>
      </c>
      <c r="I26">
        <v>4.3099999999999996</v>
      </c>
      <c r="J26">
        <v>3.39</v>
      </c>
      <c r="K26">
        <v>4998</v>
      </c>
      <c r="L26">
        <v>1911</v>
      </c>
      <c r="M26">
        <v>1275</v>
      </c>
      <c r="N26">
        <v>1931.82</v>
      </c>
      <c r="O26">
        <v>1351.19</v>
      </c>
      <c r="P26" s="1">
        <v>0.54</v>
      </c>
      <c r="Q26">
        <v>673.37</v>
      </c>
      <c r="R26">
        <v>1073.05</v>
      </c>
      <c r="S26">
        <v>5000</v>
      </c>
      <c r="T26">
        <v>83</v>
      </c>
      <c r="U26">
        <v>89</v>
      </c>
      <c r="V26">
        <v>82.44</v>
      </c>
      <c r="W26">
        <v>89.58</v>
      </c>
      <c r="X26" s="1">
        <v>0.54020000000000001</v>
      </c>
      <c r="Y26">
        <v>11.4</v>
      </c>
      <c r="Z26">
        <v>7.24</v>
      </c>
    </row>
    <row r="27" spans="1:26" x14ac:dyDescent="0.3">
      <c r="A27" t="s">
        <v>51</v>
      </c>
      <c r="C27">
        <v>1</v>
      </c>
      <c r="D27">
        <v>9</v>
      </c>
      <c r="E27">
        <v>27</v>
      </c>
      <c r="F27">
        <v>9.4700000000000006</v>
      </c>
      <c r="G27">
        <v>26.66</v>
      </c>
      <c r="H27" s="1">
        <v>2.0000000000000001E-4</v>
      </c>
      <c r="I27">
        <v>0</v>
      </c>
      <c r="J27">
        <v>0</v>
      </c>
      <c r="K27">
        <v>4999</v>
      </c>
      <c r="L27">
        <v>1747</v>
      </c>
      <c r="M27">
        <v>147</v>
      </c>
      <c r="N27">
        <v>1751.94</v>
      </c>
      <c r="O27">
        <v>197.55</v>
      </c>
      <c r="P27" s="1">
        <v>0.90480000000000005</v>
      </c>
      <c r="Q27">
        <v>204.35</v>
      </c>
      <c r="R27">
        <v>620.51</v>
      </c>
      <c r="S27">
        <v>5000</v>
      </c>
      <c r="T27">
        <v>83</v>
      </c>
      <c r="U27">
        <v>89</v>
      </c>
      <c r="V27">
        <v>82.73</v>
      </c>
      <c r="W27">
        <v>89.3</v>
      </c>
      <c r="X27" s="1">
        <v>0.90500000000000003</v>
      </c>
      <c r="Y27">
        <v>11.14</v>
      </c>
      <c r="Z27">
        <v>7.17</v>
      </c>
    </row>
    <row r="28" spans="1:26" x14ac:dyDescent="0.3">
      <c r="A28" t="s">
        <v>52</v>
      </c>
      <c r="C28">
        <v>1</v>
      </c>
      <c r="D28">
        <v>46</v>
      </c>
      <c r="E28">
        <v>4</v>
      </c>
      <c r="F28">
        <v>45.73</v>
      </c>
      <c r="G28">
        <v>3.85</v>
      </c>
      <c r="H28" s="1">
        <v>2.0000000000000001E-4</v>
      </c>
      <c r="I28">
        <v>0</v>
      </c>
      <c r="J28">
        <v>0</v>
      </c>
      <c r="K28">
        <v>4999</v>
      </c>
      <c r="L28">
        <v>1275</v>
      </c>
      <c r="M28">
        <v>52</v>
      </c>
      <c r="N28">
        <v>1275.42</v>
      </c>
      <c r="O28">
        <v>59.46</v>
      </c>
      <c r="P28" s="1">
        <v>0.95799999999999996</v>
      </c>
      <c r="Q28">
        <v>136.41</v>
      </c>
      <c r="R28">
        <v>223.42</v>
      </c>
      <c r="S28">
        <v>5000</v>
      </c>
      <c r="T28">
        <v>83</v>
      </c>
      <c r="U28">
        <v>89</v>
      </c>
      <c r="V28">
        <v>82.54</v>
      </c>
      <c r="W28">
        <v>89.24</v>
      </c>
      <c r="X28" s="1">
        <v>0.95820000000000005</v>
      </c>
      <c r="Y28">
        <v>11.18</v>
      </c>
      <c r="Z28">
        <v>7.08</v>
      </c>
    </row>
    <row r="29" spans="1:26" x14ac:dyDescent="0.3">
      <c r="A29" t="s">
        <v>53</v>
      </c>
      <c r="C29">
        <v>0</v>
      </c>
      <c r="D29">
        <v>1</v>
      </c>
      <c r="E29">
        <v>1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5000</v>
      </c>
      <c r="L29">
        <v>1334</v>
      </c>
      <c r="M29">
        <v>103</v>
      </c>
      <c r="N29">
        <v>1354.01</v>
      </c>
      <c r="O29">
        <v>118.4</v>
      </c>
      <c r="P29" s="1">
        <v>0.95930000000000004</v>
      </c>
      <c r="Q29">
        <v>255.83</v>
      </c>
      <c r="R29">
        <v>534.11</v>
      </c>
      <c r="S29">
        <v>5000</v>
      </c>
      <c r="T29">
        <v>83</v>
      </c>
      <c r="U29">
        <v>89</v>
      </c>
      <c r="V29">
        <v>82.78</v>
      </c>
      <c r="W29">
        <v>89.22</v>
      </c>
      <c r="X29" s="1">
        <v>0.95930000000000004</v>
      </c>
      <c r="Y29">
        <v>11.15</v>
      </c>
      <c r="Z29">
        <v>7.15</v>
      </c>
    </row>
    <row r="30" spans="1:26" x14ac:dyDescent="0.3">
      <c r="A30" t="s">
        <v>54</v>
      </c>
      <c r="C30">
        <v>0</v>
      </c>
      <c r="D30">
        <v>1</v>
      </c>
      <c r="E30">
        <v>1</v>
      </c>
      <c r="F30">
        <v>0</v>
      </c>
      <c r="G30">
        <v>0</v>
      </c>
      <c r="H30" s="1">
        <v>0</v>
      </c>
      <c r="I30">
        <v>0</v>
      </c>
      <c r="J30">
        <v>0</v>
      </c>
      <c r="K30">
        <v>5000</v>
      </c>
      <c r="L30">
        <v>1596</v>
      </c>
      <c r="M30">
        <v>649</v>
      </c>
      <c r="N30">
        <v>1593.91</v>
      </c>
      <c r="O30">
        <v>638.29</v>
      </c>
      <c r="P30" s="1">
        <v>0.95040000000000002</v>
      </c>
      <c r="Q30">
        <v>207.98</v>
      </c>
      <c r="R30">
        <v>555.64</v>
      </c>
      <c r="S30">
        <v>5000</v>
      </c>
      <c r="T30">
        <v>83</v>
      </c>
      <c r="U30">
        <v>89</v>
      </c>
      <c r="V30">
        <v>82.26</v>
      </c>
      <c r="W30">
        <v>89.33</v>
      </c>
      <c r="X30" s="1">
        <v>0.95040000000000002</v>
      </c>
      <c r="Y30">
        <v>11.13</v>
      </c>
      <c r="Z30">
        <v>7.26</v>
      </c>
    </row>
    <row r="31" spans="1:26" x14ac:dyDescent="0.3">
      <c r="A31" t="s">
        <v>55</v>
      </c>
      <c r="C31">
        <v>0</v>
      </c>
      <c r="D31">
        <v>1</v>
      </c>
      <c r="E31">
        <v>1</v>
      </c>
      <c r="F31">
        <v>0</v>
      </c>
      <c r="G31">
        <v>0</v>
      </c>
      <c r="H31" s="1">
        <v>0</v>
      </c>
      <c r="I31">
        <v>0</v>
      </c>
      <c r="J31">
        <v>0</v>
      </c>
      <c r="K31">
        <v>5000</v>
      </c>
      <c r="L31">
        <v>1999</v>
      </c>
      <c r="M31">
        <v>777</v>
      </c>
      <c r="N31">
        <v>2014.33</v>
      </c>
      <c r="O31">
        <v>765.25</v>
      </c>
      <c r="P31" s="1">
        <v>0.86009999999999998</v>
      </c>
      <c r="Q31">
        <v>284.83</v>
      </c>
      <c r="R31">
        <v>221.85</v>
      </c>
      <c r="S31">
        <v>5000</v>
      </c>
      <c r="T31">
        <v>83</v>
      </c>
      <c r="U31">
        <v>89</v>
      </c>
      <c r="V31">
        <v>82.78</v>
      </c>
      <c r="W31">
        <v>89.8</v>
      </c>
      <c r="X31" s="1">
        <v>0.86009999999999998</v>
      </c>
      <c r="Y31">
        <v>11.15</v>
      </c>
      <c r="Z31">
        <v>7.24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tabSelected="1" workbookViewId="0">
      <selection activeCell="B4" activeCellId="1" sqref="H4:H31 B4:B31"/>
    </sheetView>
  </sheetViews>
  <sheetFormatPr defaultRowHeight="14.4" x14ac:dyDescent="0.3"/>
  <sheetData>
    <row r="3" spans="2:8" x14ac:dyDescent="0.3">
      <c r="C3" t="s">
        <v>57</v>
      </c>
      <c r="E3" t="s">
        <v>56</v>
      </c>
    </row>
    <row r="4" spans="2:8" x14ac:dyDescent="0.3">
      <c r="B4" t="s">
        <v>58</v>
      </c>
      <c r="C4">
        <v>7.0000000000000007E-2</v>
      </c>
      <c r="D4">
        <f>RANK(C4,$C$4:$C$31)</f>
        <v>17</v>
      </c>
      <c r="E4">
        <v>453</v>
      </c>
      <c r="F4">
        <f>RANK(E4,$E$4:$E$31)</f>
        <v>9</v>
      </c>
      <c r="H4">
        <f>((E4-$E$9)/($E$15-$E$9))</f>
        <v>0.17439516129032259</v>
      </c>
    </row>
    <row r="5" spans="2:8" x14ac:dyDescent="0.3">
      <c r="B5" t="s">
        <v>59</v>
      </c>
      <c r="C5">
        <v>0.25</v>
      </c>
      <c r="D5">
        <f t="shared" ref="D5:D31" si="0">RANK(C5,$C$4:$C$31)</f>
        <v>12</v>
      </c>
      <c r="E5">
        <v>193</v>
      </c>
      <c r="F5">
        <f t="shared" ref="F5:F31" si="1">RANK(E5,$E$4:$E$31)</f>
        <v>15</v>
      </c>
      <c r="H5">
        <f t="shared" ref="H5:H31" si="2">((E5-$E$9)/($E$15-$E$9))</f>
        <v>4.334677419354839E-2</v>
      </c>
    </row>
    <row r="6" spans="2:8" x14ac:dyDescent="0.3">
      <c r="B6" t="s">
        <v>60</v>
      </c>
      <c r="C6">
        <v>0.27</v>
      </c>
      <c r="D6">
        <f t="shared" si="0"/>
        <v>11</v>
      </c>
      <c r="E6">
        <v>4105</v>
      </c>
      <c r="F6">
        <f t="shared" si="1"/>
        <v>1</v>
      </c>
      <c r="H6">
        <f t="shared" si="2"/>
        <v>2.0151209677419355</v>
      </c>
    </row>
    <row r="7" spans="2:8" x14ac:dyDescent="0.3">
      <c r="B7" t="s">
        <v>61</v>
      </c>
      <c r="C7">
        <v>0.21</v>
      </c>
      <c r="D7">
        <f t="shared" si="0"/>
        <v>14</v>
      </c>
      <c r="E7">
        <v>118</v>
      </c>
      <c r="F7">
        <f t="shared" si="1"/>
        <v>18</v>
      </c>
      <c r="H7">
        <f t="shared" si="2"/>
        <v>5.5443548387096777E-3</v>
      </c>
    </row>
    <row r="8" spans="2:8" x14ac:dyDescent="0.3">
      <c r="B8" t="s">
        <v>62</v>
      </c>
      <c r="C8">
        <v>0.33</v>
      </c>
      <c r="D8">
        <f t="shared" si="0"/>
        <v>10</v>
      </c>
      <c r="E8">
        <v>57</v>
      </c>
      <c r="F8">
        <f t="shared" si="1"/>
        <v>24</v>
      </c>
      <c r="H8">
        <f t="shared" si="2"/>
        <v>-2.5201612903225805E-2</v>
      </c>
    </row>
    <row r="9" spans="2:8" x14ac:dyDescent="0.3">
      <c r="B9" t="s">
        <v>63</v>
      </c>
      <c r="C9">
        <v>0</v>
      </c>
      <c r="D9">
        <f t="shared" si="0"/>
        <v>19</v>
      </c>
      <c r="E9">
        <v>107</v>
      </c>
      <c r="F9">
        <f t="shared" si="1"/>
        <v>20</v>
      </c>
      <c r="H9">
        <f t="shared" si="2"/>
        <v>0</v>
      </c>
    </row>
    <row r="10" spans="2:8" x14ac:dyDescent="0.3">
      <c r="B10" t="s">
        <v>64</v>
      </c>
      <c r="C10">
        <v>0.64</v>
      </c>
      <c r="D10">
        <f t="shared" si="0"/>
        <v>3</v>
      </c>
      <c r="E10">
        <v>1275</v>
      </c>
      <c r="F10">
        <f t="shared" si="1"/>
        <v>4</v>
      </c>
      <c r="H10">
        <f t="shared" si="2"/>
        <v>0.58870967741935487</v>
      </c>
    </row>
    <row r="11" spans="2:8" x14ac:dyDescent="0.3">
      <c r="B11" t="s">
        <v>65</v>
      </c>
      <c r="C11">
        <v>0</v>
      </c>
      <c r="D11">
        <f t="shared" si="0"/>
        <v>19</v>
      </c>
      <c r="E11">
        <v>103</v>
      </c>
      <c r="F11">
        <f t="shared" si="1"/>
        <v>21</v>
      </c>
      <c r="H11">
        <f t="shared" si="2"/>
        <v>-2.0161290322580645E-3</v>
      </c>
    </row>
    <row r="12" spans="2:8" x14ac:dyDescent="0.3">
      <c r="B12" t="s">
        <v>66</v>
      </c>
      <c r="C12">
        <v>0.55000000000000004</v>
      </c>
      <c r="D12">
        <f t="shared" si="0"/>
        <v>4</v>
      </c>
      <c r="E12">
        <v>289</v>
      </c>
      <c r="F12">
        <f t="shared" si="1"/>
        <v>12</v>
      </c>
      <c r="H12">
        <f t="shared" si="2"/>
        <v>9.1733870967741937E-2</v>
      </c>
    </row>
    <row r="13" spans="2:8" x14ac:dyDescent="0.3">
      <c r="B13" t="s">
        <v>67</v>
      </c>
      <c r="C13">
        <v>0.23</v>
      </c>
      <c r="D13">
        <f t="shared" si="0"/>
        <v>13</v>
      </c>
      <c r="E13">
        <v>302</v>
      </c>
      <c r="F13">
        <f t="shared" si="1"/>
        <v>10</v>
      </c>
      <c r="H13">
        <f t="shared" si="2"/>
        <v>9.8286290322580641E-2</v>
      </c>
    </row>
    <row r="14" spans="2:8" x14ac:dyDescent="0.3">
      <c r="B14" t="s">
        <v>68</v>
      </c>
      <c r="C14">
        <v>0</v>
      </c>
      <c r="D14">
        <f t="shared" si="0"/>
        <v>19</v>
      </c>
      <c r="E14">
        <v>211</v>
      </c>
      <c r="F14">
        <f t="shared" si="1"/>
        <v>14</v>
      </c>
      <c r="H14">
        <f t="shared" si="2"/>
        <v>5.2419354838709679E-2</v>
      </c>
    </row>
    <row r="15" spans="2:8" x14ac:dyDescent="0.3">
      <c r="B15" t="s">
        <v>69</v>
      </c>
      <c r="C15">
        <v>0.81</v>
      </c>
      <c r="D15">
        <f t="shared" si="0"/>
        <v>1</v>
      </c>
      <c r="E15">
        <v>2091</v>
      </c>
      <c r="F15">
        <f t="shared" si="1"/>
        <v>3</v>
      </c>
      <c r="H15">
        <f t="shared" si="2"/>
        <v>1</v>
      </c>
    </row>
    <row r="16" spans="2:8" x14ac:dyDescent="0.3">
      <c r="B16" t="s">
        <v>70</v>
      </c>
      <c r="C16">
        <v>0.66</v>
      </c>
      <c r="D16">
        <f t="shared" si="0"/>
        <v>2</v>
      </c>
      <c r="E16">
        <v>4105</v>
      </c>
      <c r="F16">
        <f t="shared" si="1"/>
        <v>1</v>
      </c>
      <c r="H16">
        <f t="shared" si="2"/>
        <v>2.0151209677419355</v>
      </c>
    </row>
    <row r="17" spans="2:8" x14ac:dyDescent="0.3">
      <c r="B17" t="s">
        <v>71</v>
      </c>
      <c r="C17">
        <v>0</v>
      </c>
      <c r="D17">
        <f t="shared" si="0"/>
        <v>19</v>
      </c>
      <c r="E17">
        <v>98</v>
      </c>
      <c r="F17">
        <f t="shared" si="1"/>
        <v>22</v>
      </c>
      <c r="H17">
        <f t="shared" si="2"/>
        <v>-4.5362903225806455E-3</v>
      </c>
    </row>
    <row r="18" spans="2:8" x14ac:dyDescent="0.3">
      <c r="B18" t="s">
        <v>72</v>
      </c>
      <c r="C18">
        <v>0</v>
      </c>
      <c r="D18">
        <f t="shared" si="0"/>
        <v>19</v>
      </c>
      <c r="E18">
        <v>147</v>
      </c>
      <c r="F18">
        <f t="shared" si="1"/>
        <v>16</v>
      </c>
      <c r="H18">
        <f t="shared" si="2"/>
        <v>2.0161290322580645E-2</v>
      </c>
    </row>
    <row r="19" spans="2:8" x14ac:dyDescent="0.3">
      <c r="B19" t="s">
        <v>73</v>
      </c>
      <c r="C19">
        <v>0.48</v>
      </c>
      <c r="D19">
        <f t="shared" si="0"/>
        <v>6</v>
      </c>
      <c r="E19">
        <v>649</v>
      </c>
      <c r="F19">
        <f t="shared" si="1"/>
        <v>7</v>
      </c>
      <c r="H19">
        <f t="shared" si="2"/>
        <v>0.27318548387096775</v>
      </c>
    </row>
    <row r="20" spans="2:8" x14ac:dyDescent="0.3">
      <c r="B20" t="s">
        <v>74</v>
      </c>
      <c r="C20">
        <v>0</v>
      </c>
      <c r="D20">
        <f t="shared" si="0"/>
        <v>19</v>
      </c>
      <c r="E20">
        <v>241</v>
      </c>
      <c r="F20">
        <f t="shared" si="1"/>
        <v>13</v>
      </c>
      <c r="H20">
        <f t="shared" si="2"/>
        <v>6.7540322580645157E-2</v>
      </c>
    </row>
    <row r="21" spans="2:8" x14ac:dyDescent="0.3">
      <c r="B21" t="s">
        <v>75</v>
      </c>
      <c r="C21">
        <v>0</v>
      </c>
      <c r="D21">
        <f t="shared" si="0"/>
        <v>19</v>
      </c>
      <c r="E21">
        <v>52</v>
      </c>
      <c r="F21">
        <f t="shared" si="1"/>
        <v>27</v>
      </c>
      <c r="H21">
        <f t="shared" si="2"/>
        <v>-2.7721774193548387E-2</v>
      </c>
    </row>
    <row r="22" spans="2:8" x14ac:dyDescent="0.3">
      <c r="B22" t="s">
        <v>76</v>
      </c>
      <c r="C22">
        <v>0.52</v>
      </c>
      <c r="D22">
        <f t="shared" si="0"/>
        <v>5</v>
      </c>
      <c r="E22">
        <v>302</v>
      </c>
      <c r="F22">
        <f t="shared" si="1"/>
        <v>10</v>
      </c>
      <c r="H22">
        <f t="shared" si="2"/>
        <v>9.8286290322580641E-2</v>
      </c>
    </row>
    <row r="23" spans="2:8" x14ac:dyDescent="0.3">
      <c r="B23" t="s">
        <v>77</v>
      </c>
      <c r="C23">
        <v>0.01</v>
      </c>
      <c r="D23">
        <f t="shared" si="0"/>
        <v>18</v>
      </c>
      <c r="E23">
        <v>57</v>
      </c>
      <c r="F23">
        <f t="shared" si="1"/>
        <v>24</v>
      </c>
      <c r="H23">
        <f t="shared" si="2"/>
        <v>-2.5201612903225805E-2</v>
      </c>
    </row>
    <row r="24" spans="2:8" x14ac:dyDescent="0.3">
      <c r="B24" t="s">
        <v>78</v>
      </c>
      <c r="C24">
        <v>0.13</v>
      </c>
      <c r="D24">
        <f t="shared" si="0"/>
        <v>16</v>
      </c>
      <c r="E24">
        <v>147</v>
      </c>
      <c r="F24">
        <f t="shared" si="1"/>
        <v>16</v>
      </c>
      <c r="H24">
        <f t="shared" si="2"/>
        <v>2.0161290322580645E-2</v>
      </c>
    </row>
    <row r="25" spans="2:8" x14ac:dyDescent="0.3">
      <c r="B25" t="s">
        <v>79</v>
      </c>
      <c r="C25">
        <v>0.38</v>
      </c>
      <c r="D25">
        <f t="shared" si="0"/>
        <v>8</v>
      </c>
      <c r="E25">
        <v>813</v>
      </c>
      <c r="F25">
        <f t="shared" si="1"/>
        <v>5</v>
      </c>
      <c r="H25">
        <f t="shared" si="2"/>
        <v>0.35584677419354838</v>
      </c>
    </row>
    <row r="26" spans="2:8" x14ac:dyDescent="0.3">
      <c r="B26" t="s">
        <v>80</v>
      </c>
      <c r="C26">
        <v>0</v>
      </c>
      <c r="D26">
        <f t="shared" si="0"/>
        <v>19</v>
      </c>
      <c r="E26">
        <v>52</v>
      </c>
      <c r="F26">
        <f t="shared" si="1"/>
        <v>27</v>
      </c>
      <c r="H26">
        <f t="shared" si="2"/>
        <v>-2.7721774193548387E-2</v>
      </c>
    </row>
    <row r="27" spans="2:8" x14ac:dyDescent="0.3">
      <c r="B27" t="s">
        <v>81</v>
      </c>
      <c r="C27">
        <v>0.34</v>
      </c>
      <c r="D27">
        <f t="shared" si="0"/>
        <v>9</v>
      </c>
      <c r="E27">
        <v>777</v>
      </c>
      <c r="F27">
        <f t="shared" si="1"/>
        <v>6</v>
      </c>
      <c r="H27">
        <f t="shared" si="2"/>
        <v>0.33770161290322581</v>
      </c>
    </row>
    <row r="28" spans="2:8" x14ac:dyDescent="0.3">
      <c r="B28" t="s">
        <v>82</v>
      </c>
      <c r="C28">
        <v>0</v>
      </c>
      <c r="D28">
        <f t="shared" si="0"/>
        <v>19</v>
      </c>
      <c r="E28">
        <v>78</v>
      </c>
      <c r="F28">
        <f t="shared" si="1"/>
        <v>23</v>
      </c>
      <c r="H28">
        <f t="shared" si="2"/>
        <v>-1.4616935483870967E-2</v>
      </c>
    </row>
    <row r="29" spans="2:8" x14ac:dyDescent="0.3">
      <c r="B29" t="s">
        <v>83</v>
      </c>
      <c r="C29">
        <v>0.15</v>
      </c>
      <c r="D29">
        <f t="shared" si="0"/>
        <v>15</v>
      </c>
      <c r="E29">
        <v>112</v>
      </c>
      <c r="F29">
        <f t="shared" si="1"/>
        <v>19</v>
      </c>
      <c r="H29">
        <f t="shared" si="2"/>
        <v>2.5201612903225806E-3</v>
      </c>
    </row>
    <row r="30" spans="2:8" x14ac:dyDescent="0.3">
      <c r="B30" t="s">
        <v>84</v>
      </c>
      <c r="C30">
        <v>0</v>
      </c>
      <c r="D30">
        <f t="shared" si="0"/>
        <v>19</v>
      </c>
      <c r="E30">
        <v>57</v>
      </c>
      <c r="F30">
        <f t="shared" si="1"/>
        <v>24</v>
      </c>
      <c r="H30">
        <f t="shared" si="2"/>
        <v>-2.5201612903225805E-2</v>
      </c>
    </row>
    <row r="31" spans="2:8" x14ac:dyDescent="0.3">
      <c r="B31" t="s">
        <v>85</v>
      </c>
      <c r="C31">
        <v>0.42</v>
      </c>
      <c r="D31">
        <f t="shared" si="0"/>
        <v>7</v>
      </c>
      <c r="E31">
        <v>567</v>
      </c>
      <c r="F31">
        <f t="shared" si="1"/>
        <v>8</v>
      </c>
      <c r="H31">
        <f t="shared" si="2"/>
        <v>0.23185483870967741</v>
      </c>
    </row>
    <row r="33" spans="6:6" x14ac:dyDescent="0.3">
      <c r="F33">
        <f>CORREL(D4:D31,F4:F31)</f>
        <v>0.75435744919567904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7.31.20_psr_flow_plate_insulin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2020-07-31T21:44:32Z</dcterms:created>
  <dcterms:modified xsi:type="dcterms:W3CDTF">2020-07-31T21:44:32Z</dcterms:modified>
</cp:coreProperties>
</file>