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49F99D40-9877-47BC-88A2-E30B6D724C3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9.17.20_bead_hsp90_rep1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" i="2" l="1"/>
  <c r="K20" i="2"/>
  <c r="I33" i="2" l="1"/>
  <c r="C2" i="2" l="1"/>
  <c r="C28" i="2"/>
  <c r="C20" i="2"/>
  <c r="C31" i="2"/>
  <c r="C23" i="2"/>
  <c r="C18" i="2"/>
  <c r="C24" i="2"/>
  <c r="C5" i="2"/>
  <c r="C30" i="2"/>
  <c r="C3" i="2"/>
  <c r="C33" i="2"/>
  <c r="C6" i="2"/>
  <c r="C15" i="2"/>
  <c r="C26" i="2"/>
  <c r="C32" i="2"/>
  <c r="C7" i="2"/>
  <c r="C11" i="2"/>
  <c r="C21" i="2"/>
  <c r="C27" i="2"/>
  <c r="C9" i="2"/>
  <c r="C17" i="2"/>
  <c r="C16" i="2"/>
  <c r="C12" i="2"/>
  <c r="C10" i="2"/>
  <c r="C25" i="2"/>
  <c r="C22" i="2"/>
  <c r="C19" i="2"/>
  <c r="C8" i="2"/>
  <c r="C14" i="2"/>
  <c r="C13" i="2"/>
  <c r="C29" i="2"/>
  <c r="C4" i="2"/>
  <c r="K29" i="2"/>
  <c r="I29" i="2"/>
  <c r="K13" i="2"/>
  <c r="I13" i="2"/>
  <c r="K14" i="2"/>
  <c r="I14" i="2"/>
  <c r="K8" i="2"/>
  <c r="I8" i="2"/>
  <c r="K19" i="2"/>
  <c r="I19" i="2"/>
  <c r="K22" i="2"/>
  <c r="I22" i="2"/>
  <c r="K25" i="2"/>
  <c r="I25" i="2"/>
  <c r="K10" i="2"/>
  <c r="I10" i="2"/>
  <c r="K12" i="2"/>
  <c r="I12" i="2"/>
  <c r="K16" i="2"/>
  <c r="I16" i="2"/>
  <c r="K17" i="2"/>
  <c r="I17" i="2"/>
  <c r="K9" i="2"/>
  <c r="I9" i="2"/>
  <c r="K27" i="2"/>
  <c r="I27" i="2"/>
  <c r="K21" i="2"/>
  <c r="I21" i="2"/>
  <c r="K11" i="2"/>
  <c r="I11" i="2"/>
  <c r="K7" i="2"/>
  <c r="I7" i="2"/>
  <c r="K32" i="2"/>
  <c r="I32" i="2"/>
  <c r="K26" i="2"/>
  <c r="I26" i="2"/>
  <c r="K15" i="2"/>
  <c r="I15" i="2"/>
  <c r="K6" i="2"/>
  <c r="I6" i="2"/>
  <c r="K3" i="2"/>
  <c r="I3" i="2"/>
  <c r="K30" i="2"/>
  <c r="I30" i="2"/>
  <c r="K5" i="2"/>
  <c r="I5" i="2"/>
  <c r="K24" i="2"/>
  <c r="I24" i="2"/>
  <c r="K18" i="2"/>
  <c r="I18" i="2"/>
  <c r="K23" i="2"/>
  <c r="I23" i="2"/>
  <c r="K31" i="2"/>
  <c r="I31" i="2"/>
  <c r="I20" i="2"/>
  <c r="K28" i="2"/>
  <c r="I28" i="2"/>
  <c r="K2" i="2"/>
  <c r="I2" i="2"/>
  <c r="K4" i="2"/>
  <c r="I4" i="2"/>
  <c r="J4" i="2" s="1"/>
  <c r="J5" i="2" l="1"/>
  <c r="J6" i="2"/>
  <c r="J9" i="2"/>
  <c r="J8" i="2"/>
  <c r="J20" i="2"/>
  <c r="J24" i="2"/>
  <c r="J33" i="2"/>
  <c r="J32" i="2"/>
  <c r="J11" i="2"/>
  <c r="J12" i="2"/>
  <c r="J19" i="2"/>
  <c r="J29" i="2"/>
  <c r="J31" i="2"/>
  <c r="J7" i="2"/>
  <c r="J10" i="2"/>
  <c r="J2" i="2"/>
  <c r="J23" i="2"/>
  <c r="J30" i="2"/>
  <c r="J28" i="2"/>
  <c r="J27" i="2"/>
  <c r="J17" i="2"/>
  <c r="J25" i="2"/>
  <c r="J14" i="2"/>
  <c r="J13" i="2"/>
  <c r="J16" i="2"/>
  <c r="J26" i="2"/>
  <c r="J22" i="2"/>
  <c r="J3" i="2"/>
  <c r="J21" i="2"/>
  <c r="J18" i="2"/>
  <c r="J15" i="2"/>
  <c r="E2" i="2"/>
  <c r="E28" i="2"/>
  <c r="E20" i="2"/>
  <c r="E31" i="2"/>
  <c r="E23" i="2"/>
  <c r="E18" i="2"/>
  <c r="E24" i="2"/>
  <c r="E5" i="2"/>
  <c r="E30" i="2"/>
  <c r="E3" i="2"/>
  <c r="E33" i="2"/>
  <c r="E6" i="2"/>
  <c r="E15" i="2"/>
  <c r="E26" i="2"/>
  <c r="E32" i="2"/>
  <c r="E7" i="2"/>
  <c r="E11" i="2"/>
  <c r="E21" i="2"/>
  <c r="E27" i="2"/>
  <c r="E9" i="2"/>
  <c r="E17" i="2"/>
  <c r="E16" i="2"/>
  <c r="E12" i="2"/>
  <c r="E10" i="2"/>
  <c r="E25" i="2"/>
  <c r="E22" i="2"/>
  <c r="E19" i="2"/>
  <c r="E8" i="2"/>
  <c r="E14" i="2"/>
  <c r="E13" i="2"/>
  <c r="E29" i="2"/>
  <c r="E4" i="2"/>
  <c r="J35" i="2" l="1"/>
  <c r="O35" i="2"/>
</calcChain>
</file>

<file path=xl/sharedStrings.xml><?xml version="1.0" encoding="utf-8"?>
<sst xmlns="http://schemas.openxmlformats.org/spreadsheetml/2006/main" count="203" uniqueCount="92">
  <si>
    <t>9.17.20_bead_hsp90_rep1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</si>
  <si>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</si>
  <si>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</si>
  <si>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</si>
  <si>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</si>
  <si>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</si>
  <si>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</si>
  <si>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</si>
  <si>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</si>
  <si>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</si>
  <si>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</si>
  <si>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</si>
  <si>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</si>
  <si>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</si>
  <si>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</si>
  <si>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</si>
  <si>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</si>
  <si>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</si>
  <si>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</si>
  <si>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</si>
  <si>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</si>
  <si>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</si>
  <si>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</si>
  <si>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</si>
  <si>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</si>
  <si>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</si>
  <si>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</si>
  <si>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</si>
  <si>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</si>
  <si>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</si>
  <si>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</si>
  <si>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</si>
  <si>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</si>
  <si>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</si>
  <si>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</si>
  <si>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</si>
  <si>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</si>
  <si>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</si>
  <si>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</si>
  <si>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</si>
  <si>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</si>
  <si>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</si>
  <si>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</si>
  <si>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</si>
  <si>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</si>
  <si>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</si>
  <si>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</si>
  <si>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</si>
  <si>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</si>
  <si>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HSP90</t>
  </si>
  <si>
    <t>Abit</t>
  </si>
  <si>
    <t>Atel</t>
  </si>
  <si>
    <t>Boco</t>
  </si>
  <si>
    <t>Bren</t>
  </si>
  <si>
    <t>Brod</t>
  </si>
  <si>
    <t>Carl</t>
  </si>
  <si>
    <t>Cren</t>
  </si>
  <si>
    <t>Duli</t>
  </si>
  <si>
    <t>Elot</t>
  </si>
  <si>
    <t>Emi</t>
  </si>
  <si>
    <t>Ficla</t>
  </si>
  <si>
    <t>Gani</t>
  </si>
  <si>
    <t>Goli</t>
  </si>
  <si>
    <t>Ibal</t>
  </si>
  <si>
    <t>Ixe</t>
  </si>
  <si>
    <t>Lenzi</t>
  </si>
  <si>
    <t>Mat</t>
  </si>
  <si>
    <t>Mepo</t>
  </si>
  <si>
    <t>Nata</t>
  </si>
  <si>
    <t>Ola</t>
  </si>
  <si>
    <t>Otler</t>
  </si>
  <si>
    <t>Pani</t>
  </si>
  <si>
    <t>Patri</t>
  </si>
  <si>
    <t>Pina</t>
  </si>
  <si>
    <t>Rad</t>
  </si>
  <si>
    <t>Ritux</t>
  </si>
  <si>
    <t>Romo</t>
  </si>
  <si>
    <t>Sim</t>
  </si>
  <si>
    <t>Trem</t>
  </si>
  <si>
    <t>Velt</t>
  </si>
  <si>
    <t>Visi</t>
  </si>
  <si>
    <t>Tras</t>
  </si>
  <si>
    <t>Adimab</t>
  </si>
  <si>
    <t>Rep 3</t>
  </si>
  <si>
    <t>Rep 1</t>
  </si>
  <si>
    <t>Rep 2</t>
  </si>
  <si>
    <t>Adimab PSR Score</t>
  </si>
  <si>
    <t>Normalized SMP Median MFI</t>
  </si>
  <si>
    <t>Average</t>
  </si>
  <si>
    <t>STDEV</t>
  </si>
  <si>
    <t>Rep 4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</si>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</sst>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33" borderId="0" xfId="0" applyFill="1"/>
    <xf numFmtId="0" fontId="14" fillId="33" borderId="0" xfId="0" applyFont="1" applyFill="1"/>
    <xf numFmtId="2" fontId="0" fillId="0" borderId="0" xfId="0" applyNumberFormat="1"/>
    <xf numFmtId="2" fontId="0" fillId="33" borderId="0" xfId="0" applyNumberFormat="1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Sheet1!$K$2:$K$33</c:f>
                <c:numCache>
                  <c:formatCode>General</c:formatCode>
                  <c:ptCount val="32"/>
                  <c:pt idx="0">
                    <c:v>6.6098830572355206E-3</c:v>
                  </c:pt>
                  <c:pt idx="1">
                    <c:v>1.4295934649461906E-2</c:v>
                  </c:pt>
                  <c:pt idx="2">
                    <c:v>1.4295934649461906E-2</c:v>
                  </c:pt>
                  <c:pt idx="3">
                    <c:v>0</c:v>
                  </c:pt>
                  <c:pt idx="4">
                    <c:v>1.7946052130840866E-2</c:v>
                  </c:pt>
                  <c:pt idx="5">
                    <c:v>7.77394607766027E-3</c:v>
                  </c:pt>
                  <c:pt idx="6">
                    <c:v>1.8295711173059167E-2</c:v>
                  </c:pt>
                  <c:pt idx="7">
                    <c:v>2.6853500892540731E-2</c:v>
                  </c:pt>
                  <c:pt idx="8">
                    <c:v>1.4539654249422234E-2</c:v>
                  </c:pt>
                  <c:pt idx="9">
                    <c:v>2.4139244813415801E-2</c:v>
                  </c:pt>
                  <c:pt idx="10">
                    <c:v>2.3656327168757037E-2</c:v>
                  </c:pt>
                  <c:pt idx="11">
                    <c:v>2.5609699281719977E-2</c:v>
                  </c:pt>
                  <c:pt idx="12">
                    <c:v>2.5653861674250017E-2</c:v>
                  </c:pt>
                  <c:pt idx="13">
                    <c:v>4.1811102598899579E-2</c:v>
                  </c:pt>
                  <c:pt idx="14">
                    <c:v>3.5736154624447951E-2</c:v>
                  </c:pt>
                  <c:pt idx="15">
                    <c:v>1.6967405558074546E-2</c:v>
                  </c:pt>
                  <c:pt idx="16">
                    <c:v>6.6937399575332082E-2</c:v>
                  </c:pt>
                  <c:pt idx="17">
                    <c:v>0.10159247122838475</c:v>
                  </c:pt>
                  <c:pt idx="18">
                    <c:v>0.24072795416753867</c:v>
                  </c:pt>
                  <c:pt idx="19">
                    <c:v>7.0661189010856135E-2</c:v>
                  </c:pt>
                  <c:pt idx="20">
                    <c:v>0.28156867393085933</c:v>
                  </c:pt>
                  <c:pt idx="21">
                    <c:v>6.0074100514665038E-2</c:v>
                  </c:pt>
                  <c:pt idx="22">
                    <c:v>7.9864573687530596E-2</c:v>
                  </c:pt>
                  <c:pt idx="23">
                    <c:v>5.9831897070388267E-2</c:v>
                  </c:pt>
                  <c:pt idx="24">
                    <c:v>0</c:v>
                  </c:pt>
                  <c:pt idx="25">
                    <c:v>0.13422143580788021</c:v>
                  </c:pt>
                  <c:pt idx="26">
                    <c:v>0.20887528955742926</c:v>
                  </c:pt>
                  <c:pt idx="27">
                    <c:v>6.0511788909995097E-2</c:v>
                  </c:pt>
                  <c:pt idx="28">
                    <c:v>7.2571476604242346E-2</c:v>
                  </c:pt>
                  <c:pt idx="29">
                    <c:v>3.3042660028240661E-2</c:v>
                  </c:pt>
                  <c:pt idx="30">
                    <c:v>8.1293618035983048E-2</c:v>
                  </c:pt>
                  <c:pt idx="31">
                    <c:v>0.84352374812350006</c:v>
                  </c:pt>
                </c:numCache>
              </c:numRef>
            </c:plus>
            <c:minus>
              <c:numRef>
                <c:f>Sheet1!$K$2:$K$33</c:f>
                <c:numCache>
                  <c:formatCode>General</c:formatCode>
                  <c:ptCount val="32"/>
                  <c:pt idx="0">
                    <c:v>6.6098830572355206E-3</c:v>
                  </c:pt>
                  <c:pt idx="1">
                    <c:v>1.4295934649461906E-2</c:v>
                  </c:pt>
                  <c:pt idx="2">
                    <c:v>1.4295934649461906E-2</c:v>
                  </c:pt>
                  <c:pt idx="3">
                    <c:v>0</c:v>
                  </c:pt>
                  <c:pt idx="4">
                    <c:v>1.7946052130840866E-2</c:v>
                  </c:pt>
                  <c:pt idx="5">
                    <c:v>7.77394607766027E-3</c:v>
                  </c:pt>
                  <c:pt idx="6">
                    <c:v>1.8295711173059167E-2</c:v>
                  </c:pt>
                  <c:pt idx="7">
                    <c:v>2.6853500892540731E-2</c:v>
                  </c:pt>
                  <c:pt idx="8">
                    <c:v>1.4539654249422234E-2</c:v>
                  </c:pt>
                  <c:pt idx="9">
                    <c:v>2.4139244813415801E-2</c:v>
                  </c:pt>
                  <c:pt idx="10">
                    <c:v>2.3656327168757037E-2</c:v>
                  </c:pt>
                  <c:pt idx="11">
                    <c:v>2.5609699281719977E-2</c:v>
                  </c:pt>
                  <c:pt idx="12">
                    <c:v>2.5653861674250017E-2</c:v>
                  </c:pt>
                  <c:pt idx="13">
                    <c:v>4.1811102598899579E-2</c:v>
                  </c:pt>
                  <c:pt idx="14">
                    <c:v>3.5736154624447951E-2</c:v>
                  </c:pt>
                  <c:pt idx="15">
                    <c:v>1.6967405558074546E-2</c:v>
                  </c:pt>
                  <c:pt idx="16">
                    <c:v>6.6937399575332082E-2</c:v>
                  </c:pt>
                  <c:pt idx="17">
                    <c:v>0.10159247122838475</c:v>
                  </c:pt>
                  <c:pt idx="18">
                    <c:v>0.24072795416753867</c:v>
                  </c:pt>
                  <c:pt idx="19">
                    <c:v>7.0661189010856135E-2</c:v>
                  </c:pt>
                  <c:pt idx="20">
                    <c:v>0.28156867393085933</c:v>
                  </c:pt>
                  <c:pt idx="21">
                    <c:v>6.0074100514665038E-2</c:v>
                  </c:pt>
                  <c:pt idx="22">
                    <c:v>7.9864573687530596E-2</c:v>
                  </c:pt>
                  <c:pt idx="23">
                    <c:v>5.9831897070388267E-2</c:v>
                  </c:pt>
                  <c:pt idx="24">
                    <c:v>0</c:v>
                  </c:pt>
                  <c:pt idx="25">
                    <c:v>0.13422143580788021</c:v>
                  </c:pt>
                  <c:pt idx="26">
                    <c:v>0.20887528955742926</c:v>
                  </c:pt>
                  <c:pt idx="27">
                    <c:v>6.0511788909995097E-2</c:v>
                  </c:pt>
                  <c:pt idx="28">
                    <c:v>7.2571476604242346E-2</c:v>
                  </c:pt>
                  <c:pt idx="29">
                    <c:v>3.3042660028240661E-2</c:v>
                  </c:pt>
                  <c:pt idx="30">
                    <c:v>8.1293618035983048E-2</c:v>
                  </c:pt>
                  <c:pt idx="31">
                    <c:v>0.84352374812350006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Sheet1!$B$2:$B$33</c:f>
              <c:numCache>
                <c:formatCode>General</c:formatCode>
                <c:ptCount val="32"/>
                <c:pt idx="0">
                  <c:v>7.0000000000000007E-2</c:v>
                </c:pt>
                <c:pt idx="1">
                  <c:v>0</c:v>
                </c:pt>
                <c:pt idx="2">
                  <c:v>0.17</c:v>
                </c:pt>
                <c:pt idx="3">
                  <c:v>0</c:v>
                </c:pt>
                <c:pt idx="4">
                  <c:v>0.23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0.15</c:v>
                </c:pt>
                <c:pt idx="13">
                  <c:v>0</c:v>
                </c:pt>
                <c:pt idx="14">
                  <c:v>0.52</c:v>
                </c:pt>
                <c:pt idx="15">
                  <c:v>0</c:v>
                </c:pt>
                <c:pt idx="16">
                  <c:v>0.1</c:v>
                </c:pt>
                <c:pt idx="17">
                  <c:v>0.34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0.21</c:v>
                </c:pt>
                <c:pt idx="22">
                  <c:v>0.33</c:v>
                </c:pt>
                <c:pt idx="23">
                  <c:v>0.38</c:v>
                </c:pt>
                <c:pt idx="24">
                  <c:v>0.81</c:v>
                </c:pt>
                <c:pt idx="25">
                  <c:v>0.48</c:v>
                </c:pt>
                <c:pt idx="26">
                  <c:v>0.76</c:v>
                </c:pt>
                <c:pt idx="27">
                  <c:v>0.42</c:v>
                </c:pt>
                <c:pt idx="28">
                  <c:v>0.64</c:v>
                </c:pt>
                <c:pt idx="29">
                  <c:v>0.27</c:v>
                </c:pt>
                <c:pt idx="30">
                  <c:v>0.66</c:v>
                </c:pt>
                <c:pt idx="31">
                  <c:v>0.55000000000000004</c:v>
                </c:pt>
              </c:numCache>
            </c:numRef>
          </c:xVal>
          <c:yVal>
            <c:numRef>
              <c:f>Sheet1!$I$2:$I$33</c:f>
              <c:numCache>
                <c:formatCode>General</c:formatCode>
                <c:ptCount val="32"/>
                <c:pt idx="0">
                  <c:v>-1.0234400337111127E-2</c:v>
                </c:pt>
                <c:pt idx="1">
                  <c:v>-1.7957749327285339E-3</c:v>
                </c:pt>
                <c:pt idx="2">
                  <c:v>-1.7957749327285339E-3</c:v>
                </c:pt>
                <c:pt idx="3">
                  <c:v>0</c:v>
                </c:pt>
                <c:pt idx="4">
                  <c:v>3.7358737274680114E-3</c:v>
                </c:pt>
                <c:pt idx="5">
                  <c:v>8.8610254973381913E-3</c:v>
                </c:pt>
                <c:pt idx="6">
                  <c:v>1.4252578892754685E-2</c:v>
                </c:pt>
                <c:pt idx="7">
                  <c:v>1.5503875968992248E-2</c:v>
                </c:pt>
                <c:pt idx="8">
                  <c:v>1.8268643149782798E-2</c:v>
                </c:pt>
                <c:pt idx="9">
                  <c:v>1.9519940226020358E-2</c:v>
                </c:pt>
                <c:pt idx="10">
                  <c:v>2.0753219801013245E-2</c:v>
                </c:pt>
                <c:pt idx="11">
                  <c:v>2.8645253050289421E-2</c:v>
                </c:pt>
                <c:pt idx="12">
                  <c:v>3.0036645391307033E-2</c:v>
                </c:pt>
                <c:pt idx="13">
                  <c:v>3.5163911459792661E-2</c:v>
                </c:pt>
                <c:pt idx="14">
                  <c:v>4.0413255291813659E-2</c:v>
                </c:pt>
                <c:pt idx="15">
                  <c:v>6.681808721794337E-2</c:v>
                </c:pt>
                <c:pt idx="16">
                  <c:v>7.340477088724795E-2</c:v>
                </c:pt>
                <c:pt idx="17">
                  <c:v>0.41814566451118518</c:v>
                </c:pt>
                <c:pt idx="18">
                  <c:v>0.53121348238587018</c:v>
                </c:pt>
                <c:pt idx="19">
                  <c:v>0.6248408760476809</c:v>
                </c:pt>
                <c:pt idx="20">
                  <c:v>0.6403306873345791</c:v>
                </c:pt>
                <c:pt idx="21">
                  <c:v>0.67541158959220882</c:v>
                </c:pt>
                <c:pt idx="22">
                  <c:v>0.93073079720456631</c:v>
                </c:pt>
                <c:pt idx="23">
                  <c:v>0.93094470906883353</c:v>
                </c:pt>
                <c:pt idx="24">
                  <c:v>1</c:v>
                </c:pt>
                <c:pt idx="25">
                  <c:v>1.0257387359362371</c:v>
                </c:pt>
                <c:pt idx="26">
                  <c:v>1.1278644149937971</c:v>
                </c:pt>
                <c:pt idx="27">
                  <c:v>1.1763567729993403</c:v>
                </c:pt>
                <c:pt idx="28">
                  <c:v>1.2194303675055467</c:v>
                </c:pt>
                <c:pt idx="29">
                  <c:v>1.2851233720819921</c:v>
                </c:pt>
                <c:pt idx="30">
                  <c:v>1.5282859142116905</c:v>
                </c:pt>
                <c:pt idx="31">
                  <c:v>3.1394922215012033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E-416D-BF62-08DCCBE92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21872"/>
        <c:axId val="770218264"/>
      </c:scatterChart>
      <c:valAx>
        <c:axId val="7702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/>
                  </a:rPr>
                  <a:t>PSR Assay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770218264"/>
        <c:crossesAt val="-1"/>
        <c:crossBetween val="midCat"/>
        <c:majorUnit val="0.2"/>
      </c:valAx>
      <c:valAx>
        <c:axId val="770218264"/>
        <c:scaling>
          <c:orientation val="minMax"/>
          <c:max val="4.05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/>
                  </a:rPr>
                  <a:t>Polyspecificity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Myriad pro" panose="020B0503030403090204"/>
                  </a:rPr>
                  <a:t> Score</a:t>
                </a:r>
                <a:endParaRPr lang="en-US" sz="2000">
                  <a:solidFill>
                    <a:sysClr val="windowText" lastClr="000000"/>
                  </a:solidFill>
                  <a:latin typeface="Myriad pro" panose="020B0503030403090204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770221872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4</xdr:row>
      <xdr:rowOff>64770</xdr:rowOff>
    </xdr:from>
    <xdr:to>
      <xdr:col>17</xdr:col>
      <xdr:colOff>175260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55B08-6A8E-4416-83D6-46D14D661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opLeftCell="A7" workbookViewId="0">
      <selection activeCell="E3" sqref="E3:E34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1827</v>
      </c>
      <c r="E3">
        <v>28</v>
      </c>
      <c r="F3">
        <v>1856.05</v>
      </c>
      <c r="G3">
        <v>299.92</v>
      </c>
      <c r="H3" s="1">
        <v>0.77180000000000004</v>
      </c>
      <c r="I3" s="1">
        <v>1</v>
      </c>
      <c r="J3">
        <v>5000</v>
      </c>
      <c r="K3">
        <v>82</v>
      </c>
      <c r="L3">
        <v>88</v>
      </c>
      <c r="M3">
        <v>81.38</v>
      </c>
      <c r="N3">
        <v>87.91</v>
      </c>
      <c r="O3" s="1">
        <v>0.77180000000000004</v>
      </c>
      <c r="P3" s="1">
        <v>0.77180000000000004</v>
      </c>
    </row>
    <row r="4" spans="1:16" x14ac:dyDescent="0.3">
      <c r="A4" t="s">
        <v>18</v>
      </c>
      <c r="C4">
        <v>5000</v>
      </c>
      <c r="D4">
        <v>1334</v>
      </c>
      <c r="E4">
        <v>29</v>
      </c>
      <c r="F4">
        <v>1399.06</v>
      </c>
      <c r="G4">
        <v>214.44</v>
      </c>
      <c r="H4" s="1">
        <v>0.81310000000000004</v>
      </c>
      <c r="I4" s="1">
        <v>1</v>
      </c>
      <c r="J4">
        <v>5000</v>
      </c>
      <c r="K4">
        <v>81</v>
      </c>
      <c r="L4">
        <v>87</v>
      </c>
      <c r="M4">
        <v>80.900000000000006</v>
      </c>
      <c r="N4">
        <v>87.72</v>
      </c>
      <c r="O4" s="1">
        <v>0.81310000000000004</v>
      </c>
      <c r="P4" s="1">
        <v>0.81310000000000004</v>
      </c>
    </row>
    <row r="5" spans="1:16" x14ac:dyDescent="0.3">
      <c r="A5" t="s">
        <v>19</v>
      </c>
      <c r="C5">
        <v>5000</v>
      </c>
      <c r="D5">
        <v>2618</v>
      </c>
      <c r="E5">
        <v>31</v>
      </c>
      <c r="F5">
        <v>2681.07</v>
      </c>
      <c r="G5">
        <v>374.92</v>
      </c>
      <c r="H5" s="1">
        <v>0.53620000000000001</v>
      </c>
      <c r="I5" s="1">
        <v>1</v>
      </c>
      <c r="J5">
        <v>5000</v>
      </c>
      <c r="K5">
        <v>82</v>
      </c>
      <c r="L5">
        <v>88</v>
      </c>
      <c r="M5">
        <v>81.17</v>
      </c>
      <c r="N5">
        <v>87.86</v>
      </c>
      <c r="O5" s="1">
        <v>0.53620000000000001</v>
      </c>
      <c r="P5" s="1">
        <v>0.53620000000000001</v>
      </c>
    </row>
    <row r="6" spans="1:16" x14ac:dyDescent="0.3">
      <c r="A6" t="s">
        <v>20</v>
      </c>
      <c r="C6">
        <v>5000</v>
      </c>
      <c r="D6">
        <v>2738</v>
      </c>
      <c r="E6">
        <v>24</v>
      </c>
      <c r="F6">
        <v>2811.95</v>
      </c>
      <c r="G6">
        <v>265.2</v>
      </c>
      <c r="H6" s="1">
        <v>0.63719999999999999</v>
      </c>
      <c r="I6" s="1">
        <v>1</v>
      </c>
      <c r="J6">
        <v>5000</v>
      </c>
      <c r="K6">
        <v>81</v>
      </c>
      <c r="L6">
        <v>87</v>
      </c>
      <c r="M6">
        <v>81.069999999999993</v>
      </c>
      <c r="N6">
        <v>87.39</v>
      </c>
      <c r="O6" s="1">
        <v>0.63719999999999999</v>
      </c>
      <c r="P6" s="1">
        <v>0.63719999999999999</v>
      </c>
    </row>
    <row r="7" spans="1:16" x14ac:dyDescent="0.3">
      <c r="A7" t="s">
        <v>21</v>
      </c>
      <c r="C7">
        <v>5000</v>
      </c>
      <c r="D7">
        <v>2996</v>
      </c>
      <c r="E7">
        <v>32</v>
      </c>
      <c r="F7">
        <v>5905.67</v>
      </c>
      <c r="G7">
        <v>663.42</v>
      </c>
      <c r="H7" s="1">
        <v>0.61040000000000005</v>
      </c>
      <c r="I7" s="1">
        <v>1</v>
      </c>
      <c r="J7">
        <v>5000</v>
      </c>
      <c r="K7">
        <v>81</v>
      </c>
      <c r="L7">
        <v>88</v>
      </c>
      <c r="M7">
        <v>80.63</v>
      </c>
      <c r="N7">
        <v>88.9</v>
      </c>
      <c r="O7" s="1">
        <v>0.61040000000000005</v>
      </c>
      <c r="P7" s="1">
        <v>0.61040000000000005</v>
      </c>
    </row>
    <row r="8" spans="1:16" x14ac:dyDescent="0.3">
      <c r="A8" t="s">
        <v>22</v>
      </c>
      <c r="C8">
        <v>5000</v>
      </c>
      <c r="D8">
        <v>2288</v>
      </c>
      <c r="E8">
        <v>1018</v>
      </c>
      <c r="F8">
        <v>2407.14</v>
      </c>
      <c r="G8">
        <v>1952.62</v>
      </c>
      <c r="H8" s="1">
        <v>0.53300000000000003</v>
      </c>
      <c r="I8" s="1">
        <v>1</v>
      </c>
      <c r="J8">
        <v>5000</v>
      </c>
      <c r="K8">
        <v>77</v>
      </c>
      <c r="L8">
        <v>90</v>
      </c>
      <c r="M8">
        <v>76.8</v>
      </c>
      <c r="N8">
        <v>90.8</v>
      </c>
      <c r="O8" s="1">
        <v>0.53300000000000003</v>
      </c>
      <c r="P8" s="1">
        <v>0.53300000000000003</v>
      </c>
    </row>
    <row r="9" spans="1:16" x14ac:dyDescent="0.3">
      <c r="A9" t="s">
        <v>23</v>
      </c>
      <c r="C9">
        <v>5000</v>
      </c>
      <c r="D9">
        <v>1596</v>
      </c>
      <c r="E9">
        <v>28</v>
      </c>
      <c r="F9">
        <v>1614.49</v>
      </c>
      <c r="G9">
        <v>331.79</v>
      </c>
      <c r="H9" s="1">
        <v>0.52729999999999999</v>
      </c>
      <c r="I9" s="1">
        <v>1</v>
      </c>
      <c r="J9">
        <v>5000</v>
      </c>
      <c r="K9">
        <v>81</v>
      </c>
      <c r="L9">
        <v>87</v>
      </c>
      <c r="M9">
        <v>80.86</v>
      </c>
      <c r="N9">
        <v>87.38</v>
      </c>
      <c r="O9" s="1">
        <v>0.52729999999999999</v>
      </c>
      <c r="P9" s="1">
        <v>0.52729999999999999</v>
      </c>
    </row>
    <row r="10" spans="1:16" x14ac:dyDescent="0.3">
      <c r="A10" t="s">
        <v>24</v>
      </c>
      <c r="C10">
        <v>5000</v>
      </c>
      <c r="D10">
        <v>2288</v>
      </c>
      <c r="E10">
        <v>621</v>
      </c>
      <c r="F10">
        <v>2353.27</v>
      </c>
      <c r="G10">
        <v>1436.43</v>
      </c>
      <c r="H10" s="1">
        <v>0.74819999999999998</v>
      </c>
      <c r="I10" s="1">
        <v>1</v>
      </c>
      <c r="J10">
        <v>5000</v>
      </c>
      <c r="K10">
        <v>78</v>
      </c>
      <c r="L10">
        <v>89</v>
      </c>
      <c r="M10">
        <v>78.099999999999994</v>
      </c>
      <c r="N10">
        <v>89.58</v>
      </c>
      <c r="O10" s="1">
        <v>0.74819999999999998</v>
      </c>
      <c r="P10" s="1">
        <v>0.74819999999999998</v>
      </c>
    </row>
    <row r="11" spans="1:16" x14ac:dyDescent="0.3">
      <c r="A11" t="s">
        <v>25</v>
      </c>
      <c r="C11">
        <v>5000</v>
      </c>
      <c r="D11">
        <v>1165</v>
      </c>
      <c r="E11">
        <v>519</v>
      </c>
      <c r="F11">
        <v>1335.35</v>
      </c>
      <c r="G11">
        <v>1365.92</v>
      </c>
      <c r="H11" s="1">
        <v>0.66390000000000005</v>
      </c>
      <c r="I11" s="1">
        <v>1</v>
      </c>
      <c r="J11">
        <v>5000</v>
      </c>
      <c r="K11">
        <v>79</v>
      </c>
      <c r="L11">
        <v>90</v>
      </c>
      <c r="M11">
        <v>79.14</v>
      </c>
      <c r="N11">
        <v>90.03</v>
      </c>
      <c r="O11" s="1">
        <v>0.66390000000000005</v>
      </c>
      <c r="P11" s="1">
        <v>0.66390000000000005</v>
      </c>
    </row>
    <row r="12" spans="1:16" x14ac:dyDescent="0.3">
      <c r="A12" t="s">
        <v>26</v>
      </c>
      <c r="C12">
        <v>5000</v>
      </c>
      <c r="D12">
        <v>1459</v>
      </c>
      <c r="E12">
        <v>24</v>
      </c>
      <c r="F12">
        <v>1492.53</v>
      </c>
      <c r="G12">
        <v>282.66000000000003</v>
      </c>
      <c r="H12" s="1">
        <v>0.91190000000000004</v>
      </c>
      <c r="I12" s="1">
        <v>1</v>
      </c>
      <c r="J12">
        <v>5000</v>
      </c>
      <c r="K12">
        <v>81</v>
      </c>
      <c r="L12">
        <v>87</v>
      </c>
      <c r="M12">
        <v>80.930000000000007</v>
      </c>
      <c r="N12">
        <v>87.26</v>
      </c>
      <c r="O12" s="1">
        <v>0.91190000000000004</v>
      </c>
      <c r="P12" s="1">
        <v>0.91190000000000004</v>
      </c>
    </row>
    <row r="13" spans="1:16" x14ac:dyDescent="0.3">
      <c r="A13" t="s">
        <v>27</v>
      </c>
      <c r="C13">
        <v>5000</v>
      </c>
      <c r="D13">
        <v>1911</v>
      </c>
      <c r="E13">
        <v>621</v>
      </c>
      <c r="F13">
        <v>2026.62</v>
      </c>
      <c r="G13">
        <v>1361.5</v>
      </c>
      <c r="H13" s="1">
        <v>0.77329999999999999</v>
      </c>
      <c r="I13" s="1">
        <v>1</v>
      </c>
      <c r="J13">
        <v>5000</v>
      </c>
      <c r="K13">
        <v>79</v>
      </c>
      <c r="L13">
        <v>90</v>
      </c>
      <c r="M13">
        <v>79.180000000000007</v>
      </c>
      <c r="N13">
        <v>90.07</v>
      </c>
      <c r="O13" s="1">
        <v>0.77329999999999999</v>
      </c>
      <c r="P13" s="1">
        <v>0.77329999999999999</v>
      </c>
    </row>
    <row r="14" spans="1:16" x14ac:dyDescent="0.3">
      <c r="A14" t="s">
        <v>28</v>
      </c>
      <c r="C14">
        <v>5000</v>
      </c>
      <c r="D14">
        <v>2393</v>
      </c>
      <c r="E14">
        <v>621</v>
      </c>
      <c r="F14">
        <v>2451.39</v>
      </c>
      <c r="G14">
        <v>1136.18</v>
      </c>
      <c r="H14" s="1">
        <v>0.71899999999999997</v>
      </c>
      <c r="I14" s="1">
        <v>1</v>
      </c>
      <c r="J14">
        <v>5000</v>
      </c>
      <c r="K14">
        <v>78</v>
      </c>
      <c r="L14">
        <v>89</v>
      </c>
      <c r="M14">
        <v>78.22</v>
      </c>
      <c r="N14">
        <v>89.5</v>
      </c>
      <c r="O14" s="1">
        <v>0.71899999999999997</v>
      </c>
      <c r="P14" s="1">
        <v>0.71899999999999997</v>
      </c>
    </row>
    <row r="15" spans="1:16" x14ac:dyDescent="0.3">
      <c r="A15" t="s">
        <v>29</v>
      </c>
      <c r="C15">
        <v>5000</v>
      </c>
      <c r="D15">
        <v>3278</v>
      </c>
      <c r="E15">
        <v>710</v>
      </c>
      <c r="F15">
        <v>3393.55</v>
      </c>
      <c r="G15">
        <v>1870.91</v>
      </c>
      <c r="H15" s="1">
        <v>0.40639999999999998</v>
      </c>
      <c r="I15" s="1">
        <v>1</v>
      </c>
      <c r="J15">
        <v>5000</v>
      </c>
      <c r="K15">
        <v>78</v>
      </c>
      <c r="L15">
        <v>89</v>
      </c>
      <c r="M15">
        <v>77.78</v>
      </c>
      <c r="N15">
        <v>90.25</v>
      </c>
      <c r="O15" s="1">
        <v>0.40639999999999998</v>
      </c>
      <c r="P15" s="1">
        <v>0.40639999999999998</v>
      </c>
    </row>
    <row r="16" spans="1:16" x14ac:dyDescent="0.3">
      <c r="A16" t="s">
        <v>30</v>
      </c>
      <c r="C16">
        <v>5000</v>
      </c>
      <c r="D16">
        <v>2393</v>
      </c>
      <c r="E16">
        <v>1747</v>
      </c>
      <c r="F16">
        <v>2442.5100000000002</v>
      </c>
      <c r="G16">
        <v>2696.34</v>
      </c>
      <c r="H16" s="1">
        <v>0.55740000000000001</v>
      </c>
      <c r="I16" s="1">
        <v>1</v>
      </c>
      <c r="J16">
        <v>5000</v>
      </c>
      <c r="K16">
        <v>74</v>
      </c>
      <c r="L16">
        <v>91</v>
      </c>
      <c r="M16">
        <v>74.52</v>
      </c>
      <c r="N16">
        <v>91.93</v>
      </c>
      <c r="O16" s="1">
        <v>0.55740000000000001</v>
      </c>
      <c r="P16" s="1">
        <v>0.55740000000000001</v>
      </c>
    </row>
    <row r="17" spans="1:16" x14ac:dyDescent="0.3">
      <c r="A17" t="s">
        <v>31</v>
      </c>
      <c r="C17">
        <v>5000</v>
      </c>
      <c r="D17">
        <v>1827</v>
      </c>
      <c r="E17">
        <v>710</v>
      </c>
      <c r="F17">
        <v>1915.22</v>
      </c>
      <c r="G17">
        <v>1393.23</v>
      </c>
      <c r="H17" s="1">
        <v>0.70640000000000003</v>
      </c>
      <c r="I17" s="1">
        <v>1</v>
      </c>
      <c r="J17">
        <v>5000</v>
      </c>
      <c r="K17">
        <v>77</v>
      </c>
      <c r="L17">
        <v>89</v>
      </c>
      <c r="M17">
        <v>77.489999999999995</v>
      </c>
      <c r="N17">
        <v>89.41</v>
      </c>
      <c r="O17" s="1">
        <v>0.70640000000000003</v>
      </c>
      <c r="P17" s="1">
        <v>0.70640000000000003</v>
      </c>
    </row>
    <row r="18" spans="1:16" x14ac:dyDescent="0.3">
      <c r="A18" t="s">
        <v>32</v>
      </c>
      <c r="C18">
        <v>5000</v>
      </c>
      <c r="D18">
        <v>2503</v>
      </c>
      <c r="E18">
        <v>264</v>
      </c>
      <c r="F18">
        <v>2565.09</v>
      </c>
      <c r="G18">
        <v>898.68</v>
      </c>
      <c r="H18" s="1">
        <v>0.76280000000000003</v>
      </c>
      <c r="I18" s="1">
        <v>1</v>
      </c>
      <c r="J18">
        <v>5000</v>
      </c>
      <c r="K18">
        <v>80</v>
      </c>
      <c r="L18">
        <v>89</v>
      </c>
      <c r="M18">
        <v>79.55</v>
      </c>
      <c r="N18">
        <v>89.16</v>
      </c>
      <c r="O18" s="1">
        <v>0.76280000000000003</v>
      </c>
      <c r="P18" s="1">
        <v>0.76280000000000003</v>
      </c>
    </row>
    <row r="19" spans="1:16" x14ac:dyDescent="0.3">
      <c r="A19" t="s">
        <v>33</v>
      </c>
      <c r="C19">
        <v>5000</v>
      </c>
      <c r="D19">
        <v>2393</v>
      </c>
      <c r="E19">
        <v>1065</v>
      </c>
      <c r="F19">
        <v>2461.3200000000002</v>
      </c>
      <c r="G19">
        <v>2040.62</v>
      </c>
      <c r="H19" s="1">
        <v>0.73680000000000001</v>
      </c>
      <c r="I19" s="1">
        <v>1</v>
      </c>
      <c r="J19">
        <v>5000</v>
      </c>
      <c r="K19">
        <v>77</v>
      </c>
      <c r="L19">
        <v>90</v>
      </c>
      <c r="M19">
        <v>77.02</v>
      </c>
      <c r="N19">
        <v>90.79</v>
      </c>
      <c r="O19" s="1">
        <v>0.73680000000000001</v>
      </c>
      <c r="P19" s="1">
        <v>0.73680000000000001</v>
      </c>
    </row>
    <row r="20" spans="1:16" x14ac:dyDescent="0.3">
      <c r="A20" t="s">
        <v>34</v>
      </c>
      <c r="C20">
        <v>5000</v>
      </c>
      <c r="D20">
        <v>2187</v>
      </c>
      <c r="E20">
        <v>25</v>
      </c>
      <c r="F20">
        <v>2232.39</v>
      </c>
      <c r="G20">
        <v>422.43</v>
      </c>
      <c r="H20" s="1">
        <v>0.61019999999999996</v>
      </c>
      <c r="I20" s="1">
        <v>1</v>
      </c>
      <c r="J20">
        <v>5000</v>
      </c>
      <c r="K20">
        <v>81</v>
      </c>
      <c r="L20">
        <v>87</v>
      </c>
      <c r="M20">
        <v>81.209999999999994</v>
      </c>
      <c r="N20">
        <v>87.84</v>
      </c>
      <c r="O20" s="1">
        <v>0.61019999999999996</v>
      </c>
      <c r="P20" s="1">
        <v>0.61019999999999996</v>
      </c>
    </row>
    <row r="21" spans="1:16" x14ac:dyDescent="0.3">
      <c r="A21" t="s">
        <v>35</v>
      </c>
      <c r="C21">
        <v>5000</v>
      </c>
      <c r="D21">
        <v>5882</v>
      </c>
      <c r="E21">
        <v>57</v>
      </c>
      <c r="F21">
        <v>18499.53</v>
      </c>
      <c r="G21">
        <v>1371.62</v>
      </c>
      <c r="H21" s="1">
        <v>0.38379999999999997</v>
      </c>
      <c r="I21" s="1">
        <v>1</v>
      </c>
      <c r="J21">
        <v>5000</v>
      </c>
      <c r="K21">
        <v>80</v>
      </c>
      <c r="L21">
        <v>92</v>
      </c>
      <c r="M21">
        <v>79.67</v>
      </c>
      <c r="N21">
        <v>92.76</v>
      </c>
      <c r="O21" s="1">
        <v>0.38379999999999997</v>
      </c>
      <c r="P21" s="1">
        <v>0.38379999999999997</v>
      </c>
    </row>
    <row r="22" spans="1:16" x14ac:dyDescent="0.3">
      <c r="A22" t="s">
        <v>36</v>
      </c>
      <c r="C22">
        <v>5000</v>
      </c>
      <c r="D22">
        <v>2996</v>
      </c>
      <c r="E22">
        <v>25</v>
      </c>
      <c r="F22">
        <v>2990.86</v>
      </c>
      <c r="G22">
        <v>139.1</v>
      </c>
      <c r="H22" s="1">
        <v>0.78549999999999998</v>
      </c>
      <c r="I22" s="1">
        <v>1</v>
      </c>
      <c r="J22">
        <v>5000</v>
      </c>
      <c r="K22">
        <v>82</v>
      </c>
      <c r="L22">
        <v>87</v>
      </c>
      <c r="M22">
        <v>80.97</v>
      </c>
      <c r="N22">
        <v>87.74</v>
      </c>
      <c r="O22" s="1">
        <v>0.78549999999999998</v>
      </c>
      <c r="P22" s="1">
        <v>0.78549999999999998</v>
      </c>
    </row>
    <row r="23" spans="1:16" x14ac:dyDescent="0.3">
      <c r="A23" t="s">
        <v>37</v>
      </c>
      <c r="C23">
        <v>5000</v>
      </c>
      <c r="D23">
        <v>2864</v>
      </c>
      <c r="E23">
        <v>1018</v>
      </c>
      <c r="F23">
        <v>2794.73</v>
      </c>
      <c r="G23">
        <v>2068.42</v>
      </c>
      <c r="H23" s="1">
        <v>0.55410000000000004</v>
      </c>
      <c r="I23" s="1">
        <v>1</v>
      </c>
      <c r="J23">
        <v>5000</v>
      </c>
      <c r="K23">
        <v>77</v>
      </c>
      <c r="L23">
        <v>90</v>
      </c>
      <c r="M23">
        <v>77.150000000000006</v>
      </c>
      <c r="N23">
        <v>90.65</v>
      </c>
      <c r="O23" s="1">
        <v>0.55410000000000004</v>
      </c>
      <c r="P23" s="1">
        <v>0.55410000000000004</v>
      </c>
    </row>
    <row r="24" spans="1:16" x14ac:dyDescent="0.3">
      <c r="A24" t="s">
        <v>38</v>
      </c>
      <c r="C24">
        <v>5000</v>
      </c>
      <c r="D24">
        <v>1334</v>
      </c>
      <c r="E24">
        <v>24</v>
      </c>
      <c r="F24">
        <v>1365.31</v>
      </c>
      <c r="G24">
        <v>426.14</v>
      </c>
      <c r="H24" s="1">
        <v>0.92659999999999998</v>
      </c>
      <c r="I24" s="1">
        <v>1</v>
      </c>
      <c r="J24">
        <v>5000</v>
      </c>
      <c r="K24">
        <v>81</v>
      </c>
      <c r="L24">
        <v>87</v>
      </c>
      <c r="M24">
        <v>81.23</v>
      </c>
      <c r="N24">
        <v>87.67</v>
      </c>
      <c r="O24" s="1">
        <v>0.92659999999999998</v>
      </c>
      <c r="P24" s="1">
        <v>0.92659999999999998</v>
      </c>
    </row>
    <row r="25" spans="1:16" x14ac:dyDescent="0.3">
      <c r="A25" t="s">
        <v>39</v>
      </c>
      <c r="C25">
        <v>5000</v>
      </c>
      <c r="D25">
        <v>2503</v>
      </c>
      <c r="E25">
        <v>82</v>
      </c>
      <c r="F25">
        <v>2759.72</v>
      </c>
      <c r="G25">
        <v>807.56</v>
      </c>
      <c r="H25" s="1">
        <v>0.48899999999999999</v>
      </c>
      <c r="I25" s="1">
        <v>1</v>
      </c>
      <c r="J25">
        <v>5000</v>
      </c>
      <c r="K25">
        <v>80</v>
      </c>
      <c r="L25">
        <v>88</v>
      </c>
      <c r="M25">
        <v>80.040000000000006</v>
      </c>
      <c r="N25">
        <v>88.52</v>
      </c>
      <c r="O25" s="1">
        <v>0.48899999999999999</v>
      </c>
      <c r="P25" s="1">
        <v>0.48899999999999999</v>
      </c>
    </row>
    <row r="26" spans="1:16" x14ac:dyDescent="0.3">
      <c r="A26" t="s">
        <v>40</v>
      </c>
      <c r="C26">
        <v>5000</v>
      </c>
      <c r="D26">
        <v>2503</v>
      </c>
      <c r="E26">
        <v>29</v>
      </c>
      <c r="F26">
        <v>2516.91</v>
      </c>
      <c r="G26">
        <v>190.57</v>
      </c>
      <c r="H26" s="1">
        <v>0.6915</v>
      </c>
      <c r="I26" s="1">
        <v>1</v>
      </c>
      <c r="J26">
        <v>5000</v>
      </c>
      <c r="K26">
        <v>81</v>
      </c>
      <c r="L26">
        <v>88</v>
      </c>
      <c r="M26">
        <v>80.849999999999994</v>
      </c>
      <c r="N26">
        <v>87.99</v>
      </c>
      <c r="O26" s="1">
        <v>0.6915</v>
      </c>
      <c r="P26" s="1">
        <v>0.6915</v>
      </c>
    </row>
    <row r="27" spans="1:16" x14ac:dyDescent="0.3">
      <c r="A27" t="s">
        <v>41</v>
      </c>
      <c r="C27">
        <v>5000</v>
      </c>
      <c r="D27">
        <v>2738</v>
      </c>
      <c r="E27">
        <v>1065</v>
      </c>
      <c r="F27">
        <v>2759.47</v>
      </c>
      <c r="G27">
        <v>1967.9</v>
      </c>
      <c r="H27" s="1">
        <v>0.64600000000000002</v>
      </c>
      <c r="I27" s="1">
        <v>1</v>
      </c>
      <c r="J27">
        <v>5000</v>
      </c>
      <c r="K27">
        <v>76</v>
      </c>
      <c r="L27">
        <v>90</v>
      </c>
      <c r="M27">
        <v>76.58</v>
      </c>
      <c r="N27">
        <v>90.26</v>
      </c>
      <c r="O27" s="1">
        <v>0.64600000000000002</v>
      </c>
      <c r="P27" s="1">
        <v>0.64600000000000002</v>
      </c>
    </row>
    <row r="28" spans="1:16" x14ac:dyDescent="0.3">
      <c r="A28" t="s">
        <v>42</v>
      </c>
      <c r="C28">
        <v>5000</v>
      </c>
      <c r="D28">
        <v>2738</v>
      </c>
      <c r="E28">
        <v>567</v>
      </c>
      <c r="F28">
        <v>2836.21</v>
      </c>
      <c r="G28">
        <v>1165.57</v>
      </c>
      <c r="H28" s="1">
        <v>0.77890000000000004</v>
      </c>
      <c r="I28" s="1">
        <v>1</v>
      </c>
      <c r="J28">
        <v>5000</v>
      </c>
      <c r="K28">
        <v>78</v>
      </c>
      <c r="L28">
        <v>89</v>
      </c>
      <c r="M28">
        <v>77.91</v>
      </c>
      <c r="N28">
        <v>89.8</v>
      </c>
      <c r="O28" s="1">
        <v>0.77890000000000004</v>
      </c>
      <c r="P28" s="1">
        <v>0.77890000000000004</v>
      </c>
    </row>
    <row r="29" spans="1:16" x14ac:dyDescent="0.3">
      <c r="A29" t="s">
        <v>43</v>
      </c>
      <c r="C29">
        <v>4747</v>
      </c>
      <c r="D29">
        <v>1459</v>
      </c>
      <c r="E29">
        <v>33</v>
      </c>
      <c r="F29">
        <v>1522.79</v>
      </c>
      <c r="G29">
        <v>1812.4</v>
      </c>
      <c r="H29" s="1">
        <v>0.45250000000000001</v>
      </c>
      <c r="I29" s="1">
        <v>1</v>
      </c>
      <c r="J29">
        <v>4747</v>
      </c>
      <c r="K29">
        <v>81</v>
      </c>
      <c r="L29">
        <v>88</v>
      </c>
      <c r="M29">
        <v>80.680000000000007</v>
      </c>
      <c r="N29">
        <v>88.3</v>
      </c>
      <c r="O29" s="1">
        <v>0.45250000000000001</v>
      </c>
      <c r="P29" s="1">
        <v>0.45250000000000001</v>
      </c>
    </row>
    <row r="30" spans="1:16" x14ac:dyDescent="0.3">
      <c r="A30" t="s">
        <v>44</v>
      </c>
      <c r="C30">
        <v>5000</v>
      </c>
      <c r="D30">
        <v>1219</v>
      </c>
      <c r="E30">
        <v>28</v>
      </c>
      <c r="F30">
        <v>1308.03</v>
      </c>
      <c r="G30">
        <v>893.59</v>
      </c>
      <c r="H30" s="1">
        <v>0.40160000000000001</v>
      </c>
      <c r="I30" s="1">
        <v>1</v>
      </c>
      <c r="J30">
        <v>5000</v>
      </c>
      <c r="K30">
        <v>81</v>
      </c>
      <c r="L30">
        <v>87</v>
      </c>
      <c r="M30">
        <v>80.5</v>
      </c>
      <c r="N30">
        <v>87.83</v>
      </c>
      <c r="O30" s="1">
        <v>0.40160000000000001</v>
      </c>
      <c r="P30" s="1">
        <v>0.40160000000000001</v>
      </c>
    </row>
    <row r="31" spans="1:16" x14ac:dyDescent="0.3">
      <c r="A31" t="s">
        <v>45</v>
      </c>
      <c r="C31">
        <v>5000</v>
      </c>
      <c r="D31">
        <v>2864</v>
      </c>
      <c r="E31">
        <v>931</v>
      </c>
      <c r="F31">
        <v>2874.84</v>
      </c>
      <c r="G31">
        <v>1621.94</v>
      </c>
      <c r="H31" s="1">
        <v>0.72989999999999999</v>
      </c>
      <c r="I31" s="1">
        <v>1</v>
      </c>
      <c r="J31">
        <v>5000</v>
      </c>
      <c r="K31">
        <v>77</v>
      </c>
      <c r="L31">
        <v>90</v>
      </c>
      <c r="M31">
        <v>76.84</v>
      </c>
      <c r="N31">
        <v>89.97</v>
      </c>
      <c r="O31" s="1">
        <v>0.72989999999999999</v>
      </c>
      <c r="P31" s="1">
        <v>0.72989999999999999</v>
      </c>
    </row>
    <row r="32" spans="1:16" x14ac:dyDescent="0.3">
      <c r="A32" t="s">
        <v>46</v>
      </c>
      <c r="C32">
        <v>5000</v>
      </c>
      <c r="D32">
        <v>2864</v>
      </c>
      <c r="E32">
        <v>1459</v>
      </c>
      <c r="F32">
        <v>2897.58</v>
      </c>
      <c r="G32">
        <v>2379.86</v>
      </c>
      <c r="H32" s="1">
        <v>0.70940000000000003</v>
      </c>
      <c r="I32" s="1">
        <v>1</v>
      </c>
      <c r="J32">
        <v>5000</v>
      </c>
      <c r="K32">
        <v>77</v>
      </c>
      <c r="L32">
        <v>91</v>
      </c>
      <c r="M32">
        <v>76.56</v>
      </c>
      <c r="N32">
        <v>91.6</v>
      </c>
      <c r="O32" s="1">
        <v>0.70940000000000003</v>
      </c>
      <c r="P32" s="1">
        <v>0.70940000000000003</v>
      </c>
    </row>
    <row r="33" spans="1:16" x14ac:dyDescent="0.3">
      <c r="A33" t="s">
        <v>47</v>
      </c>
      <c r="C33">
        <v>5000</v>
      </c>
      <c r="D33">
        <v>1999</v>
      </c>
      <c r="E33">
        <v>55</v>
      </c>
      <c r="F33">
        <v>2005.19</v>
      </c>
      <c r="G33">
        <v>555.12</v>
      </c>
      <c r="H33" s="1">
        <v>0.68630000000000002</v>
      </c>
      <c r="I33" s="1">
        <v>1</v>
      </c>
      <c r="J33">
        <v>5000</v>
      </c>
      <c r="K33">
        <v>80</v>
      </c>
      <c r="L33">
        <v>88</v>
      </c>
      <c r="M33">
        <v>80.150000000000006</v>
      </c>
      <c r="N33">
        <v>88</v>
      </c>
      <c r="O33" s="1">
        <v>0.68630000000000002</v>
      </c>
      <c r="P33" s="1">
        <v>0.68630000000000002</v>
      </c>
    </row>
    <row r="34" spans="1:16" x14ac:dyDescent="0.3">
      <c r="A34" t="s">
        <v>48</v>
      </c>
      <c r="C34">
        <v>5000</v>
      </c>
      <c r="D34">
        <v>2618</v>
      </c>
      <c r="E34">
        <v>777</v>
      </c>
      <c r="F34">
        <v>2691.06</v>
      </c>
      <c r="G34">
        <v>1389.03</v>
      </c>
      <c r="H34" s="1">
        <v>0.79759999999999998</v>
      </c>
      <c r="I34" s="1">
        <v>1</v>
      </c>
      <c r="J34">
        <v>5000</v>
      </c>
      <c r="K34">
        <v>77</v>
      </c>
      <c r="L34">
        <v>90</v>
      </c>
      <c r="M34">
        <v>77.06</v>
      </c>
      <c r="N34">
        <v>89.91</v>
      </c>
      <c r="O34" s="1">
        <v>0.79759999999999998</v>
      </c>
      <c r="P34" s="1">
        <v>0.79759999999999998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tabSelected="1" topLeftCell="A3" workbookViewId="0">
      <selection activeCell="K33" sqref="K33"/>
    </sheetView>
  </sheetViews>
  <sheetFormatPr defaultRowHeight="14.4" x14ac:dyDescent="0.3"/>
  <sheetData>
    <row r="1" spans="1:16" x14ac:dyDescent="0.3">
      <c r="B1" t="s">
        <v>82</v>
      </c>
      <c r="C1" t="s">
        <v>91</v>
      </c>
      <c r="D1" t="s">
        <v>49</v>
      </c>
      <c r="E1" t="s">
        <v>84</v>
      </c>
      <c r="F1" t="s">
        <v>85</v>
      </c>
      <c r="G1" t="s">
        <v>83</v>
      </c>
      <c r="H1" t="s">
        <v>90</v>
      </c>
      <c r="I1" t="s">
        <v>88</v>
      </c>
      <c r="J1" t="s">
        <v>91</v>
      </c>
      <c r="K1" t="s">
        <v>89</v>
      </c>
      <c r="N1" t="s">
        <v>86</v>
      </c>
      <c r="O1" t="s">
        <v>87</v>
      </c>
      <c r="P1" t="s">
        <v>88</v>
      </c>
    </row>
    <row r="2" spans="1:16" x14ac:dyDescent="0.3">
      <c r="A2" t="s">
        <v>51</v>
      </c>
      <c r="B2">
        <v>7.0000000000000007E-2</v>
      </c>
      <c r="C2">
        <f t="shared" ref="C2:C33" si="0">RANK(B2,$B$2:$B$33)</f>
        <v>20</v>
      </c>
      <c r="D2">
        <v>32</v>
      </c>
      <c r="E2">
        <f t="shared" ref="E2:E33" si="1">(D2-29)/(567-29)</f>
        <v>5.5762081784386614E-3</v>
      </c>
      <c r="F2">
        <v>-2.9069767441860465E-3</v>
      </c>
      <c r="G2">
        <v>-1.2048192771084338E-2</v>
      </c>
      <c r="H2">
        <v>-1.5748031496062992E-2</v>
      </c>
      <c r="I2">
        <f t="shared" ref="I2:I32" si="2">AVERAGE(F2:H2)</f>
        <v>-1.0234400337111127E-2</v>
      </c>
      <c r="J2">
        <f t="shared" ref="J2:J33" si="3">RANK(I2,$I$2:$I$33)</f>
        <v>32</v>
      </c>
      <c r="K2">
        <f t="shared" ref="K2:K32" si="4">STDEV(F2:H2)</f>
        <v>6.6098830572355206E-3</v>
      </c>
      <c r="M2" s="6" t="s">
        <v>51</v>
      </c>
      <c r="N2">
        <v>7.0000000000000007E-2</v>
      </c>
      <c r="O2" s="4">
        <v>5.5735381125117769E-4</v>
      </c>
      <c r="P2">
        <v>-7.4775847576351922E-3</v>
      </c>
    </row>
    <row r="3" spans="1:16" x14ac:dyDescent="0.3">
      <c r="A3" t="s">
        <v>60</v>
      </c>
      <c r="B3">
        <v>0</v>
      </c>
      <c r="C3">
        <f t="shared" si="0"/>
        <v>22</v>
      </c>
      <c r="D3">
        <v>24</v>
      </c>
      <c r="E3">
        <f t="shared" si="1"/>
        <v>-9.2936802973977699E-3</v>
      </c>
      <c r="F3">
        <v>1.4534883720930232E-2</v>
      </c>
      <c r="G3">
        <v>-1.2048192771084338E-2</v>
      </c>
      <c r="H3">
        <v>-7.874015748031496E-3</v>
      </c>
      <c r="I3">
        <f t="shared" si="2"/>
        <v>-1.7957749327285339E-3</v>
      </c>
      <c r="J3">
        <f t="shared" si="3"/>
        <v>30</v>
      </c>
      <c r="K3">
        <f t="shared" si="4"/>
        <v>1.4295934649461906E-2</v>
      </c>
      <c r="M3" s="6" t="s">
        <v>60</v>
      </c>
      <c r="N3">
        <v>0</v>
      </c>
      <c r="O3" s="4">
        <v>8.05824066141189E-3</v>
      </c>
      <c r="P3">
        <v>1.2433454749229472E-3</v>
      </c>
    </row>
    <row r="4" spans="1:16" x14ac:dyDescent="0.3">
      <c r="A4" t="s">
        <v>50</v>
      </c>
      <c r="B4">
        <v>0.17</v>
      </c>
      <c r="C4">
        <f t="shared" si="0"/>
        <v>16</v>
      </c>
      <c r="D4">
        <v>28</v>
      </c>
      <c r="E4">
        <f t="shared" si="1"/>
        <v>-1.8587360594795538E-3</v>
      </c>
      <c r="F4">
        <v>1.4534883720930232E-2</v>
      </c>
      <c r="G4">
        <v>-1.2048192771084338E-2</v>
      </c>
      <c r="H4">
        <v>-7.874015748031496E-3</v>
      </c>
      <c r="I4">
        <f t="shared" si="2"/>
        <v>-1.7957749327285339E-3</v>
      </c>
      <c r="J4">
        <f t="shared" si="3"/>
        <v>30</v>
      </c>
      <c r="K4">
        <f t="shared" si="4"/>
        <v>1.4295934649461906E-2</v>
      </c>
      <c r="M4" t="s">
        <v>50</v>
      </c>
      <c r="N4">
        <v>0.17</v>
      </c>
      <c r="O4" s="4">
        <v>7.32470568712556E-2</v>
      </c>
      <c r="P4">
        <v>1.24334547492295E-3</v>
      </c>
    </row>
    <row r="5" spans="1:16" x14ac:dyDescent="0.3">
      <c r="A5" t="s">
        <v>58</v>
      </c>
      <c r="B5">
        <v>0</v>
      </c>
      <c r="C5">
        <f t="shared" si="0"/>
        <v>22</v>
      </c>
      <c r="D5">
        <v>29</v>
      </c>
      <c r="E5">
        <f t="shared" si="1"/>
        <v>0</v>
      </c>
      <c r="F5">
        <v>0</v>
      </c>
      <c r="G5">
        <v>0</v>
      </c>
      <c r="H5">
        <v>0</v>
      </c>
      <c r="I5">
        <f t="shared" si="2"/>
        <v>0</v>
      </c>
      <c r="J5">
        <f t="shared" si="3"/>
        <v>29</v>
      </c>
      <c r="K5">
        <f t="shared" si="4"/>
        <v>0</v>
      </c>
      <c r="M5" s="6" t="s">
        <v>58</v>
      </c>
      <c r="N5">
        <v>0</v>
      </c>
      <c r="O5" s="4">
        <v>0</v>
      </c>
      <c r="P5">
        <v>0</v>
      </c>
    </row>
    <row r="6" spans="1:16" x14ac:dyDescent="0.3">
      <c r="A6" t="s">
        <v>62</v>
      </c>
      <c r="B6">
        <v>0.23</v>
      </c>
      <c r="C6">
        <f t="shared" si="0"/>
        <v>14</v>
      </c>
      <c r="D6">
        <v>25</v>
      </c>
      <c r="E6">
        <f t="shared" si="1"/>
        <v>-7.4349442379182153E-3</v>
      </c>
      <c r="F6">
        <v>2.3255813953488372E-2</v>
      </c>
      <c r="G6">
        <v>-1.2048192771084338E-2</v>
      </c>
      <c r="H6">
        <v>0</v>
      </c>
      <c r="I6">
        <f t="shared" si="2"/>
        <v>3.7358737274680114E-3</v>
      </c>
      <c r="J6">
        <f t="shared" si="3"/>
        <v>28</v>
      </c>
      <c r="K6">
        <f t="shared" si="4"/>
        <v>1.7946052130840866E-2</v>
      </c>
      <c r="M6" t="s">
        <v>62</v>
      </c>
      <c r="N6">
        <v>0.23</v>
      </c>
      <c r="O6" s="4">
        <v>4.3920290836283226E-3</v>
      </c>
      <c r="P6">
        <v>5.6038105912020169E-3</v>
      </c>
    </row>
    <row r="7" spans="1:16" x14ac:dyDescent="0.3">
      <c r="A7" t="s">
        <v>66</v>
      </c>
      <c r="B7">
        <v>0</v>
      </c>
      <c r="C7">
        <f t="shared" si="0"/>
        <v>22</v>
      </c>
      <c r="D7">
        <v>31</v>
      </c>
      <c r="E7">
        <f t="shared" si="1"/>
        <v>3.7174721189591076E-3</v>
      </c>
      <c r="F7">
        <v>1.4534883720930232E-2</v>
      </c>
      <c r="G7">
        <v>1.2048192771084338E-2</v>
      </c>
      <c r="H7">
        <v>0</v>
      </c>
      <c r="I7">
        <f t="shared" si="2"/>
        <v>8.8610254973381913E-3</v>
      </c>
      <c r="J7">
        <f t="shared" si="3"/>
        <v>27</v>
      </c>
      <c r="K7">
        <f t="shared" si="4"/>
        <v>7.77394607766027E-3</v>
      </c>
      <c r="M7" s="6" t="s">
        <v>66</v>
      </c>
      <c r="N7">
        <v>0</v>
      </c>
      <c r="O7" s="4">
        <v>7.5379933930712115E-2</v>
      </c>
      <c r="P7">
        <v>1.3291538246007286E-2</v>
      </c>
    </row>
    <row r="8" spans="1:16" x14ac:dyDescent="0.3">
      <c r="A8" t="s">
        <v>81</v>
      </c>
      <c r="B8">
        <v>0</v>
      </c>
      <c r="C8">
        <f t="shared" si="0"/>
        <v>22</v>
      </c>
      <c r="D8">
        <v>25</v>
      </c>
      <c r="E8">
        <f t="shared" si="1"/>
        <v>-7.4349442379182153E-3</v>
      </c>
      <c r="F8">
        <v>3.4883720930232558E-2</v>
      </c>
      <c r="G8">
        <v>0</v>
      </c>
      <c r="H8">
        <v>7.874015748031496E-3</v>
      </c>
      <c r="I8">
        <f t="shared" si="2"/>
        <v>1.4252578892754685E-2</v>
      </c>
      <c r="J8">
        <f t="shared" si="3"/>
        <v>26</v>
      </c>
      <c r="K8">
        <f t="shared" si="4"/>
        <v>1.8295711173059167E-2</v>
      </c>
      <c r="M8" s="6" t="s">
        <v>81</v>
      </c>
      <c r="N8">
        <v>0</v>
      </c>
      <c r="O8">
        <v>-6.1491609463294771E-4</v>
      </c>
      <c r="P8">
        <v>1.7441860465116279E-2</v>
      </c>
    </row>
    <row r="9" spans="1:16" x14ac:dyDescent="0.3">
      <c r="A9" t="s">
        <v>70</v>
      </c>
      <c r="B9">
        <v>0</v>
      </c>
      <c r="C9">
        <f t="shared" si="0"/>
        <v>22</v>
      </c>
      <c r="D9">
        <v>57</v>
      </c>
      <c r="E9">
        <f t="shared" si="1"/>
        <v>5.204460966542751E-2</v>
      </c>
      <c r="F9">
        <v>4.6511627906976744E-2</v>
      </c>
      <c r="G9">
        <v>0</v>
      </c>
      <c r="H9">
        <v>0</v>
      </c>
      <c r="I9">
        <f t="shared" si="2"/>
        <v>1.5503875968992248E-2</v>
      </c>
      <c r="J9">
        <f t="shared" si="3"/>
        <v>25</v>
      </c>
      <c r="K9">
        <f t="shared" si="4"/>
        <v>2.6853500892540731E-2</v>
      </c>
      <c r="M9" s="6" t="s">
        <v>70</v>
      </c>
      <c r="N9">
        <v>0</v>
      </c>
      <c r="O9" s="4">
        <v>1.05888597846924E-2</v>
      </c>
      <c r="P9">
        <v>2.3255813953488372E-2</v>
      </c>
    </row>
    <row r="10" spans="1:16" x14ac:dyDescent="0.3">
      <c r="A10" t="s">
        <v>74</v>
      </c>
      <c r="B10">
        <v>0.13</v>
      </c>
      <c r="C10">
        <f t="shared" si="0"/>
        <v>18</v>
      </c>
      <c r="D10">
        <v>24</v>
      </c>
      <c r="E10">
        <f t="shared" si="1"/>
        <v>-9.2936802973977699E-3</v>
      </c>
      <c r="F10">
        <v>3.4883720930232558E-2</v>
      </c>
      <c r="G10">
        <v>1.2048192771084338E-2</v>
      </c>
      <c r="H10">
        <v>7.874015748031496E-3</v>
      </c>
      <c r="I10">
        <f t="shared" si="2"/>
        <v>1.8268643149782798E-2</v>
      </c>
      <c r="J10">
        <f t="shared" si="3"/>
        <v>24</v>
      </c>
      <c r="K10">
        <f t="shared" si="4"/>
        <v>1.4539654249422234E-2</v>
      </c>
      <c r="M10" s="6" t="s">
        <v>74</v>
      </c>
      <c r="N10">
        <v>0.13</v>
      </c>
      <c r="O10" s="4">
        <v>1.6282933026639143E-4</v>
      </c>
      <c r="P10">
        <v>2.346595685065845E-2</v>
      </c>
    </row>
    <row r="11" spans="1:16" x14ac:dyDescent="0.3">
      <c r="A11" t="s">
        <v>67</v>
      </c>
      <c r="B11">
        <v>0</v>
      </c>
      <c r="C11">
        <f t="shared" si="0"/>
        <v>22</v>
      </c>
      <c r="D11">
        <v>28</v>
      </c>
      <c r="E11">
        <f t="shared" si="1"/>
        <v>-1.8587360594795538E-3</v>
      </c>
      <c r="F11">
        <v>4.6511627906976744E-2</v>
      </c>
      <c r="G11">
        <v>1.2048192771084338E-2</v>
      </c>
      <c r="H11">
        <v>0</v>
      </c>
      <c r="I11">
        <f t="shared" si="2"/>
        <v>1.9519940226020358E-2</v>
      </c>
      <c r="J11">
        <f t="shared" si="3"/>
        <v>23</v>
      </c>
      <c r="K11">
        <f t="shared" si="4"/>
        <v>2.4139244813415801E-2</v>
      </c>
      <c r="M11" s="6" t="s">
        <v>67</v>
      </c>
      <c r="N11">
        <v>0</v>
      </c>
      <c r="O11" s="4">
        <v>7.7528974703357408E-4</v>
      </c>
      <c r="P11">
        <v>2.9279910339030539E-2</v>
      </c>
    </row>
    <row r="12" spans="1:16" x14ac:dyDescent="0.3">
      <c r="A12" t="s">
        <v>73</v>
      </c>
      <c r="B12">
        <v>0.01</v>
      </c>
      <c r="C12">
        <f t="shared" si="0"/>
        <v>21</v>
      </c>
      <c r="D12">
        <v>55</v>
      </c>
      <c r="E12">
        <f t="shared" si="1"/>
        <v>4.8327137546468404E-2</v>
      </c>
      <c r="F12">
        <v>4.6511627906976744E-2</v>
      </c>
      <c r="G12">
        <v>0</v>
      </c>
      <c r="H12">
        <v>1.5748031496062992E-2</v>
      </c>
      <c r="I12">
        <f t="shared" si="2"/>
        <v>2.0753219801013245E-2</v>
      </c>
      <c r="J12">
        <f t="shared" si="3"/>
        <v>22</v>
      </c>
      <c r="K12">
        <f t="shared" si="4"/>
        <v>2.3656327168757037E-2</v>
      </c>
      <c r="M12" s="6" t="s">
        <v>73</v>
      </c>
      <c r="N12">
        <v>0.01</v>
      </c>
      <c r="O12" s="4">
        <v>2.0593867531122812E-3</v>
      </c>
      <c r="P12">
        <v>2.3255813953488372E-2</v>
      </c>
    </row>
    <row r="13" spans="1:16" x14ac:dyDescent="0.3">
      <c r="A13" t="s">
        <v>79</v>
      </c>
      <c r="B13">
        <v>0</v>
      </c>
      <c r="C13">
        <f t="shared" si="0"/>
        <v>22</v>
      </c>
      <c r="D13">
        <v>28</v>
      </c>
      <c r="E13">
        <f t="shared" si="1"/>
        <v>-1.8587360594795538E-3</v>
      </c>
      <c r="F13">
        <v>5.8139534883720929E-2</v>
      </c>
      <c r="G13">
        <v>1.2048192771084338E-2</v>
      </c>
      <c r="H13">
        <v>1.5748031496062992E-2</v>
      </c>
      <c r="I13">
        <f t="shared" si="2"/>
        <v>2.8645253050289421E-2</v>
      </c>
      <c r="J13">
        <f t="shared" si="3"/>
        <v>21</v>
      </c>
      <c r="K13">
        <f t="shared" si="4"/>
        <v>2.5609699281719977E-2</v>
      </c>
      <c r="M13" s="6" t="s">
        <v>79</v>
      </c>
      <c r="N13">
        <v>0</v>
      </c>
      <c r="O13" s="4">
        <v>7.4519398761539442E-4</v>
      </c>
      <c r="P13">
        <v>3.5093863827402635E-2</v>
      </c>
    </row>
    <row r="14" spans="1:16" x14ac:dyDescent="0.3">
      <c r="A14" t="s">
        <v>78</v>
      </c>
      <c r="B14">
        <v>0.15</v>
      </c>
      <c r="C14">
        <f t="shared" si="0"/>
        <v>17</v>
      </c>
      <c r="D14">
        <v>29</v>
      </c>
      <c r="E14">
        <f t="shared" si="1"/>
        <v>0</v>
      </c>
      <c r="F14">
        <v>5.8139534883720929E-2</v>
      </c>
      <c r="G14">
        <v>2.4096385542168676E-2</v>
      </c>
      <c r="H14">
        <v>7.874015748031496E-3</v>
      </c>
      <c r="I14">
        <f t="shared" si="2"/>
        <v>3.0036645391307033E-2</v>
      </c>
      <c r="J14">
        <f t="shared" si="3"/>
        <v>20</v>
      </c>
      <c r="K14">
        <f t="shared" si="4"/>
        <v>2.5653861674250017E-2</v>
      </c>
      <c r="M14" s="6" t="s">
        <v>78</v>
      </c>
      <c r="N14">
        <v>0.15</v>
      </c>
      <c r="O14" s="4">
        <v>6.2605567899493536E-2</v>
      </c>
      <c r="P14">
        <v>4.1117960212944803E-2</v>
      </c>
    </row>
    <row r="15" spans="1:16" x14ac:dyDescent="0.3">
      <c r="A15" t="s">
        <v>63</v>
      </c>
      <c r="B15">
        <v>0</v>
      </c>
      <c r="C15">
        <f t="shared" si="0"/>
        <v>22</v>
      </c>
      <c r="D15">
        <v>24</v>
      </c>
      <c r="E15">
        <f t="shared" si="1"/>
        <v>-9.2936802973977699E-3</v>
      </c>
      <c r="F15">
        <v>8.1395348837209308E-2</v>
      </c>
      <c r="G15">
        <v>2.4096385542168676E-2</v>
      </c>
      <c r="H15">
        <v>0</v>
      </c>
      <c r="I15">
        <f t="shared" si="2"/>
        <v>3.5163911459792661E-2</v>
      </c>
      <c r="J15">
        <f t="shared" si="3"/>
        <v>19</v>
      </c>
      <c r="K15">
        <f t="shared" si="4"/>
        <v>4.1811102598899579E-2</v>
      </c>
      <c r="M15" s="6" t="s">
        <v>63</v>
      </c>
      <c r="N15">
        <v>0</v>
      </c>
      <c r="O15" s="4">
        <v>6.8018751213105388E-4</v>
      </c>
      <c r="P15">
        <v>5.2745867189688989E-2</v>
      </c>
    </row>
    <row r="16" spans="1:16" x14ac:dyDescent="0.3">
      <c r="A16" s="2" t="s">
        <v>72</v>
      </c>
      <c r="B16" s="2">
        <v>0.52</v>
      </c>
      <c r="C16" s="2">
        <f t="shared" si="0"/>
        <v>6</v>
      </c>
      <c r="D16" s="2">
        <v>33</v>
      </c>
      <c r="E16" s="2">
        <f t="shared" si="1"/>
        <v>7.4349442379182153E-3</v>
      </c>
      <c r="F16" s="2">
        <v>8.1395348837209308E-2</v>
      </c>
      <c r="G16" s="2">
        <v>2.4096385542168676E-2</v>
      </c>
      <c r="H16" s="2">
        <v>1.5748031496062992E-2</v>
      </c>
      <c r="I16" s="2">
        <f t="shared" si="2"/>
        <v>4.0413255291813659E-2</v>
      </c>
      <c r="J16" s="2">
        <f t="shared" si="3"/>
        <v>18</v>
      </c>
      <c r="K16" s="2">
        <f t="shared" si="4"/>
        <v>3.5736154624447951E-2</v>
      </c>
      <c r="L16" s="2"/>
      <c r="M16" s="3" t="s">
        <v>72</v>
      </c>
      <c r="N16" s="2">
        <v>0.52</v>
      </c>
      <c r="O16" s="5">
        <v>0.60463165569780319</v>
      </c>
      <c r="P16" s="2">
        <v>5.2745867189688989E-2</v>
      </c>
    </row>
    <row r="17" spans="1:16" x14ac:dyDescent="0.3">
      <c r="A17" t="s">
        <v>71</v>
      </c>
      <c r="B17">
        <v>0</v>
      </c>
      <c r="C17">
        <f t="shared" si="0"/>
        <v>22</v>
      </c>
      <c r="D17">
        <v>82</v>
      </c>
      <c r="E17">
        <f t="shared" si="1"/>
        <v>9.8513011152416355E-2</v>
      </c>
      <c r="F17">
        <v>8.1395348837209308E-2</v>
      </c>
      <c r="G17">
        <v>4.8192771084337352E-2</v>
      </c>
      <c r="H17">
        <v>7.0866141732283464E-2</v>
      </c>
      <c r="I17">
        <f t="shared" si="2"/>
        <v>6.681808721794337E-2</v>
      </c>
      <c r="J17">
        <f t="shared" si="3"/>
        <v>17</v>
      </c>
      <c r="K17">
        <f t="shared" si="4"/>
        <v>1.6967405558074546E-2</v>
      </c>
      <c r="M17" s="6" t="s">
        <v>71</v>
      </c>
      <c r="N17">
        <v>0</v>
      </c>
      <c r="O17">
        <v>1.9755246000564251E-2</v>
      </c>
      <c r="P17">
        <v>6.4794059960773337E-2</v>
      </c>
    </row>
    <row r="18" spans="1:16" x14ac:dyDescent="0.3">
      <c r="A18" t="s">
        <v>56</v>
      </c>
      <c r="B18">
        <v>0.1</v>
      </c>
      <c r="C18">
        <f t="shared" si="0"/>
        <v>19</v>
      </c>
      <c r="D18">
        <v>1065</v>
      </c>
      <c r="E18">
        <f t="shared" si="1"/>
        <v>1.9256505576208178</v>
      </c>
      <c r="F18">
        <v>4.6511627906976744E-2</v>
      </c>
      <c r="G18">
        <v>2.4096385542168676E-2</v>
      </c>
      <c r="H18">
        <v>0.14960629921259844</v>
      </c>
      <c r="I18">
        <f t="shared" si="2"/>
        <v>7.340477088724795E-2</v>
      </c>
      <c r="J18">
        <f t="shared" si="3"/>
        <v>16</v>
      </c>
      <c r="K18">
        <f t="shared" si="4"/>
        <v>6.6937399575332082E-2</v>
      </c>
      <c r="M18" s="6" t="s">
        <v>56</v>
      </c>
      <c r="N18">
        <v>0.1</v>
      </c>
      <c r="O18" s="4">
        <v>4.2493757312745423E-3</v>
      </c>
      <c r="P18">
        <v>3.5304006724572706E-2</v>
      </c>
    </row>
    <row r="19" spans="1:16" x14ac:dyDescent="0.3">
      <c r="A19" s="2" t="s">
        <v>77</v>
      </c>
      <c r="B19" s="2">
        <v>0.34</v>
      </c>
      <c r="C19" s="2">
        <f t="shared" si="0"/>
        <v>10</v>
      </c>
      <c r="D19" s="2">
        <v>264</v>
      </c>
      <c r="E19" s="2">
        <f t="shared" si="1"/>
        <v>0.43680297397769519</v>
      </c>
      <c r="F19" s="2">
        <v>0.35755813953488375</v>
      </c>
      <c r="G19" s="2">
        <v>0.36144578313253012</v>
      </c>
      <c r="H19" s="2">
        <v>0.53543307086614178</v>
      </c>
      <c r="I19" s="2">
        <f t="shared" si="2"/>
        <v>0.41814566451118518</v>
      </c>
      <c r="J19" s="2">
        <f t="shared" si="3"/>
        <v>15</v>
      </c>
      <c r="K19" s="2">
        <f t="shared" si="4"/>
        <v>0.10159247122838475</v>
      </c>
      <c r="L19" s="2"/>
      <c r="M19" s="3" t="s">
        <v>77</v>
      </c>
      <c r="N19" s="2">
        <v>0.34</v>
      </c>
      <c r="O19" s="5">
        <v>0.30340739231152514</v>
      </c>
      <c r="P19" s="2">
        <v>0.35950196133370693</v>
      </c>
    </row>
    <row r="20" spans="1:16" x14ac:dyDescent="0.3">
      <c r="A20" t="s">
        <v>53</v>
      </c>
      <c r="B20">
        <v>0.25</v>
      </c>
      <c r="C20">
        <f t="shared" si="0"/>
        <v>13</v>
      </c>
      <c r="D20">
        <v>710</v>
      </c>
      <c r="E20">
        <f t="shared" si="1"/>
        <v>1.2657992565055762</v>
      </c>
      <c r="F20">
        <v>0.80232558139534882</v>
      </c>
      <c r="G20">
        <v>0.44879518072289154</v>
      </c>
      <c r="H20">
        <v>0.34251968503937008</v>
      </c>
      <c r="I20">
        <f t="shared" si="2"/>
        <v>0.53121348238587018</v>
      </c>
      <c r="J20">
        <f t="shared" si="3"/>
        <v>14</v>
      </c>
      <c r="K20">
        <f>STDEV(F20:H20)</f>
        <v>0.24072795416753867</v>
      </c>
      <c r="M20" t="s">
        <v>53</v>
      </c>
      <c r="N20">
        <v>0.25</v>
      </c>
      <c r="O20" s="4">
        <v>0.67123757770058878</v>
      </c>
      <c r="P20">
        <v>0.62556038105912015</v>
      </c>
    </row>
    <row r="21" spans="1:16" x14ac:dyDescent="0.3">
      <c r="A21" t="s">
        <v>68</v>
      </c>
      <c r="B21">
        <v>0</v>
      </c>
      <c r="C21">
        <f t="shared" si="0"/>
        <v>22</v>
      </c>
      <c r="D21">
        <v>621</v>
      </c>
      <c r="E21">
        <f t="shared" si="1"/>
        <v>1.1003717472118959</v>
      </c>
      <c r="F21">
        <v>0.59883720930232553</v>
      </c>
      <c r="G21">
        <v>0.70481927710843373</v>
      </c>
      <c r="H21">
        <v>0.57086614173228345</v>
      </c>
      <c r="I21">
        <f t="shared" si="2"/>
        <v>0.6248408760476809</v>
      </c>
      <c r="J21">
        <f t="shared" si="3"/>
        <v>13</v>
      </c>
      <c r="K21">
        <f t="shared" si="4"/>
        <v>7.0661189010856135E-2</v>
      </c>
      <c r="M21" s="6" t="s">
        <v>68</v>
      </c>
      <c r="N21">
        <v>0</v>
      </c>
      <c r="O21" s="4">
        <v>0.64126367833111375</v>
      </c>
      <c r="P21">
        <v>0.65182824320537969</v>
      </c>
    </row>
    <row r="22" spans="1:16" x14ac:dyDescent="0.3">
      <c r="A22" t="s">
        <v>76</v>
      </c>
      <c r="B22">
        <v>0</v>
      </c>
      <c r="C22">
        <f t="shared" si="0"/>
        <v>22</v>
      </c>
      <c r="D22">
        <v>621</v>
      </c>
      <c r="E22">
        <f t="shared" si="1"/>
        <v>1.1003717472118959</v>
      </c>
      <c r="F22">
        <v>0.75872093023255816</v>
      </c>
      <c r="G22">
        <v>0.84337349397590367</v>
      </c>
      <c r="H22">
        <v>0.31889763779527558</v>
      </c>
      <c r="I22">
        <f t="shared" si="2"/>
        <v>0.6403306873345791</v>
      </c>
      <c r="J22">
        <f t="shared" si="3"/>
        <v>12</v>
      </c>
      <c r="K22">
        <f t="shared" si="4"/>
        <v>0.28156867393085933</v>
      </c>
      <c r="M22" s="6" t="s">
        <v>76</v>
      </c>
      <c r="N22">
        <v>0</v>
      </c>
      <c r="O22" s="4">
        <v>2.1181590383755642E-2</v>
      </c>
      <c r="P22">
        <v>0.80104721210423091</v>
      </c>
    </row>
    <row r="23" spans="1:16" x14ac:dyDescent="0.3">
      <c r="A23" t="s">
        <v>55</v>
      </c>
      <c r="B23">
        <v>0.21</v>
      </c>
      <c r="C23">
        <f t="shared" si="0"/>
        <v>15</v>
      </c>
      <c r="D23">
        <v>1018</v>
      </c>
      <c r="E23">
        <f t="shared" si="1"/>
        <v>1.8382899628252789</v>
      </c>
      <c r="F23">
        <v>0.71511627906976749</v>
      </c>
      <c r="G23">
        <v>0.70481927710843373</v>
      </c>
      <c r="H23">
        <v>0.60629921259842523</v>
      </c>
      <c r="I23">
        <f t="shared" si="2"/>
        <v>0.67541158959220882</v>
      </c>
      <c r="J23">
        <f t="shared" si="3"/>
        <v>11</v>
      </c>
      <c r="K23">
        <f t="shared" si="4"/>
        <v>6.0074100514665038E-2</v>
      </c>
      <c r="M23" t="s">
        <v>55</v>
      </c>
      <c r="N23">
        <v>0.21</v>
      </c>
      <c r="O23" s="4">
        <v>0.74030612522106709</v>
      </c>
      <c r="P23">
        <v>0.70996777808910061</v>
      </c>
    </row>
    <row r="24" spans="1:16" x14ac:dyDescent="0.3">
      <c r="A24" s="2" t="s">
        <v>57</v>
      </c>
      <c r="B24" s="2">
        <v>0.33</v>
      </c>
      <c r="C24" s="2">
        <f t="shared" si="0"/>
        <v>11</v>
      </c>
      <c r="D24" s="2">
        <v>931</v>
      </c>
      <c r="E24" s="2">
        <f t="shared" si="1"/>
        <v>1.6765799256505576</v>
      </c>
      <c r="F24" s="2">
        <v>1</v>
      </c>
      <c r="G24" s="2">
        <v>0.84337349397590367</v>
      </c>
      <c r="H24" s="2">
        <v>0.94881889763779526</v>
      </c>
      <c r="I24" s="2">
        <f t="shared" si="2"/>
        <v>0.93073079720456631</v>
      </c>
      <c r="J24" s="2">
        <f t="shared" si="3"/>
        <v>10</v>
      </c>
      <c r="K24" s="2">
        <f t="shared" si="4"/>
        <v>7.9864573687530596E-2</v>
      </c>
      <c r="L24" s="2"/>
      <c r="M24" s="3" t="s">
        <v>57</v>
      </c>
      <c r="N24" s="2">
        <v>0.33</v>
      </c>
      <c r="O24" s="5">
        <v>0.45056141456508825</v>
      </c>
      <c r="P24" s="2">
        <v>0.92168674698795183</v>
      </c>
    </row>
    <row r="25" spans="1:16" x14ac:dyDescent="0.3">
      <c r="A25" s="2" t="s">
        <v>75</v>
      </c>
      <c r="B25" s="2">
        <v>0.38</v>
      </c>
      <c r="C25" s="2">
        <f t="shared" si="0"/>
        <v>9</v>
      </c>
      <c r="D25" s="2">
        <v>621</v>
      </c>
      <c r="E25" s="2">
        <f t="shared" si="1"/>
        <v>1.1003717472118959</v>
      </c>
      <c r="F25" s="2">
        <v>0.89825581395348841</v>
      </c>
      <c r="G25" s="2">
        <v>0.89457831325301207</v>
      </c>
      <c r="H25" s="2">
        <v>1</v>
      </c>
      <c r="I25" s="2">
        <f t="shared" si="2"/>
        <v>0.93094470906883353</v>
      </c>
      <c r="J25" s="2">
        <f t="shared" si="3"/>
        <v>9</v>
      </c>
      <c r="K25" s="2">
        <f t="shared" si="4"/>
        <v>5.9831897070388267E-2</v>
      </c>
      <c r="L25" s="2"/>
      <c r="M25" s="3" t="s">
        <v>75</v>
      </c>
      <c r="N25" s="2">
        <v>0.38</v>
      </c>
      <c r="O25" s="5">
        <v>0.69296279945294026</v>
      </c>
      <c r="P25" s="2">
        <v>0.89641706360325024</v>
      </c>
    </row>
    <row r="26" spans="1:16" x14ac:dyDescent="0.3">
      <c r="A26" s="2" t="s">
        <v>64</v>
      </c>
      <c r="B26" s="2">
        <v>0.81</v>
      </c>
      <c r="C26" s="2">
        <f t="shared" si="0"/>
        <v>1</v>
      </c>
      <c r="D26" s="2">
        <v>567</v>
      </c>
      <c r="E26" s="2">
        <f t="shared" si="1"/>
        <v>1</v>
      </c>
      <c r="F26" s="2">
        <v>1</v>
      </c>
      <c r="G26" s="2">
        <v>1</v>
      </c>
      <c r="H26" s="2">
        <v>1</v>
      </c>
      <c r="I26" s="2">
        <f t="shared" si="2"/>
        <v>1</v>
      </c>
      <c r="J26" s="2">
        <f t="shared" si="3"/>
        <v>8</v>
      </c>
      <c r="K26" s="2">
        <f t="shared" si="4"/>
        <v>0</v>
      </c>
      <c r="L26" s="2"/>
      <c r="M26" s="3" t="s">
        <v>64</v>
      </c>
      <c r="N26" s="2">
        <v>0.81</v>
      </c>
      <c r="O26" s="5">
        <v>1</v>
      </c>
      <c r="P26" s="2">
        <v>1</v>
      </c>
    </row>
    <row r="27" spans="1:16" x14ac:dyDescent="0.3">
      <c r="A27" s="2" t="s">
        <v>69</v>
      </c>
      <c r="B27" s="2">
        <v>0.48</v>
      </c>
      <c r="C27" s="2">
        <f t="shared" si="0"/>
        <v>7</v>
      </c>
      <c r="D27" s="2">
        <v>710</v>
      </c>
      <c r="E27" s="2">
        <f t="shared" si="1"/>
        <v>1.2657992565055762</v>
      </c>
      <c r="F27" s="2">
        <v>0.94767441860465118</v>
      </c>
      <c r="G27" s="2">
        <v>1.1807228915662651</v>
      </c>
      <c r="H27" s="2">
        <v>0.94881889763779526</v>
      </c>
      <c r="I27" s="2">
        <f t="shared" si="2"/>
        <v>1.0257387359362371</v>
      </c>
      <c r="J27" s="2">
        <f t="shared" si="3"/>
        <v>7</v>
      </c>
      <c r="K27" s="2">
        <f t="shared" si="4"/>
        <v>0.13422143580788021</v>
      </c>
      <c r="L27" s="2"/>
      <c r="M27" s="3" t="s">
        <v>69</v>
      </c>
      <c r="N27" s="2">
        <v>0.48</v>
      </c>
      <c r="O27" s="5">
        <v>0.52704179273632823</v>
      </c>
      <c r="P27" s="2">
        <v>1.0641986550854581</v>
      </c>
    </row>
    <row r="28" spans="1:16" x14ac:dyDescent="0.3">
      <c r="A28" s="2" t="s">
        <v>52</v>
      </c>
      <c r="B28" s="2">
        <v>0.76</v>
      </c>
      <c r="C28" s="2">
        <f t="shared" si="0"/>
        <v>2</v>
      </c>
      <c r="D28" s="2">
        <v>519</v>
      </c>
      <c r="E28" s="2">
        <f t="shared" si="1"/>
        <v>0.91078066914498146</v>
      </c>
      <c r="F28" s="2">
        <v>1.305232558139535</v>
      </c>
      <c r="G28" s="2">
        <v>1.1807228915662651</v>
      </c>
      <c r="H28" s="2">
        <v>0.89763779527559051</v>
      </c>
      <c r="I28" s="2">
        <f t="shared" si="2"/>
        <v>1.1278644149937971</v>
      </c>
      <c r="J28" s="2">
        <f t="shared" si="3"/>
        <v>6</v>
      </c>
      <c r="K28" s="2">
        <f t="shared" si="4"/>
        <v>0.20887528955742926</v>
      </c>
      <c r="L28" s="2"/>
      <c r="M28" s="3" t="s">
        <v>52</v>
      </c>
      <c r="N28" s="2">
        <v>0.76</v>
      </c>
      <c r="O28" s="5">
        <v>1.1385461177461067</v>
      </c>
      <c r="P28" s="2">
        <v>1.2429777248529001</v>
      </c>
    </row>
    <row r="29" spans="1:16" x14ac:dyDescent="0.3">
      <c r="A29" s="2" t="s">
        <v>80</v>
      </c>
      <c r="B29" s="2">
        <v>0.42</v>
      </c>
      <c r="C29" s="2">
        <f t="shared" si="0"/>
        <v>8</v>
      </c>
      <c r="D29" s="2">
        <v>777</v>
      </c>
      <c r="E29" s="2">
        <f t="shared" si="1"/>
        <v>1.3903345724907064</v>
      </c>
      <c r="F29" s="2">
        <v>1.2383720930232558</v>
      </c>
      <c r="G29" s="2">
        <v>1.1174698795180722</v>
      </c>
      <c r="H29" s="2">
        <v>1.1732283464566928</v>
      </c>
      <c r="I29" s="2">
        <f t="shared" si="2"/>
        <v>1.1763567729993403</v>
      </c>
      <c r="J29" s="2">
        <f t="shared" si="3"/>
        <v>5</v>
      </c>
      <c r="K29" s="2">
        <f t="shared" si="4"/>
        <v>6.0511788909995097E-2</v>
      </c>
      <c r="L29" s="2"/>
      <c r="M29" s="3" t="s">
        <v>80</v>
      </c>
      <c r="N29" s="2">
        <v>0.42</v>
      </c>
      <c r="O29" s="5">
        <v>0.84157691251932787</v>
      </c>
      <c r="P29" s="2">
        <v>1.1779209862706641</v>
      </c>
    </row>
    <row r="30" spans="1:16" x14ac:dyDescent="0.3">
      <c r="A30" s="2" t="s">
        <v>59</v>
      </c>
      <c r="B30" s="2">
        <v>0.64</v>
      </c>
      <c r="C30" s="2">
        <f t="shared" si="0"/>
        <v>4</v>
      </c>
      <c r="D30" s="2">
        <v>1018</v>
      </c>
      <c r="E30" s="2">
        <f t="shared" si="1"/>
        <v>1.8382899628252789</v>
      </c>
      <c r="F30" s="2">
        <v>1.1744186046511629</v>
      </c>
      <c r="G30" s="2">
        <v>1.1807228915662651</v>
      </c>
      <c r="H30" s="2">
        <v>1.3031496062992125</v>
      </c>
      <c r="I30" s="2">
        <f t="shared" si="2"/>
        <v>1.2194303675055467</v>
      </c>
      <c r="J30" s="2">
        <f t="shared" si="3"/>
        <v>4</v>
      </c>
      <c r="K30" s="2">
        <f t="shared" si="4"/>
        <v>7.2571476604242346E-2</v>
      </c>
      <c r="L30" s="2"/>
      <c r="M30" s="3" t="s">
        <v>59</v>
      </c>
      <c r="N30" s="2">
        <v>0.64</v>
      </c>
      <c r="O30" s="5">
        <v>0.58161185041021635</v>
      </c>
      <c r="P30" s="2">
        <v>1.1775707481087139</v>
      </c>
    </row>
    <row r="31" spans="1:16" x14ac:dyDescent="0.3">
      <c r="A31" t="s">
        <v>54</v>
      </c>
      <c r="B31">
        <v>0.27</v>
      </c>
      <c r="C31">
        <f t="shared" si="0"/>
        <v>12</v>
      </c>
      <c r="D31">
        <v>1065</v>
      </c>
      <c r="E31">
        <f t="shared" si="1"/>
        <v>1.9256505576208178</v>
      </c>
      <c r="F31">
        <v>1.305232558139535</v>
      </c>
      <c r="G31">
        <v>1.2469879518072289</v>
      </c>
      <c r="H31">
        <v>1.3031496062992125</v>
      </c>
      <c r="I31">
        <f t="shared" si="2"/>
        <v>1.2851233720819921</v>
      </c>
      <c r="J31">
        <f t="shared" si="3"/>
        <v>3</v>
      </c>
      <c r="K31">
        <f t="shared" si="4"/>
        <v>3.3042660028240661E-2</v>
      </c>
      <c r="M31" t="s">
        <v>54</v>
      </c>
      <c r="N31">
        <v>0.27</v>
      </c>
      <c r="O31" s="4">
        <v>0.94877026701209999</v>
      </c>
      <c r="P31">
        <v>1.276110254973382</v>
      </c>
    </row>
    <row r="32" spans="1:16" x14ac:dyDescent="0.3">
      <c r="A32" s="2" t="s">
        <v>65</v>
      </c>
      <c r="B32" s="2">
        <v>0.66</v>
      </c>
      <c r="C32" s="2">
        <f t="shared" si="0"/>
        <v>3</v>
      </c>
      <c r="D32" s="2">
        <v>1459</v>
      </c>
      <c r="E32" s="2">
        <f t="shared" si="1"/>
        <v>2.6579925650557619</v>
      </c>
      <c r="F32" s="2">
        <v>1.6017441860465116</v>
      </c>
      <c r="G32" s="2">
        <v>1.5421686746987953</v>
      </c>
      <c r="H32" s="2">
        <v>1.4409448818897639</v>
      </c>
      <c r="I32" s="2">
        <f t="shared" si="2"/>
        <v>1.5282859142116905</v>
      </c>
      <c r="J32" s="2">
        <f t="shared" si="3"/>
        <v>2</v>
      </c>
      <c r="K32" s="2">
        <f t="shared" si="4"/>
        <v>8.1293618035983048E-2</v>
      </c>
      <c r="L32" s="2"/>
      <c r="M32" s="3" t="s">
        <v>65</v>
      </c>
      <c r="N32" s="2">
        <v>0.66</v>
      </c>
      <c r="O32" s="5">
        <v>0.7125801091731937</v>
      </c>
      <c r="P32" s="2">
        <v>1.5719564303726534</v>
      </c>
    </row>
    <row r="33" spans="1:16" x14ac:dyDescent="0.3">
      <c r="A33" s="2" t="s">
        <v>61</v>
      </c>
      <c r="B33" s="2">
        <v>0.55000000000000004</v>
      </c>
      <c r="C33" s="2">
        <f t="shared" si="0"/>
        <v>5</v>
      </c>
      <c r="D33" s="2">
        <v>1747</v>
      </c>
      <c r="E33" s="2">
        <f t="shared" si="1"/>
        <v>3.1933085501858738</v>
      </c>
      <c r="F33" s="2">
        <v>2.2703488372093021</v>
      </c>
      <c r="G33" s="2">
        <v>3.9548192771084336</v>
      </c>
      <c r="H33" s="2">
        <v>1.8543307086614174</v>
      </c>
      <c r="I33" s="2">
        <f>AVERAGE(E33:G33)</f>
        <v>3.1394922215012033</v>
      </c>
      <c r="J33" s="2">
        <f t="shared" si="3"/>
        <v>1</v>
      </c>
      <c r="K33" s="2">
        <f>STDEV(E33:G33)</f>
        <v>0.84352374812350006</v>
      </c>
      <c r="L33" s="2"/>
      <c r="M33" s="3" t="s">
        <v>61</v>
      </c>
      <c r="N33" s="2">
        <v>0.55000000000000004</v>
      </c>
      <c r="O33" s="5">
        <v>0.9808955227359607</v>
      </c>
      <c r="P33" s="2">
        <v>3.1125840571588679</v>
      </c>
    </row>
    <row r="35" spans="1:16" x14ac:dyDescent="0.3">
      <c r="J35">
        <f>CORREL(C2:C33,J2:J33)</f>
        <v>0.73690298819439048</v>
      </c>
      <c r="O35">
        <f>CORREL(I2:I33,O2:O33)</f>
        <v>0.79339235924352758</v>
      </c>
    </row>
  </sheetData>
  <sortState xmlns:xlrd2="http://schemas.microsoft.com/office/spreadsheetml/2017/richdata2" ref="A2:P33">
    <sortCondition ref="I2:I3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4CDB-A5DF-47C7-8046-6B7737B61CC5}">
  <dimension ref="A1:P33"/>
  <sheetViews>
    <sheetView workbookViewId="0">
      <selection sqref="A1:XFD1048576"/>
    </sheetView>
  </sheetViews>
  <sheetFormatPr defaultRowHeight="14.4" x14ac:dyDescent="0.3"/>
  <sheetData>
    <row r="1" spans="1:16" x14ac:dyDescent="0.3">
      <c r="B1" t="s">
        <v>82</v>
      </c>
      <c r="C1" t="s">
        <v>91</v>
      </c>
      <c r="D1" t="s">
        <v>49</v>
      </c>
      <c r="E1" t="s">
        <v>84</v>
      </c>
      <c r="F1" t="s">
        <v>85</v>
      </c>
      <c r="G1" t="s">
        <v>83</v>
      </c>
      <c r="H1" t="s">
        <v>90</v>
      </c>
      <c r="I1" t="s">
        <v>88</v>
      </c>
      <c r="J1" t="s">
        <v>91</v>
      </c>
      <c r="K1" t="s">
        <v>89</v>
      </c>
      <c r="N1" t="s">
        <v>86</v>
      </c>
      <c r="O1" t="s">
        <v>87</v>
      </c>
      <c r="P1" t="s">
        <v>88</v>
      </c>
    </row>
    <row r="2" spans="1:16" x14ac:dyDescent="0.3">
      <c r="A2" t="s">
        <v>51</v>
      </c>
      <c r="B2">
        <v>7.0000000000000007E-2</v>
      </c>
      <c r="C2">
        <v>20</v>
      </c>
      <c r="D2">
        <v>32</v>
      </c>
      <c r="E2">
        <v>5.5762081784386614E-3</v>
      </c>
      <c r="F2">
        <v>-2.9069767441860465E-3</v>
      </c>
      <c r="G2">
        <v>-1.2048192771084338E-2</v>
      </c>
      <c r="H2">
        <v>-1.5748031496062992E-2</v>
      </c>
      <c r="I2">
        <v>-1.0234400337111127E-2</v>
      </c>
      <c r="J2">
        <v>32</v>
      </c>
      <c r="K2">
        <v>6.6098830572355206E-3</v>
      </c>
      <c r="M2" t="s">
        <v>51</v>
      </c>
      <c r="N2">
        <v>7.0000000000000007E-2</v>
      </c>
      <c r="O2">
        <v>5.5735381125117769E-4</v>
      </c>
      <c r="P2">
        <v>-7.4775847576351922E-3</v>
      </c>
    </row>
    <row r="3" spans="1:16" x14ac:dyDescent="0.3">
      <c r="A3" t="s">
        <v>60</v>
      </c>
      <c r="B3">
        <v>0</v>
      </c>
      <c r="C3">
        <v>22</v>
      </c>
      <c r="D3">
        <v>24</v>
      </c>
      <c r="E3">
        <v>-9.2936802973977699E-3</v>
      </c>
      <c r="F3">
        <v>1.4534883720930232E-2</v>
      </c>
      <c r="G3">
        <v>-1.2048192771084338E-2</v>
      </c>
      <c r="H3">
        <v>-7.874015748031496E-3</v>
      </c>
      <c r="I3">
        <v>-1.7957749327285339E-3</v>
      </c>
      <c r="J3">
        <v>30</v>
      </c>
      <c r="K3">
        <v>1.4295934649461906E-2</v>
      </c>
      <c r="M3" t="s">
        <v>60</v>
      </c>
      <c r="N3">
        <v>0</v>
      </c>
      <c r="O3">
        <v>8.05824066141189E-3</v>
      </c>
      <c r="P3">
        <v>1.2433454749229472E-3</v>
      </c>
    </row>
    <row r="4" spans="1:16" x14ac:dyDescent="0.3">
      <c r="A4" t="s">
        <v>50</v>
      </c>
      <c r="B4">
        <v>0.17</v>
      </c>
      <c r="C4">
        <v>16</v>
      </c>
      <c r="D4">
        <v>28</v>
      </c>
      <c r="E4">
        <v>-1.8587360594795538E-3</v>
      </c>
      <c r="F4">
        <v>1.4534883720930232E-2</v>
      </c>
      <c r="G4">
        <v>-1.2048192771084338E-2</v>
      </c>
      <c r="H4">
        <v>-7.874015748031496E-3</v>
      </c>
      <c r="I4">
        <v>-1.7957749327285339E-3</v>
      </c>
      <c r="J4">
        <v>30</v>
      </c>
      <c r="K4">
        <v>1.4295934649461906E-2</v>
      </c>
      <c r="M4" t="s">
        <v>50</v>
      </c>
      <c r="N4">
        <v>0.17</v>
      </c>
      <c r="O4">
        <v>7.32470568712556E-2</v>
      </c>
      <c r="P4">
        <v>1.24334547492295E-3</v>
      </c>
    </row>
    <row r="5" spans="1:16" x14ac:dyDescent="0.3">
      <c r="A5" t="s">
        <v>58</v>
      </c>
      <c r="B5">
        <v>0</v>
      </c>
      <c r="C5">
        <v>22</v>
      </c>
      <c r="D5">
        <v>29</v>
      </c>
      <c r="E5">
        <v>0</v>
      </c>
      <c r="F5">
        <v>0</v>
      </c>
      <c r="G5">
        <v>0</v>
      </c>
      <c r="H5">
        <v>0</v>
      </c>
      <c r="I5">
        <v>0</v>
      </c>
      <c r="J5">
        <v>29</v>
      </c>
      <c r="K5">
        <v>0</v>
      </c>
      <c r="M5" t="s">
        <v>58</v>
      </c>
      <c r="N5">
        <v>0</v>
      </c>
      <c r="O5">
        <v>0</v>
      </c>
      <c r="P5">
        <v>0</v>
      </c>
    </row>
    <row r="6" spans="1:16" x14ac:dyDescent="0.3">
      <c r="A6" t="s">
        <v>62</v>
      </c>
      <c r="B6">
        <v>0.23</v>
      </c>
      <c r="C6">
        <v>14</v>
      </c>
      <c r="D6">
        <v>25</v>
      </c>
      <c r="E6">
        <v>-7.4349442379182153E-3</v>
      </c>
      <c r="F6">
        <v>2.3255813953488372E-2</v>
      </c>
      <c r="G6">
        <v>-1.2048192771084338E-2</v>
      </c>
      <c r="H6">
        <v>0</v>
      </c>
      <c r="I6">
        <v>3.7358737274680114E-3</v>
      </c>
      <c r="J6">
        <v>28</v>
      </c>
      <c r="K6">
        <v>1.7946052130840866E-2</v>
      </c>
      <c r="M6" t="s">
        <v>62</v>
      </c>
      <c r="N6">
        <v>0.23</v>
      </c>
      <c r="O6">
        <v>4.3920290836283226E-3</v>
      </c>
      <c r="P6">
        <v>5.6038105912020169E-3</v>
      </c>
    </row>
    <row r="7" spans="1:16" x14ac:dyDescent="0.3">
      <c r="A7" t="s">
        <v>66</v>
      </c>
      <c r="B7">
        <v>0</v>
      </c>
      <c r="C7">
        <v>22</v>
      </c>
      <c r="D7">
        <v>31</v>
      </c>
      <c r="E7">
        <v>3.7174721189591076E-3</v>
      </c>
      <c r="F7">
        <v>1.4534883720930232E-2</v>
      </c>
      <c r="G7">
        <v>1.2048192771084338E-2</v>
      </c>
      <c r="H7">
        <v>0</v>
      </c>
      <c r="I7">
        <v>8.8610254973381913E-3</v>
      </c>
      <c r="J7">
        <v>27</v>
      </c>
      <c r="K7">
        <v>7.77394607766027E-3</v>
      </c>
      <c r="M7" t="s">
        <v>66</v>
      </c>
      <c r="N7">
        <v>0</v>
      </c>
      <c r="O7">
        <v>7.5379933930712115E-2</v>
      </c>
      <c r="P7">
        <v>1.3291538246007286E-2</v>
      </c>
    </row>
    <row r="8" spans="1:16" x14ac:dyDescent="0.3">
      <c r="A8" t="s">
        <v>81</v>
      </c>
      <c r="B8">
        <v>0</v>
      </c>
      <c r="C8">
        <v>22</v>
      </c>
      <c r="D8">
        <v>25</v>
      </c>
      <c r="E8">
        <v>-7.4349442379182153E-3</v>
      </c>
      <c r="F8">
        <v>3.4883720930232558E-2</v>
      </c>
      <c r="G8">
        <v>0</v>
      </c>
      <c r="H8">
        <v>7.874015748031496E-3</v>
      </c>
      <c r="I8">
        <v>1.4252578892754685E-2</v>
      </c>
      <c r="J8">
        <v>26</v>
      </c>
      <c r="K8">
        <v>1.8295711173059167E-2</v>
      </c>
      <c r="M8" t="s">
        <v>81</v>
      </c>
      <c r="N8">
        <v>0</v>
      </c>
      <c r="O8">
        <v>-6.1491609463294771E-4</v>
      </c>
      <c r="P8">
        <v>1.7441860465116279E-2</v>
      </c>
    </row>
    <row r="9" spans="1:16" x14ac:dyDescent="0.3">
      <c r="A9" t="s">
        <v>70</v>
      </c>
      <c r="B9">
        <v>0</v>
      </c>
      <c r="C9">
        <v>22</v>
      </c>
      <c r="D9">
        <v>57</v>
      </c>
      <c r="E9">
        <v>5.204460966542751E-2</v>
      </c>
      <c r="F9">
        <v>4.6511627906976744E-2</v>
      </c>
      <c r="G9">
        <v>0</v>
      </c>
      <c r="H9">
        <v>0</v>
      </c>
      <c r="I9">
        <v>1.5503875968992248E-2</v>
      </c>
      <c r="J9">
        <v>25</v>
      </c>
      <c r="K9">
        <v>2.6853500892540731E-2</v>
      </c>
      <c r="M9" t="s">
        <v>70</v>
      </c>
      <c r="N9">
        <v>0</v>
      </c>
      <c r="O9">
        <v>1.05888597846924E-2</v>
      </c>
      <c r="P9">
        <v>2.3255813953488372E-2</v>
      </c>
    </row>
    <row r="10" spans="1:16" x14ac:dyDescent="0.3">
      <c r="A10" t="s">
        <v>74</v>
      </c>
      <c r="B10">
        <v>0.13</v>
      </c>
      <c r="C10">
        <v>18</v>
      </c>
      <c r="D10">
        <v>24</v>
      </c>
      <c r="E10">
        <v>-9.2936802973977699E-3</v>
      </c>
      <c r="F10">
        <v>3.4883720930232558E-2</v>
      </c>
      <c r="G10">
        <v>1.2048192771084338E-2</v>
      </c>
      <c r="H10">
        <v>7.874015748031496E-3</v>
      </c>
      <c r="I10">
        <v>1.8268643149782798E-2</v>
      </c>
      <c r="J10">
        <v>24</v>
      </c>
      <c r="K10">
        <v>1.4539654249422234E-2</v>
      </c>
      <c r="M10" t="s">
        <v>74</v>
      </c>
      <c r="N10">
        <v>0.13</v>
      </c>
      <c r="O10">
        <v>1.6282933026639143E-4</v>
      </c>
      <c r="P10">
        <v>2.346595685065845E-2</v>
      </c>
    </row>
    <row r="11" spans="1:16" x14ac:dyDescent="0.3">
      <c r="A11" t="s">
        <v>67</v>
      </c>
      <c r="B11">
        <v>0</v>
      </c>
      <c r="C11">
        <v>22</v>
      </c>
      <c r="D11">
        <v>28</v>
      </c>
      <c r="E11">
        <v>-1.8587360594795538E-3</v>
      </c>
      <c r="F11">
        <v>4.6511627906976744E-2</v>
      </c>
      <c r="G11">
        <v>1.2048192771084338E-2</v>
      </c>
      <c r="H11">
        <v>0</v>
      </c>
      <c r="I11">
        <v>1.9519940226020358E-2</v>
      </c>
      <c r="J11">
        <v>23</v>
      </c>
      <c r="K11">
        <v>2.4139244813415801E-2</v>
      </c>
      <c r="M11" t="s">
        <v>67</v>
      </c>
      <c r="N11">
        <v>0</v>
      </c>
      <c r="O11">
        <v>7.7528974703357408E-4</v>
      </c>
      <c r="P11">
        <v>2.9279910339030539E-2</v>
      </c>
    </row>
    <row r="12" spans="1:16" x14ac:dyDescent="0.3">
      <c r="A12" t="s">
        <v>73</v>
      </c>
      <c r="B12">
        <v>0.01</v>
      </c>
      <c r="C12">
        <v>21</v>
      </c>
      <c r="D12">
        <v>55</v>
      </c>
      <c r="E12">
        <v>4.8327137546468404E-2</v>
      </c>
      <c r="F12">
        <v>4.6511627906976744E-2</v>
      </c>
      <c r="G12">
        <v>0</v>
      </c>
      <c r="H12">
        <v>1.5748031496062992E-2</v>
      </c>
      <c r="I12">
        <v>2.0753219801013245E-2</v>
      </c>
      <c r="J12">
        <v>22</v>
      </c>
      <c r="K12">
        <v>2.3656327168757037E-2</v>
      </c>
      <c r="M12" t="s">
        <v>73</v>
      </c>
      <c r="N12">
        <v>0.01</v>
      </c>
      <c r="O12">
        <v>2.0593867531122812E-3</v>
      </c>
      <c r="P12">
        <v>2.3255813953488372E-2</v>
      </c>
    </row>
    <row r="13" spans="1:16" x14ac:dyDescent="0.3">
      <c r="A13" t="s">
        <v>79</v>
      </c>
      <c r="B13">
        <v>0</v>
      </c>
      <c r="C13">
        <v>22</v>
      </c>
      <c r="D13">
        <v>28</v>
      </c>
      <c r="E13">
        <v>-1.8587360594795538E-3</v>
      </c>
      <c r="F13">
        <v>5.8139534883720929E-2</v>
      </c>
      <c r="G13">
        <v>1.2048192771084338E-2</v>
      </c>
      <c r="H13">
        <v>1.5748031496062992E-2</v>
      </c>
      <c r="I13">
        <v>2.8645253050289421E-2</v>
      </c>
      <c r="J13">
        <v>21</v>
      </c>
      <c r="K13">
        <v>2.5609699281719977E-2</v>
      </c>
      <c r="M13" t="s">
        <v>79</v>
      </c>
      <c r="N13">
        <v>0</v>
      </c>
      <c r="O13">
        <v>7.4519398761539442E-4</v>
      </c>
      <c r="P13">
        <v>3.5093863827402635E-2</v>
      </c>
    </row>
    <row r="14" spans="1:16" x14ac:dyDescent="0.3">
      <c r="A14" t="s">
        <v>78</v>
      </c>
      <c r="B14">
        <v>0.15</v>
      </c>
      <c r="C14">
        <v>17</v>
      </c>
      <c r="D14">
        <v>29</v>
      </c>
      <c r="E14">
        <v>0</v>
      </c>
      <c r="F14">
        <v>5.8139534883720929E-2</v>
      </c>
      <c r="G14">
        <v>2.4096385542168676E-2</v>
      </c>
      <c r="H14">
        <v>7.874015748031496E-3</v>
      </c>
      <c r="I14">
        <v>3.0036645391307033E-2</v>
      </c>
      <c r="J14">
        <v>20</v>
      </c>
      <c r="K14">
        <v>2.5653861674250017E-2</v>
      </c>
      <c r="M14" t="s">
        <v>78</v>
      </c>
      <c r="N14">
        <v>0.15</v>
      </c>
      <c r="O14">
        <v>6.2605567899493536E-2</v>
      </c>
      <c r="P14">
        <v>4.1117960212944803E-2</v>
      </c>
    </row>
    <row r="15" spans="1:16" x14ac:dyDescent="0.3">
      <c r="A15" t="s">
        <v>63</v>
      </c>
      <c r="B15">
        <v>0</v>
      </c>
      <c r="C15">
        <v>22</v>
      </c>
      <c r="D15">
        <v>24</v>
      </c>
      <c r="E15">
        <v>-9.2936802973977699E-3</v>
      </c>
      <c r="F15">
        <v>8.1395348837209308E-2</v>
      </c>
      <c r="G15">
        <v>2.4096385542168676E-2</v>
      </c>
      <c r="H15">
        <v>0</v>
      </c>
      <c r="I15">
        <v>3.5163911459792661E-2</v>
      </c>
      <c r="J15">
        <v>19</v>
      </c>
      <c r="K15">
        <v>4.1811102598899579E-2</v>
      </c>
      <c r="M15" t="s">
        <v>63</v>
      </c>
      <c r="N15">
        <v>0</v>
      </c>
      <c r="O15">
        <v>6.8018751213105388E-4</v>
      </c>
      <c r="P15">
        <v>5.2745867189688989E-2</v>
      </c>
    </row>
    <row r="16" spans="1:16" x14ac:dyDescent="0.3">
      <c r="A16" s="7" t="s">
        <v>72</v>
      </c>
      <c r="B16" s="7">
        <v>0.52</v>
      </c>
      <c r="C16" s="7">
        <v>6</v>
      </c>
      <c r="D16" s="7">
        <v>33</v>
      </c>
      <c r="E16" s="7">
        <v>7.4349442379182153E-3</v>
      </c>
      <c r="F16" s="7">
        <v>8.1395348837209308E-2</v>
      </c>
      <c r="G16" s="7">
        <v>2.4096385542168676E-2</v>
      </c>
      <c r="H16" s="7">
        <v>1.5748031496062992E-2</v>
      </c>
      <c r="I16" s="7">
        <v>4.0413255291813659E-2</v>
      </c>
      <c r="J16" s="7">
        <v>18</v>
      </c>
      <c r="K16" s="7">
        <v>3.5736154624447951E-2</v>
      </c>
      <c r="L16" s="7"/>
      <c r="M16" s="7" t="s">
        <v>72</v>
      </c>
      <c r="N16" s="7">
        <v>0.52</v>
      </c>
      <c r="O16" s="7">
        <v>0.60463165569780319</v>
      </c>
      <c r="P16" s="7">
        <v>5.2745867189688989E-2</v>
      </c>
    </row>
    <row r="17" spans="1:16" x14ac:dyDescent="0.3">
      <c r="A17" t="s">
        <v>71</v>
      </c>
      <c r="B17">
        <v>0</v>
      </c>
      <c r="C17">
        <v>22</v>
      </c>
      <c r="D17">
        <v>82</v>
      </c>
      <c r="E17">
        <v>9.8513011152416355E-2</v>
      </c>
      <c r="F17">
        <v>8.1395348837209308E-2</v>
      </c>
      <c r="G17">
        <v>4.8192771084337352E-2</v>
      </c>
      <c r="H17">
        <v>7.0866141732283464E-2</v>
      </c>
      <c r="I17">
        <v>6.681808721794337E-2</v>
      </c>
      <c r="J17">
        <v>17</v>
      </c>
      <c r="K17">
        <v>1.6967405558074546E-2</v>
      </c>
      <c r="M17" t="s">
        <v>71</v>
      </c>
      <c r="N17">
        <v>0</v>
      </c>
      <c r="O17">
        <v>1.9755246000564251E-2</v>
      </c>
      <c r="P17">
        <v>6.4794059960773337E-2</v>
      </c>
    </row>
    <row r="18" spans="1:16" x14ac:dyDescent="0.3">
      <c r="A18" t="s">
        <v>56</v>
      </c>
      <c r="B18">
        <v>0.1</v>
      </c>
      <c r="C18">
        <v>19</v>
      </c>
      <c r="D18">
        <v>1065</v>
      </c>
      <c r="E18">
        <v>1.9256505576208178</v>
      </c>
      <c r="F18">
        <v>4.6511627906976744E-2</v>
      </c>
      <c r="G18">
        <v>2.4096385542168676E-2</v>
      </c>
      <c r="H18">
        <v>0.14960629921259844</v>
      </c>
      <c r="I18">
        <v>7.340477088724795E-2</v>
      </c>
      <c r="J18">
        <v>16</v>
      </c>
      <c r="K18">
        <v>6.6937399575332082E-2</v>
      </c>
      <c r="M18" t="s">
        <v>56</v>
      </c>
      <c r="N18">
        <v>0.1</v>
      </c>
      <c r="O18">
        <v>4.2493757312745423E-3</v>
      </c>
      <c r="P18">
        <v>3.5304006724572706E-2</v>
      </c>
    </row>
    <row r="19" spans="1:16" x14ac:dyDescent="0.3">
      <c r="A19" s="7" t="s">
        <v>77</v>
      </c>
      <c r="B19" s="7">
        <v>0.34</v>
      </c>
      <c r="C19" s="7">
        <v>10</v>
      </c>
      <c r="D19" s="7">
        <v>264</v>
      </c>
      <c r="E19" s="7">
        <v>0.43680297397769519</v>
      </c>
      <c r="F19" s="7">
        <v>0.35755813953488375</v>
      </c>
      <c r="G19" s="7">
        <v>0.36144578313253012</v>
      </c>
      <c r="H19" s="7">
        <v>0.53543307086614178</v>
      </c>
      <c r="I19" s="7">
        <v>0.41814566451118518</v>
      </c>
      <c r="J19" s="7">
        <v>15</v>
      </c>
      <c r="K19" s="7">
        <v>0.10159247122838475</v>
      </c>
      <c r="L19" s="7"/>
      <c r="M19" s="7" t="s">
        <v>77</v>
      </c>
      <c r="N19" s="7">
        <v>0.34</v>
      </c>
      <c r="O19" s="7">
        <v>0.30340739231152514</v>
      </c>
      <c r="P19" s="7">
        <v>0.35950196133370693</v>
      </c>
    </row>
    <row r="20" spans="1:16" x14ac:dyDescent="0.3">
      <c r="A20" t="s">
        <v>53</v>
      </c>
      <c r="B20">
        <v>0.25</v>
      </c>
      <c r="C20">
        <v>13</v>
      </c>
      <c r="D20">
        <v>710</v>
      </c>
      <c r="E20">
        <v>1.2657992565055762</v>
      </c>
      <c r="F20">
        <v>0.80232558139534882</v>
      </c>
      <c r="G20">
        <v>0.44879518072289154</v>
      </c>
      <c r="H20">
        <v>0.34251968503937008</v>
      </c>
      <c r="I20">
        <v>0.53121348238587018</v>
      </c>
      <c r="J20">
        <v>14</v>
      </c>
      <c r="K20">
        <v>0.24072795416753867</v>
      </c>
      <c r="M20" t="s">
        <v>53</v>
      </c>
      <c r="N20">
        <v>0.25</v>
      </c>
      <c r="O20">
        <v>0.67123757770058878</v>
      </c>
      <c r="P20">
        <v>0.62556038105912015</v>
      </c>
    </row>
    <row r="21" spans="1:16" x14ac:dyDescent="0.3">
      <c r="A21" t="s">
        <v>68</v>
      </c>
      <c r="B21">
        <v>0</v>
      </c>
      <c r="C21">
        <v>22</v>
      </c>
      <c r="D21">
        <v>621</v>
      </c>
      <c r="E21">
        <v>1.1003717472118959</v>
      </c>
      <c r="F21">
        <v>0.59883720930232553</v>
      </c>
      <c r="G21">
        <v>0.70481927710843373</v>
      </c>
      <c r="H21">
        <v>0.57086614173228345</v>
      </c>
      <c r="I21">
        <v>0.6248408760476809</v>
      </c>
      <c r="J21">
        <v>13</v>
      </c>
      <c r="K21">
        <v>7.0661189010856135E-2</v>
      </c>
      <c r="M21" t="s">
        <v>68</v>
      </c>
      <c r="N21">
        <v>0</v>
      </c>
      <c r="O21">
        <v>0.64126367833111375</v>
      </c>
      <c r="P21">
        <v>0.65182824320537969</v>
      </c>
    </row>
    <row r="22" spans="1:16" x14ac:dyDescent="0.3">
      <c r="A22" t="s">
        <v>76</v>
      </c>
      <c r="B22">
        <v>0</v>
      </c>
      <c r="C22">
        <v>22</v>
      </c>
      <c r="D22">
        <v>621</v>
      </c>
      <c r="E22">
        <v>1.1003717472118959</v>
      </c>
      <c r="F22">
        <v>0.75872093023255816</v>
      </c>
      <c r="G22">
        <v>0.84337349397590367</v>
      </c>
      <c r="H22">
        <v>0.31889763779527558</v>
      </c>
      <c r="I22">
        <v>0.6403306873345791</v>
      </c>
      <c r="J22">
        <v>12</v>
      </c>
      <c r="K22">
        <v>0.28156867393085933</v>
      </c>
      <c r="M22" t="s">
        <v>76</v>
      </c>
      <c r="N22">
        <v>0</v>
      </c>
      <c r="O22">
        <v>2.1181590383755642E-2</v>
      </c>
      <c r="P22">
        <v>0.80104721210423091</v>
      </c>
    </row>
    <row r="23" spans="1:16" s="7" customFormat="1" x14ac:dyDescent="0.3">
      <c r="A23" t="s">
        <v>55</v>
      </c>
      <c r="B23">
        <v>0.21</v>
      </c>
      <c r="C23">
        <v>15</v>
      </c>
      <c r="D23">
        <v>1018</v>
      </c>
      <c r="E23">
        <v>1.8382899628252789</v>
      </c>
      <c r="F23">
        <v>0.71511627906976749</v>
      </c>
      <c r="G23">
        <v>0.70481927710843373</v>
      </c>
      <c r="H23">
        <v>0.60629921259842523</v>
      </c>
      <c r="I23">
        <v>0.67541158959220882</v>
      </c>
      <c r="J23">
        <v>11</v>
      </c>
      <c r="K23">
        <v>6.0074100514665038E-2</v>
      </c>
      <c r="L23"/>
      <c r="M23" t="s">
        <v>55</v>
      </c>
      <c r="N23">
        <v>0.21</v>
      </c>
      <c r="O23">
        <v>0.74030612522106709</v>
      </c>
      <c r="P23">
        <v>0.70996777808910061</v>
      </c>
    </row>
    <row r="24" spans="1:16" s="7" customFormat="1" x14ac:dyDescent="0.3">
      <c r="A24" s="7" t="s">
        <v>57</v>
      </c>
      <c r="B24" s="7">
        <v>0.33</v>
      </c>
      <c r="C24" s="7">
        <v>11</v>
      </c>
      <c r="D24" s="7">
        <v>931</v>
      </c>
      <c r="E24" s="7">
        <v>1.6765799256505576</v>
      </c>
      <c r="F24" s="7">
        <v>1</v>
      </c>
      <c r="G24" s="7">
        <v>0.84337349397590367</v>
      </c>
      <c r="H24" s="7">
        <v>0.94881889763779526</v>
      </c>
      <c r="I24" s="7">
        <v>0.93073079720456631</v>
      </c>
      <c r="J24" s="7">
        <v>10</v>
      </c>
      <c r="K24" s="7">
        <v>7.9864573687530596E-2</v>
      </c>
      <c r="M24" s="7" t="s">
        <v>57</v>
      </c>
      <c r="N24" s="7">
        <v>0.33</v>
      </c>
      <c r="O24" s="7">
        <v>0.45056141456508825</v>
      </c>
      <c r="P24" s="7">
        <v>0.92168674698795183</v>
      </c>
    </row>
    <row r="25" spans="1:16" s="7" customFormat="1" x14ac:dyDescent="0.3">
      <c r="A25" s="7" t="s">
        <v>75</v>
      </c>
      <c r="B25" s="7">
        <v>0.38</v>
      </c>
      <c r="C25" s="7">
        <v>9</v>
      </c>
      <c r="D25" s="7">
        <v>621</v>
      </c>
      <c r="E25" s="7">
        <v>1.1003717472118959</v>
      </c>
      <c r="F25" s="7">
        <v>0.89825581395348841</v>
      </c>
      <c r="G25" s="7">
        <v>0.89457831325301207</v>
      </c>
      <c r="H25" s="7">
        <v>1</v>
      </c>
      <c r="I25" s="7">
        <v>0.93094470906883353</v>
      </c>
      <c r="J25" s="7">
        <v>9</v>
      </c>
      <c r="K25" s="7">
        <v>5.9831897070388267E-2</v>
      </c>
      <c r="M25" s="7" t="s">
        <v>75</v>
      </c>
      <c r="N25" s="7">
        <v>0.38</v>
      </c>
      <c r="O25" s="7">
        <v>0.69296279945294026</v>
      </c>
      <c r="P25" s="7">
        <v>0.89641706360325024</v>
      </c>
    </row>
    <row r="26" spans="1:16" s="7" customFormat="1" x14ac:dyDescent="0.3">
      <c r="A26" s="7" t="s">
        <v>64</v>
      </c>
      <c r="B26" s="7">
        <v>0.81</v>
      </c>
      <c r="C26" s="7">
        <v>1</v>
      </c>
      <c r="D26" s="7">
        <v>567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8</v>
      </c>
      <c r="K26" s="7">
        <v>0</v>
      </c>
      <c r="M26" s="7" t="s">
        <v>64</v>
      </c>
      <c r="N26" s="7">
        <v>0.81</v>
      </c>
      <c r="O26" s="7">
        <v>1</v>
      </c>
      <c r="P26" s="7">
        <v>1</v>
      </c>
    </row>
    <row r="27" spans="1:16" s="7" customFormat="1" x14ac:dyDescent="0.3">
      <c r="A27" s="7" t="s">
        <v>69</v>
      </c>
      <c r="B27" s="7">
        <v>0.48</v>
      </c>
      <c r="C27" s="7">
        <v>7</v>
      </c>
      <c r="D27" s="7">
        <v>710</v>
      </c>
      <c r="E27" s="7">
        <v>1.2657992565055762</v>
      </c>
      <c r="F27" s="7">
        <v>0.94767441860465118</v>
      </c>
      <c r="G27" s="7">
        <v>1.1807228915662651</v>
      </c>
      <c r="H27" s="7">
        <v>0.94881889763779526</v>
      </c>
      <c r="I27" s="7">
        <v>1.0257387359362371</v>
      </c>
      <c r="J27" s="7">
        <v>7</v>
      </c>
      <c r="K27" s="7">
        <v>0.13422143580788021</v>
      </c>
      <c r="M27" s="7" t="s">
        <v>69</v>
      </c>
      <c r="N27" s="7">
        <v>0.48</v>
      </c>
      <c r="O27" s="7">
        <v>0.52704179273632823</v>
      </c>
      <c r="P27" s="7">
        <v>1.0641986550854581</v>
      </c>
    </row>
    <row r="28" spans="1:16" s="7" customFormat="1" x14ac:dyDescent="0.3">
      <c r="A28" s="7" t="s">
        <v>52</v>
      </c>
      <c r="B28" s="7">
        <v>0.76</v>
      </c>
      <c r="C28" s="7">
        <v>2</v>
      </c>
      <c r="D28" s="7">
        <v>519</v>
      </c>
      <c r="E28" s="7">
        <v>0.91078066914498146</v>
      </c>
      <c r="F28" s="7">
        <v>1.305232558139535</v>
      </c>
      <c r="G28" s="7">
        <v>1.1807228915662651</v>
      </c>
      <c r="H28" s="7">
        <v>0.89763779527559051</v>
      </c>
      <c r="I28" s="7">
        <v>1.1278644149937971</v>
      </c>
      <c r="J28" s="7">
        <v>6</v>
      </c>
      <c r="K28" s="7">
        <v>0.20887528955742926</v>
      </c>
      <c r="M28" s="7" t="s">
        <v>52</v>
      </c>
      <c r="N28" s="7">
        <v>0.76</v>
      </c>
      <c r="O28" s="7">
        <v>1.1385461177461067</v>
      </c>
      <c r="P28" s="7">
        <v>1.2429777248529001</v>
      </c>
    </row>
    <row r="29" spans="1:16" s="7" customFormat="1" x14ac:dyDescent="0.3">
      <c r="A29" s="7" t="s">
        <v>80</v>
      </c>
      <c r="B29" s="7">
        <v>0.42</v>
      </c>
      <c r="C29" s="7">
        <v>8</v>
      </c>
      <c r="D29" s="7">
        <v>777</v>
      </c>
      <c r="E29" s="7">
        <v>1.3903345724907064</v>
      </c>
      <c r="F29" s="7">
        <v>1.2383720930232558</v>
      </c>
      <c r="G29" s="7">
        <v>1.1174698795180722</v>
      </c>
      <c r="H29" s="7">
        <v>1.1732283464566928</v>
      </c>
      <c r="I29" s="7">
        <v>1.1763567729993403</v>
      </c>
      <c r="J29" s="7">
        <v>5</v>
      </c>
      <c r="K29" s="7">
        <v>6.0511788909995097E-2</v>
      </c>
      <c r="M29" s="7" t="s">
        <v>80</v>
      </c>
      <c r="N29" s="7">
        <v>0.42</v>
      </c>
      <c r="O29" s="7">
        <v>0.84157691251932787</v>
      </c>
      <c r="P29" s="7">
        <v>1.1779209862706641</v>
      </c>
    </row>
    <row r="30" spans="1:16" s="7" customFormat="1" x14ac:dyDescent="0.3">
      <c r="A30" s="7" t="s">
        <v>59</v>
      </c>
      <c r="B30" s="7">
        <v>0.64</v>
      </c>
      <c r="C30" s="7">
        <v>4</v>
      </c>
      <c r="D30" s="7">
        <v>1018</v>
      </c>
      <c r="E30" s="7">
        <v>1.8382899628252789</v>
      </c>
      <c r="F30" s="7">
        <v>1.1744186046511629</v>
      </c>
      <c r="G30" s="7">
        <v>1.1807228915662651</v>
      </c>
      <c r="H30" s="7">
        <v>1.3031496062992125</v>
      </c>
      <c r="I30" s="7">
        <v>1.2194303675055467</v>
      </c>
      <c r="J30" s="7">
        <v>4</v>
      </c>
      <c r="K30" s="7">
        <v>7.2571476604242346E-2</v>
      </c>
      <c r="M30" s="7" t="s">
        <v>59</v>
      </c>
      <c r="N30" s="7">
        <v>0.64</v>
      </c>
      <c r="O30" s="7">
        <v>0.58161185041021635</v>
      </c>
      <c r="P30" s="7">
        <v>1.1775707481087139</v>
      </c>
    </row>
    <row r="31" spans="1:16" s="7" customFormat="1" x14ac:dyDescent="0.3">
      <c r="A31" t="s">
        <v>54</v>
      </c>
      <c r="B31">
        <v>0.27</v>
      </c>
      <c r="C31">
        <v>12</v>
      </c>
      <c r="D31">
        <v>1065</v>
      </c>
      <c r="E31">
        <v>1.9256505576208178</v>
      </c>
      <c r="F31">
        <v>1.305232558139535</v>
      </c>
      <c r="G31">
        <v>1.2469879518072289</v>
      </c>
      <c r="H31">
        <v>1.3031496062992125</v>
      </c>
      <c r="I31">
        <v>1.2851233720819921</v>
      </c>
      <c r="J31">
        <v>3</v>
      </c>
      <c r="K31">
        <v>3.3042660028240661E-2</v>
      </c>
      <c r="L31"/>
      <c r="M31" t="s">
        <v>54</v>
      </c>
      <c r="N31">
        <v>0.27</v>
      </c>
      <c r="O31">
        <v>0.94877026701209999</v>
      </c>
      <c r="P31">
        <v>1.276110254973382</v>
      </c>
    </row>
    <row r="32" spans="1:16" s="7" customFormat="1" x14ac:dyDescent="0.3">
      <c r="A32" s="7" t="s">
        <v>65</v>
      </c>
      <c r="B32" s="7">
        <v>0.66</v>
      </c>
      <c r="C32" s="7">
        <v>3</v>
      </c>
      <c r="D32" s="7">
        <v>1459</v>
      </c>
      <c r="E32" s="7">
        <v>2.6579925650557619</v>
      </c>
      <c r="F32" s="7">
        <v>1.6017441860465116</v>
      </c>
      <c r="G32" s="7">
        <v>1.5421686746987953</v>
      </c>
      <c r="H32" s="7">
        <v>1.4409448818897639</v>
      </c>
      <c r="I32" s="7">
        <v>1.5282859142116905</v>
      </c>
      <c r="J32" s="7">
        <v>2</v>
      </c>
      <c r="K32" s="7">
        <v>8.1293618035983048E-2</v>
      </c>
      <c r="M32" s="7" t="s">
        <v>65</v>
      </c>
      <c r="N32" s="7">
        <v>0.66</v>
      </c>
      <c r="O32" s="7">
        <v>0.7125801091731937</v>
      </c>
      <c r="P32" s="7">
        <v>1.5719564303726534</v>
      </c>
    </row>
    <row r="33" spans="1:16" s="7" customFormat="1" x14ac:dyDescent="0.3">
      <c r="A33" s="7" t="s">
        <v>61</v>
      </c>
      <c r="B33" s="7">
        <v>0.55000000000000004</v>
      </c>
      <c r="C33" s="7">
        <v>5</v>
      </c>
      <c r="D33" s="7">
        <v>1747</v>
      </c>
      <c r="E33" s="7">
        <v>3.1933085501858738</v>
      </c>
      <c r="F33" s="7">
        <v>2.2703488372093021</v>
      </c>
      <c r="G33" s="7">
        <v>3.9548192771084336</v>
      </c>
      <c r="H33" s="7">
        <v>1.8543307086614174</v>
      </c>
      <c r="I33" s="7">
        <v>3.1394922215012033</v>
      </c>
      <c r="J33" s="7">
        <v>1</v>
      </c>
      <c r="K33" s="7">
        <v>0.84352374812350006</v>
      </c>
      <c r="M33" s="7" t="s">
        <v>61</v>
      </c>
      <c r="N33" s="7">
        <v>0.55000000000000004</v>
      </c>
      <c r="O33" s="7">
        <v>0.9808955227359607</v>
      </c>
      <c r="P33" s="7">
        <v>3.1125840571588679</v>
      </c>
    </row>
  </sheetData>
  <sortState xmlns:xlrd2="http://schemas.microsoft.com/office/spreadsheetml/2017/richdata2" ref="A2:P34">
    <sortCondition ref="I2:I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9.17.20_bead_hsp90_rep1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2020-09-21T20:14:03Z</dcterms:created>
  <dcterms:modified xsi:type="dcterms:W3CDTF">2020-10-22T00:17:50Z</dcterms:modified>
</cp:coreProperties>
</file>