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823C790D-1B73-4434-BD73-D46AA2D1241C}" xr6:coauthVersionLast="45" xr6:coauthVersionMax="45" xr10:uidLastSave="{00000000-0000-0000-0000-000000000000}"/>
  <bookViews>
    <workbookView xWindow="-108" yWindow="-108" windowWidth="23256" windowHeight="12576" xr2:uid="{66C7017D-035A-4488-A2C5-A648D944629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E12" i="1"/>
  <c r="C12" i="1"/>
  <c r="I12" i="1" s="1"/>
  <c r="G11" i="1"/>
  <c r="E11" i="1"/>
  <c r="C11" i="1"/>
  <c r="I11" i="1" s="1"/>
  <c r="H10" i="1"/>
  <c r="G10" i="1"/>
  <c r="E10" i="1"/>
  <c r="C10" i="1"/>
  <c r="I10" i="1" s="1"/>
  <c r="G9" i="1"/>
  <c r="E9" i="1"/>
  <c r="C9" i="1"/>
  <c r="H9" i="1" s="1"/>
  <c r="G8" i="1"/>
  <c r="E8" i="1"/>
  <c r="H8" i="1" s="1"/>
  <c r="C8" i="1"/>
  <c r="I8" i="1" s="1"/>
  <c r="G7" i="1"/>
  <c r="E7" i="1"/>
  <c r="C7" i="1"/>
  <c r="I7" i="1" s="1"/>
  <c r="H6" i="1"/>
  <c r="G6" i="1"/>
  <c r="E6" i="1"/>
  <c r="C6" i="1"/>
  <c r="I6" i="1" s="1"/>
  <c r="G5" i="1"/>
  <c r="E5" i="1"/>
  <c r="C5" i="1"/>
  <c r="H5" i="1" s="1"/>
  <c r="G4" i="1"/>
  <c r="E4" i="1"/>
  <c r="H4" i="1" s="1"/>
  <c r="C4" i="1"/>
  <c r="I4" i="1" s="1"/>
  <c r="G3" i="1"/>
  <c r="E3" i="1"/>
  <c r="C3" i="1"/>
  <c r="I3" i="1" s="1"/>
  <c r="H2" i="1"/>
  <c r="G2" i="1"/>
  <c r="E2" i="1"/>
  <c r="C2" i="1"/>
  <c r="I2" i="1" s="1"/>
  <c r="I5" i="1" l="1"/>
  <c r="I9" i="1"/>
  <c r="H3" i="1"/>
  <c r="H7" i="1"/>
  <c r="H11" i="1"/>
  <c r="H12" i="1"/>
</calcChain>
</file>

<file path=xl/sharedStrings.xml><?xml version="1.0" encoding="utf-8"?>
<sst xmlns="http://schemas.openxmlformats.org/spreadsheetml/2006/main" count="17" uniqueCount="17">
  <si>
    <t>OVA</t>
  </si>
  <si>
    <t>Rep 1</t>
  </si>
  <si>
    <t>Rep 2</t>
  </si>
  <si>
    <t>Rep 3</t>
  </si>
  <si>
    <t>Average</t>
  </si>
  <si>
    <t>STDEV</t>
  </si>
  <si>
    <t>Tau5</t>
  </si>
  <si>
    <t>TNT1</t>
  </si>
  <si>
    <t>24Z</t>
  </si>
  <si>
    <t>26S</t>
  </si>
  <si>
    <t>30T</t>
  </si>
  <si>
    <t>32B</t>
  </si>
  <si>
    <t>57</t>
  </si>
  <si>
    <t>Elot</t>
  </si>
  <si>
    <t>Duli</t>
  </si>
  <si>
    <t>Emi</t>
  </si>
  <si>
    <t>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</si>
</sst>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[1]Sheet1!$I$2:$I$18</c:f>
                <c:numCache>
                  <c:formatCode>General</c:formatCode>
                  <c:ptCount val="17"/>
                  <c:pt idx="0">
                    <c:v>5.9869921347362903E-4</c:v>
                  </c:pt>
                  <c:pt idx="1">
                    <c:v>6.1462464373986992E-4</c:v>
                  </c:pt>
                  <c:pt idx="2">
                    <c:v>9.0253449941969432E-2</c:v>
                  </c:pt>
                  <c:pt idx="3">
                    <c:v>5.168599853402559E-3</c:v>
                  </c:pt>
                  <c:pt idx="4">
                    <c:v>1.3871238812500552E-2</c:v>
                  </c:pt>
                  <c:pt idx="5">
                    <c:v>5.053180970205583E-4</c:v>
                  </c:pt>
                  <c:pt idx="6">
                    <c:v>8.4389801776682555E-3</c:v>
                  </c:pt>
                  <c:pt idx="7">
                    <c:v>0</c:v>
                  </c:pt>
                  <c:pt idx="8">
                    <c:v>2.4805869695885608E-4</c:v>
                  </c:pt>
                  <c:pt idx="9">
                    <c:v>0.105520991446538</c:v>
                  </c:pt>
                  <c:pt idx="10">
                    <c:v>0</c:v>
                  </c:pt>
                  <c:pt idx="12">
                    <c:v>1.9361928524529032E-2</c:v>
                  </c:pt>
                  <c:pt idx="13">
                    <c:v>7.2827528174655861E-4</c:v>
                  </c:pt>
                  <c:pt idx="14">
                    <c:v>7.3345204282554977E-2</c:v>
                  </c:pt>
                  <c:pt idx="15">
                    <c:v>4.5617977568041618E-2</c:v>
                  </c:pt>
                  <c:pt idx="16">
                    <c:v>6.8641427496978055E-4</c:v>
                  </c:pt>
                </c:numCache>
              </c:numRef>
            </c:plus>
            <c:minus>
              <c:numRef>
                <c:f>[1]Sheet1!$I$2:$I$18</c:f>
                <c:numCache>
                  <c:formatCode>General</c:formatCode>
                  <c:ptCount val="17"/>
                  <c:pt idx="0">
                    <c:v>5.9869921347362903E-4</c:v>
                  </c:pt>
                  <c:pt idx="1">
                    <c:v>6.1462464373986992E-4</c:v>
                  </c:pt>
                  <c:pt idx="2">
                    <c:v>9.0253449941969432E-2</c:v>
                  </c:pt>
                  <c:pt idx="3">
                    <c:v>5.168599853402559E-3</c:v>
                  </c:pt>
                  <c:pt idx="4">
                    <c:v>1.3871238812500552E-2</c:v>
                  </c:pt>
                  <c:pt idx="5">
                    <c:v>5.053180970205583E-4</c:v>
                  </c:pt>
                  <c:pt idx="6">
                    <c:v>8.4389801776682555E-3</c:v>
                  </c:pt>
                  <c:pt idx="7">
                    <c:v>0</c:v>
                  </c:pt>
                  <c:pt idx="8">
                    <c:v>2.4805869695885608E-4</c:v>
                  </c:pt>
                  <c:pt idx="9">
                    <c:v>0.105520991446538</c:v>
                  </c:pt>
                  <c:pt idx="10">
                    <c:v>0</c:v>
                  </c:pt>
                  <c:pt idx="12">
                    <c:v>1.9361928524529032E-2</c:v>
                  </c:pt>
                  <c:pt idx="13">
                    <c:v>7.2827528174655861E-4</c:v>
                  </c:pt>
                  <c:pt idx="14">
                    <c:v>7.3345204282554977E-2</c:v>
                  </c:pt>
                  <c:pt idx="15">
                    <c:v>4.5617977568041618E-2</c:v>
                  </c:pt>
                  <c:pt idx="16">
                    <c:v>6.8641427496978055E-4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[1]Sheet1!$A$2:$A$12</c:f>
              <c:strCache>
                <c:ptCount val="11"/>
                <c:pt idx="0">
                  <c:v>Tau5</c:v>
                </c:pt>
                <c:pt idx="1">
                  <c:v>TNT1</c:v>
                </c:pt>
                <c:pt idx="2">
                  <c:v>24Z</c:v>
                </c:pt>
                <c:pt idx="3">
                  <c:v>26S</c:v>
                </c:pt>
                <c:pt idx="4">
                  <c:v>30T</c:v>
                </c:pt>
                <c:pt idx="5">
                  <c:v>32B</c:v>
                </c:pt>
                <c:pt idx="6">
                  <c:v>57</c:v>
                </c:pt>
                <c:pt idx="7">
                  <c:v>Elot</c:v>
                </c:pt>
                <c:pt idx="8">
                  <c:v>Duli</c:v>
                </c:pt>
                <c:pt idx="9">
                  <c:v>Emi</c:v>
                </c:pt>
                <c:pt idx="10">
                  <c:v>Ixe</c:v>
                </c:pt>
              </c:strCache>
            </c:strRef>
          </c:cat>
          <c:val>
            <c:numRef>
              <c:f>[1]Sheet1!$H$2:$H$12</c:f>
              <c:numCache>
                <c:formatCode>General</c:formatCode>
                <c:ptCount val="11"/>
                <c:pt idx="0">
                  <c:v>4.5294559290139006E-5</c:v>
                </c:pt>
                <c:pt idx="1">
                  <c:v>1.5518799444307E-3</c:v>
                </c:pt>
                <c:pt idx="2">
                  <c:v>1.0027627330542972</c:v>
                </c:pt>
                <c:pt idx="3">
                  <c:v>6.141399085453917E-3</c:v>
                </c:pt>
                <c:pt idx="4">
                  <c:v>0.51601338421616749</c:v>
                </c:pt>
                <c:pt idx="5">
                  <c:v>3.7422097018324443E-4</c:v>
                </c:pt>
                <c:pt idx="6">
                  <c:v>0.1739247397290771</c:v>
                </c:pt>
                <c:pt idx="7">
                  <c:v>0</c:v>
                </c:pt>
                <c:pt idx="8">
                  <c:v>9.7600533224786619E-5</c:v>
                </c:pt>
                <c:pt idx="9">
                  <c:v>0.7566376623970088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4-4C36-AA9D-DFCAB98A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538979104"/>
        <c:axId val="538981400"/>
      </c:barChart>
      <c:catAx>
        <c:axId val="5389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538981400"/>
        <c:crossesAt val="-0.2"/>
        <c:auto val="1"/>
        <c:lblAlgn val="ctr"/>
        <c:lblOffset val="100"/>
        <c:noMultiLvlLbl val="0"/>
      </c:catAx>
      <c:valAx>
        <c:axId val="538981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600"/>
                  <a:t>Normalized OVA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53897910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17</xdr:col>
      <xdr:colOff>99060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02B8D-CC72-4333-90AC-D792F593D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.7.20_bead_ova_alec_meu_re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7.20_bead_ova_alec_meu_rep1"/>
      <sheetName val="Sheet1"/>
    </sheetNames>
    <sheetDataSet>
      <sheetData sheetId="0"/>
      <sheetData sheetId="1">
        <row r="2">
          <cell r="A2" t="str">
            <v>Tau5</v>
          </cell>
          <cell r="H2">
            <v>4.5294559290139006E-5</v>
          </cell>
          <cell r="I2">
            <v>5.9869921347362903E-4</v>
          </cell>
        </row>
        <row r="3">
          <cell r="A3" t="str">
            <v>TNT1</v>
          </cell>
          <cell r="H3">
            <v>1.5518799444307E-3</v>
          </cell>
          <cell r="I3">
            <v>6.1462464373986992E-4</v>
          </cell>
        </row>
        <row r="4">
          <cell r="A4" t="str">
            <v>24Z</v>
          </cell>
          <cell r="H4">
            <v>1.0027627330542972</v>
          </cell>
          <cell r="I4">
            <v>9.0253449941969432E-2</v>
          </cell>
        </row>
        <row r="5">
          <cell r="A5" t="str">
            <v>26S</v>
          </cell>
          <cell r="H5">
            <v>6.141399085453917E-3</v>
          </cell>
          <cell r="I5">
            <v>5.168599853402559E-3</v>
          </cell>
        </row>
        <row r="6">
          <cell r="A6" t="str">
            <v>30T</v>
          </cell>
          <cell r="H6">
            <v>0.51601338421616749</v>
          </cell>
          <cell r="I6">
            <v>1.3871238812500552E-2</v>
          </cell>
        </row>
        <row r="7">
          <cell r="A7" t="str">
            <v>32B</v>
          </cell>
          <cell r="H7">
            <v>3.7422097018324443E-4</v>
          </cell>
          <cell r="I7">
            <v>5.053180970205583E-4</v>
          </cell>
        </row>
        <row r="8">
          <cell r="A8" t="str">
            <v>57</v>
          </cell>
          <cell r="H8">
            <v>0.1739247397290771</v>
          </cell>
          <cell r="I8">
            <v>8.4389801776682555E-3</v>
          </cell>
        </row>
        <row r="9">
          <cell r="A9" t="str">
            <v>Elot</v>
          </cell>
          <cell r="H9">
            <v>0</v>
          </cell>
          <cell r="I9">
            <v>0</v>
          </cell>
        </row>
        <row r="10">
          <cell r="A10" t="str">
            <v>Duli</v>
          </cell>
          <cell r="H10">
            <v>9.7600533224786619E-5</v>
          </cell>
          <cell r="I10">
            <v>2.4805869695885608E-4</v>
          </cell>
        </row>
        <row r="11">
          <cell r="A11" t="str">
            <v>Emi</v>
          </cell>
          <cell r="H11">
            <v>0.7566376623970088</v>
          </cell>
          <cell r="I11">
            <v>0.105520991446538</v>
          </cell>
        </row>
        <row r="12">
          <cell r="A12" t="str">
            <v>Ixe</v>
          </cell>
          <cell r="H12">
            <v>1</v>
          </cell>
          <cell r="I12">
            <v>0</v>
          </cell>
        </row>
        <row r="14">
          <cell r="I14">
            <v>1.9361928524529032E-2</v>
          </cell>
        </row>
        <row r="15">
          <cell r="I15">
            <v>7.2827528174655861E-4</v>
          </cell>
        </row>
        <row r="16">
          <cell r="I16">
            <v>7.3345204282554977E-2</v>
          </cell>
        </row>
        <row r="17">
          <cell r="I17">
            <v>4.5617977568041618E-2</v>
          </cell>
        </row>
        <row r="18">
          <cell r="I18">
            <v>6.8641427496978055E-4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61F7-AC71-4917-B4B7-E654453D57C4}">
  <dimension ref="A1:I12"/>
  <sheetViews>
    <sheetView tabSelected="1" workbookViewId="0">
      <selection activeCell="L3" sqref="L3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E1" t="s">
        <v>2</v>
      </c>
      <c r="G1" t="s">
        <v>3</v>
      </c>
      <c r="H1" t="s">
        <v>4</v>
      </c>
      <c r="I1" t="s">
        <v>5</v>
      </c>
    </row>
    <row r="2" spans="1:9" x14ac:dyDescent="0.3">
      <c r="A2" t="s">
        <v>6</v>
      </c>
      <c r="B2">
        <v>31</v>
      </c>
      <c r="C2">
        <f>(B2-29)/(11548-29)</f>
        <v>1.7362618282837052E-4</v>
      </c>
      <c r="D2">
        <v>32</v>
      </c>
      <c r="E2">
        <f>(D2-40)/(13216-40)</f>
        <v>-6.0716454159077113E-4</v>
      </c>
      <c r="F2">
        <v>23</v>
      </c>
      <c r="G2">
        <f>(F2-$F$9)/($F$12-$F$9)</f>
        <v>5.6942203663281764E-4</v>
      </c>
      <c r="H2">
        <f>AVERAGE(C2,E2,G2)</f>
        <v>4.5294559290139006E-5</v>
      </c>
      <c r="I2">
        <f>STDEV(C2,E2,G2)</f>
        <v>5.9869921347362903E-4</v>
      </c>
    </row>
    <row r="3" spans="1:9" x14ac:dyDescent="0.3">
      <c r="A3" t="s">
        <v>7</v>
      </c>
      <c r="B3">
        <v>40</v>
      </c>
      <c r="C3">
        <f t="shared" ref="C3:C12" si="0">(B3-29)/(11548-29)</f>
        <v>9.5494400555603783E-4</v>
      </c>
      <c r="D3">
        <v>60</v>
      </c>
      <c r="E3">
        <f t="shared" ref="E3:E12" si="1">(D3-40)/(13216-40)</f>
        <v>1.5179113539769277E-3</v>
      </c>
      <c r="F3">
        <v>40</v>
      </c>
      <c r="G3">
        <f t="shared" ref="G3:G12" si="2">(F3-$F$9)/($F$12-$F$9)</f>
        <v>2.1827844737591345E-3</v>
      </c>
      <c r="H3">
        <f t="shared" ref="H3:H12" si="3">AVERAGE(C3,E3,G3)</f>
        <v>1.5518799444307E-3</v>
      </c>
      <c r="I3">
        <f t="shared" ref="I3:I12" si="4">STDEV(C3,E3,G3)</f>
        <v>6.1462464373986992E-4</v>
      </c>
    </row>
    <row r="4" spans="1:9" x14ac:dyDescent="0.3">
      <c r="A4" t="s">
        <v>8</v>
      </c>
      <c r="B4">
        <v>12635</v>
      </c>
      <c r="C4">
        <f t="shared" si="0"/>
        <v>1.0943658303672195</v>
      </c>
      <c r="D4">
        <v>13216</v>
      </c>
      <c r="E4">
        <f t="shared" si="1"/>
        <v>1</v>
      </c>
      <c r="F4">
        <v>9647</v>
      </c>
      <c r="G4">
        <f t="shared" si="2"/>
        <v>0.91392236879567235</v>
      </c>
      <c r="H4">
        <f t="shared" si="3"/>
        <v>1.0027627330542972</v>
      </c>
      <c r="I4">
        <f t="shared" si="4"/>
        <v>9.0253449941969432E-2</v>
      </c>
    </row>
    <row r="5" spans="1:9" x14ac:dyDescent="0.3">
      <c r="A5" t="s">
        <v>9</v>
      </c>
      <c r="B5">
        <v>168</v>
      </c>
      <c r="C5">
        <f t="shared" si="0"/>
        <v>1.2067019706571751E-2</v>
      </c>
      <c r="D5">
        <v>90</v>
      </c>
      <c r="E5">
        <f t="shared" si="1"/>
        <v>3.7947783849423193E-3</v>
      </c>
      <c r="F5">
        <v>44</v>
      </c>
      <c r="G5">
        <f t="shared" si="2"/>
        <v>2.5623991648476797E-3</v>
      </c>
      <c r="H5">
        <f t="shared" si="3"/>
        <v>6.141399085453917E-3</v>
      </c>
      <c r="I5">
        <f t="shared" si="4"/>
        <v>5.168599853402559E-3</v>
      </c>
    </row>
    <row r="6" spans="1:9" x14ac:dyDescent="0.3">
      <c r="A6" t="s">
        <v>10</v>
      </c>
      <c r="B6">
        <v>5882</v>
      </c>
      <c r="C6">
        <f t="shared" si="0"/>
        <v>0.50811702404722636</v>
      </c>
      <c r="D6">
        <v>6732</v>
      </c>
      <c r="E6">
        <f t="shared" si="1"/>
        <v>0.50789313904068001</v>
      </c>
      <c r="F6">
        <v>5623</v>
      </c>
      <c r="G6">
        <f t="shared" si="2"/>
        <v>0.532029989560596</v>
      </c>
      <c r="H6">
        <f t="shared" si="3"/>
        <v>0.51601338421616749</v>
      </c>
      <c r="I6">
        <f t="shared" si="4"/>
        <v>1.3871238812500552E-2</v>
      </c>
    </row>
    <row r="7" spans="1:9" x14ac:dyDescent="0.3">
      <c r="A7" t="s">
        <v>11</v>
      </c>
      <c r="B7">
        <v>31</v>
      </c>
      <c r="C7">
        <f t="shared" si="0"/>
        <v>1.7362618282837052E-4</v>
      </c>
      <c r="D7">
        <v>40</v>
      </c>
      <c r="E7">
        <f t="shared" si="1"/>
        <v>0</v>
      </c>
      <c r="F7">
        <v>27</v>
      </c>
      <c r="G7">
        <f t="shared" si="2"/>
        <v>9.4903672772136277E-4</v>
      </c>
      <c r="H7">
        <f t="shared" si="3"/>
        <v>3.7422097018324443E-4</v>
      </c>
      <c r="I7">
        <f t="shared" si="4"/>
        <v>5.053180970205583E-4</v>
      </c>
    </row>
    <row r="8" spans="1:9" x14ac:dyDescent="0.3">
      <c r="A8" s="1" t="s">
        <v>12</v>
      </c>
      <c r="B8">
        <v>2091</v>
      </c>
      <c r="C8">
        <f t="shared" si="0"/>
        <v>0.17900859449605</v>
      </c>
      <c r="D8">
        <v>2393</v>
      </c>
      <c r="E8">
        <f t="shared" si="1"/>
        <v>0.17858227079538555</v>
      </c>
      <c r="F8">
        <v>1747</v>
      </c>
      <c r="G8">
        <f t="shared" si="2"/>
        <v>0.16418335389579577</v>
      </c>
      <c r="H8">
        <f t="shared" si="3"/>
        <v>0.1739247397290771</v>
      </c>
      <c r="I8">
        <f t="shared" si="4"/>
        <v>8.4389801776682555E-3</v>
      </c>
    </row>
    <row r="9" spans="1:9" x14ac:dyDescent="0.3">
      <c r="A9" t="s">
        <v>13</v>
      </c>
      <c r="B9">
        <v>29</v>
      </c>
      <c r="C9">
        <f t="shared" si="0"/>
        <v>0</v>
      </c>
      <c r="D9">
        <v>40</v>
      </c>
      <c r="E9">
        <f t="shared" si="1"/>
        <v>0</v>
      </c>
      <c r="F9">
        <v>17</v>
      </c>
      <c r="G9">
        <f t="shared" si="2"/>
        <v>0</v>
      </c>
      <c r="H9">
        <f t="shared" si="3"/>
        <v>0</v>
      </c>
      <c r="I9">
        <f t="shared" si="4"/>
        <v>0</v>
      </c>
    </row>
    <row r="10" spans="1:9" x14ac:dyDescent="0.3">
      <c r="A10" t="s">
        <v>14</v>
      </c>
      <c r="B10">
        <v>28</v>
      </c>
      <c r="C10">
        <f t="shared" si="0"/>
        <v>-8.681309141418526E-5</v>
      </c>
      <c r="D10">
        <v>40</v>
      </c>
      <c r="E10">
        <f t="shared" si="1"/>
        <v>0</v>
      </c>
      <c r="F10">
        <v>21</v>
      </c>
      <c r="G10">
        <f t="shared" si="2"/>
        <v>3.7961469108854513E-4</v>
      </c>
      <c r="H10">
        <f t="shared" si="3"/>
        <v>9.7600533224786619E-5</v>
      </c>
      <c r="I10">
        <f t="shared" si="4"/>
        <v>2.4805869695885608E-4</v>
      </c>
    </row>
    <row r="11" spans="1:9" x14ac:dyDescent="0.3">
      <c r="A11" t="s">
        <v>15</v>
      </c>
      <c r="B11">
        <v>9222</v>
      </c>
      <c r="C11">
        <f t="shared" si="0"/>
        <v>0.79807274937060513</v>
      </c>
      <c r="D11">
        <v>8429</v>
      </c>
      <c r="E11">
        <f t="shared" si="1"/>
        <v>0.63668791742562236</v>
      </c>
      <c r="F11">
        <v>8817</v>
      </c>
      <c r="G11">
        <f t="shared" si="2"/>
        <v>0.83515232039479925</v>
      </c>
      <c r="H11">
        <f t="shared" si="3"/>
        <v>0.7566376623970088</v>
      </c>
      <c r="I11">
        <f t="shared" si="4"/>
        <v>0.105520991446538</v>
      </c>
    </row>
    <row r="12" spans="1:9" x14ac:dyDescent="0.3">
      <c r="A12" t="s">
        <v>16</v>
      </c>
      <c r="B12">
        <v>11548</v>
      </c>
      <c r="C12">
        <f t="shared" si="0"/>
        <v>1</v>
      </c>
      <c r="D12">
        <v>13216</v>
      </c>
      <c r="E12">
        <f t="shared" si="1"/>
        <v>1</v>
      </c>
      <c r="F12">
        <v>10554</v>
      </c>
      <c r="G12">
        <f t="shared" si="2"/>
        <v>1</v>
      </c>
      <c r="H12">
        <f t="shared" si="3"/>
        <v>1</v>
      </c>
      <c r="I12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2020-09-24T16:02:21Z</dcterms:created>
  <dcterms:modified xsi:type="dcterms:W3CDTF">2020-09-24T16:04:09Z</dcterms:modified>
</cp:coreProperties>
</file>