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4FC2B9DE-AF5B-462E-9A72-E3DB8716360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9.5.20_bead_smp_alec_meu_rep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30" i="2"/>
  <c r="L31" i="2"/>
  <c r="L32" i="2"/>
  <c r="L33" i="2"/>
  <c r="L35" i="2"/>
  <c r="L36" i="2"/>
  <c r="L37" i="2"/>
  <c r="L38" i="2"/>
  <c r="L39" i="2"/>
  <c r="L40" i="2"/>
  <c r="L3" i="2"/>
  <c r="K4" i="2"/>
  <c r="K5" i="2"/>
  <c r="K6" i="2"/>
  <c r="K7" i="2"/>
  <c r="K8" i="2"/>
  <c r="K9" i="2"/>
  <c r="K10" i="2"/>
  <c r="K11" i="2"/>
  <c r="K12" i="2"/>
  <c r="K13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30" i="2"/>
  <c r="K31" i="2"/>
  <c r="K32" i="2"/>
  <c r="K33" i="2"/>
  <c r="K35" i="2"/>
  <c r="K36" i="2"/>
  <c r="K37" i="2"/>
  <c r="K38" i="2"/>
  <c r="K39" i="2"/>
  <c r="K40" i="2"/>
  <c r="K3" i="2"/>
  <c r="C28" i="2" l="1"/>
  <c r="C27" i="2"/>
  <c r="C26" i="2"/>
  <c r="C25" i="2"/>
  <c r="C36" i="2"/>
  <c r="C37" i="2"/>
  <c r="C38" i="2"/>
  <c r="C39" i="2"/>
  <c r="C40" i="2"/>
  <c r="C35" i="2"/>
  <c r="C31" i="2"/>
  <c r="C32" i="2"/>
  <c r="C33" i="2"/>
  <c r="C30" i="2"/>
  <c r="C4" i="2"/>
  <c r="C5" i="2"/>
  <c r="C6" i="2"/>
  <c r="C7" i="2"/>
  <c r="C8" i="2"/>
  <c r="C9" i="2"/>
  <c r="C10" i="2"/>
  <c r="C11" i="2"/>
  <c r="C12" i="2"/>
  <c r="C13" i="2"/>
  <c r="C15" i="2"/>
  <c r="C16" i="2"/>
  <c r="C17" i="2"/>
  <c r="C18" i="2"/>
  <c r="C19" i="2"/>
  <c r="C20" i="2"/>
  <c r="C21" i="2"/>
  <c r="C22" i="2"/>
  <c r="C23" i="2"/>
  <c r="C24" i="2"/>
  <c r="C3" i="2"/>
</calcChain>
</file>

<file path=xl/sharedStrings.xml><?xml version="1.0" encoding="utf-8"?>
<sst xmlns="http://schemas.openxmlformats.org/spreadsheetml/2006/main" count="100" uniqueCount="76">
  <si>
    <t>9.5.20_bead_smp_alec_meu_rep1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</si>
  <si>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</si>
  <si>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</si>
  <si>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</si>
  <si>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</si>
  <si>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</si>
  <si>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</si>
  <si>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</si>
  <si>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</si>
  <si>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</si>
  <si>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</si>
  <si>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</si>
  <si>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</si>
  <si>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</si>
  <si>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</si>
  <si>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</si>
  <si>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</si>
  <si>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</si>
  <si>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</si>
  <si>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</si>
  <si>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</si>
  <si>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</si>
  <si>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</si>
  <si>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</si>
  <si>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</si>
  <si>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</si>
  <si>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</si>
  <si>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</si>
  <si>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</si>
  <si>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</si>
  <si>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</si>
  <si>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</si>
  <si>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</si>
  <si>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</si>
  <si>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</si>
  <si>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</si>
  <si>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</si>
  <si>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</si>
  <si>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C1</t>
  </si>
  <si>
    <t>C2</t>
  </si>
  <si>
    <t>C3</t>
  </si>
  <si>
    <t>C4</t>
  </si>
  <si>
    <t>D1</t>
  </si>
  <si>
    <t>D2</t>
  </si>
  <si>
    <t>D3</t>
  </si>
  <si>
    <t>D4</t>
  </si>
  <si>
    <t>D5</t>
  </si>
  <si>
    <t>D6</t>
  </si>
  <si>
    <t>Tau5</t>
  </si>
  <si>
    <t>TNT1</t>
  </si>
  <si>
    <t>24Z</t>
  </si>
  <si>
    <t>26S</t>
  </si>
  <si>
    <t>30T</t>
  </si>
  <si>
    <t>32B</t>
  </si>
  <si>
    <t>Elot</t>
  </si>
  <si>
    <t>Duli</t>
  </si>
  <si>
    <t>Emi</t>
  </si>
  <si>
    <t>Ixe</t>
  </si>
  <si>
    <t>Tras</t>
  </si>
  <si>
    <t>Pani</t>
  </si>
  <si>
    <t>Patri</t>
  </si>
  <si>
    <t>Trem</t>
  </si>
  <si>
    <t>57</t>
  </si>
  <si>
    <t>8D3</t>
  </si>
  <si>
    <t>CD98</t>
  </si>
  <si>
    <t>pTau2</t>
  </si>
  <si>
    <t>M6</t>
  </si>
  <si>
    <t>M2</t>
  </si>
  <si>
    <t>mAb</t>
  </si>
  <si>
    <t>Median SMP</t>
  </si>
  <si>
    <t>pT2
IgG
8D3LH</t>
  </si>
  <si>
    <t>M6
IgG
8D3LH</t>
  </si>
  <si>
    <t>Median SMP Rep 2</t>
  </si>
  <si>
    <t>Median SMP Rep 3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</si>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</sst>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Sheet1!$A$3:$A$13</c:f>
              <c:strCache>
                <c:ptCount val="11"/>
                <c:pt idx="0">
                  <c:v>Tau5</c:v>
                </c:pt>
                <c:pt idx="1">
                  <c:v>TNT1</c:v>
                </c:pt>
                <c:pt idx="2">
                  <c:v>24Z</c:v>
                </c:pt>
                <c:pt idx="3">
                  <c:v>26S</c:v>
                </c:pt>
                <c:pt idx="4">
                  <c:v>30T</c:v>
                </c:pt>
                <c:pt idx="5">
                  <c:v>32B</c:v>
                </c:pt>
                <c:pt idx="6">
                  <c:v>57</c:v>
                </c:pt>
                <c:pt idx="7">
                  <c:v>Elot</c:v>
                </c:pt>
                <c:pt idx="8">
                  <c:v>Duli</c:v>
                </c:pt>
                <c:pt idx="9">
                  <c:v>Emi</c:v>
                </c:pt>
                <c:pt idx="10">
                  <c:v>Ixe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0.4043613707165109</c:v>
                </c:pt>
                <c:pt idx="1">
                  <c:v>0.26841121495327103</c:v>
                </c:pt>
                <c:pt idx="2">
                  <c:v>1</c:v>
                </c:pt>
                <c:pt idx="3">
                  <c:v>1.1214953271028037E-3</c:v>
                </c:pt>
                <c:pt idx="4">
                  <c:v>0.69657320872274142</c:v>
                </c:pt>
                <c:pt idx="5">
                  <c:v>0.44286604361370718</c:v>
                </c:pt>
                <c:pt idx="6">
                  <c:v>2.3676012461059191E-3</c:v>
                </c:pt>
                <c:pt idx="7">
                  <c:v>0</c:v>
                </c:pt>
                <c:pt idx="8">
                  <c:v>0.53096573208722742</c:v>
                </c:pt>
                <c:pt idx="9">
                  <c:v>0.76261682242990658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E-488F-ABD3-EA909C081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977303776"/>
        <c:axId val="977304104"/>
      </c:barChart>
      <c:catAx>
        <c:axId val="9773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04104"/>
        <c:crosses val="autoZero"/>
        <c:auto val="1"/>
        <c:lblAlgn val="ctr"/>
        <c:lblOffset val="100"/>
        <c:noMultiLvlLbl val="0"/>
      </c:catAx>
      <c:valAx>
        <c:axId val="977304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Normalized</a:t>
                </a:r>
                <a:r>
                  <a:rPr lang="en-US" sz="1800" baseline="0"/>
                  <a:t> SMP Score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03776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Sheet1!$A$15:$A$28</c:f>
              <c:strCache>
                <c:ptCount val="14"/>
                <c:pt idx="0">
                  <c:v>8D3</c:v>
                </c:pt>
                <c:pt idx="1">
                  <c:v>CD98</c:v>
                </c:pt>
                <c:pt idx="2">
                  <c:v>pTau2</c:v>
                </c:pt>
                <c:pt idx="3">
                  <c:v>M6</c:v>
                </c:pt>
                <c:pt idx="4">
                  <c:v>M2</c:v>
                </c:pt>
                <c:pt idx="5">
                  <c:v>pT2
IgG
8D3LH</c:v>
                </c:pt>
                <c:pt idx="6">
                  <c:v>M6
IgG
8D3LH</c:v>
                </c:pt>
                <c:pt idx="7">
                  <c:v>A1</c:v>
                </c:pt>
                <c:pt idx="8">
                  <c:v>B2</c:v>
                </c:pt>
                <c:pt idx="9">
                  <c:v>C3</c:v>
                </c:pt>
                <c:pt idx="10">
                  <c:v>Elot</c:v>
                </c:pt>
                <c:pt idx="11">
                  <c:v>Duli</c:v>
                </c:pt>
                <c:pt idx="12">
                  <c:v>Emi</c:v>
                </c:pt>
                <c:pt idx="13">
                  <c:v>Ixe</c:v>
                </c:pt>
              </c:strCache>
            </c:strRef>
          </c:cat>
          <c:val>
            <c:numRef>
              <c:f>Sheet1!$C$15:$C$28</c:f>
              <c:numCache>
                <c:formatCode>General</c:formatCode>
                <c:ptCount val="14"/>
                <c:pt idx="0">
                  <c:v>8.4361370716510897E-2</c:v>
                </c:pt>
                <c:pt idx="1">
                  <c:v>0.55551401869158878</c:v>
                </c:pt>
                <c:pt idx="2">
                  <c:v>0.72884735202492212</c:v>
                </c:pt>
                <c:pt idx="3">
                  <c:v>0.63638629283489101</c:v>
                </c:pt>
                <c:pt idx="4">
                  <c:v>4.1121495327102802E-3</c:v>
                </c:pt>
                <c:pt idx="5">
                  <c:v>0.63638629283489101</c:v>
                </c:pt>
                <c:pt idx="6">
                  <c:v>0.30778816199376946</c:v>
                </c:pt>
                <c:pt idx="7">
                  <c:v>0.60822429906542053</c:v>
                </c:pt>
                <c:pt idx="8">
                  <c:v>0.14105919003115264</c:v>
                </c:pt>
                <c:pt idx="9">
                  <c:v>4.485981308411215E-3</c:v>
                </c:pt>
                <c:pt idx="10">
                  <c:v>0</c:v>
                </c:pt>
                <c:pt idx="11">
                  <c:v>0.53096573208722742</c:v>
                </c:pt>
                <c:pt idx="12">
                  <c:v>0.76261682242990658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9-4B10-9856-AE774E719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977303776"/>
        <c:axId val="977304104"/>
      </c:barChart>
      <c:catAx>
        <c:axId val="9773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04104"/>
        <c:crosses val="autoZero"/>
        <c:auto val="1"/>
        <c:lblAlgn val="ctr"/>
        <c:lblOffset val="100"/>
        <c:noMultiLvlLbl val="0"/>
      </c:catAx>
      <c:valAx>
        <c:axId val="977304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Normalized</a:t>
                </a:r>
                <a:r>
                  <a:rPr lang="en-US" sz="1800" baseline="0"/>
                  <a:t> SMP Score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1.2288786482334869E-2"/>
              <c:y val="1.17822251385243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03776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518160</xdr:colOff>
      <xdr:row>3</xdr:row>
      <xdr:rowOff>87630</xdr:rowOff>
    </xdr:from>
    <xdr:to>
      <xdr:col>24</xdr:col>
      <xdr:colOff>243840</xdr:colOff>
      <xdr:row>18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BF2ED5-9C22-48AE-9F2C-F050224CA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365760</xdr:colOff>
      <xdr:row>19</xdr:row>
      <xdr:rowOff>205740</xdr:rowOff>
    </xdr:from>
    <xdr:to>
      <xdr:col>29</xdr:col>
      <xdr:colOff>99060</xdr:colOff>
      <xdr:row>31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51C0CF-E39F-4B41-AEE6-8D8E31CD4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5054</v>
      </c>
      <c r="D3">
        <v>1526</v>
      </c>
      <c r="E3">
        <v>3278</v>
      </c>
      <c r="F3">
        <v>1444.26</v>
      </c>
      <c r="G3">
        <v>3067.03</v>
      </c>
      <c r="H3" s="1">
        <v>0.58730000000000004</v>
      </c>
      <c r="I3" s="1">
        <v>1</v>
      </c>
      <c r="J3">
        <v>5054</v>
      </c>
      <c r="K3">
        <v>81</v>
      </c>
      <c r="L3">
        <v>88</v>
      </c>
      <c r="M3">
        <v>81.099999999999994</v>
      </c>
      <c r="N3">
        <v>87.51</v>
      </c>
      <c r="O3" s="1">
        <v>0.58730000000000004</v>
      </c>
      <c r="P3" s="1">
        <v>0.58730000000000004</v>
      </c>
    </row>
    <row r="4" spans="1:16" x14ac:dyDescent="0.3">
      <c r="A4" t="s">
        <v>18</v>
      </c>
      <c r="C4">
        <v>5059</v>
      </c>
      <c r="D4">
        <v>2091</v>
      </c>
      <c r="E4">
        <v>2187</v>
      </c>
      <c r="F4">
        <v>2061.5700000000002</v>
      </c>
      <c r="G4">
        <v>2157.58</v>
      </c>
      <c r="H4" s="1">
        <v>0.63329999999999997</v>
      </c>
      <c r="I4" s="1">
        <v>1</v>
      </c>
      <c r="J4">
        <v>5059</v>
      </c>
      <c r="K4">
        <v>82</v>
      </c>
      <c r="L4">
        <v>87</v>
      </c>
      <c r="M4">
        <v>81.209999999999994</v>
      </c>
      <c r="N4">
        <v>86.89</v>
      </c>
      <c r="O4" s="1">
        <v>0.63329999999999997</v>
      </c>
      <c r="P4" s="1">
        <v>0.63329999999999997</v>
      </c>
    </row>
    <row r="5" spans="1:16" x14ac:dyDescent="0.3">
      <c r="A5" t="s">
        <v>19</v>
      </c>
      <c r="C5">
        <v>5033</v>
      </c>
      <c r="D5">
        <v>1114</v>
      </c>
      <c r="E5">
        <v>8058</v>
      </c>
      <c r="F5">
        <v>1105.29</v>
      </c>
      <c r="G5">
        <v>7967.51</v>
      </c>
      <c r="H5" s="1">
        <v>0.67490000000000006</v>
      </c>
      <c r="I5" s="1">
        <v>1</v>
      </c>
      <c r="J5">
        <v>5033</v>
      </c>
      <c r="K5">
        <v>82</v>
      </c>
      <c r="L5">
        <v>88</v>
      </c>
      <c r="M5">
        <v>81.59</v>
      </c>
      <c r="N5">
        <v>88.4</v>
      </c>
      <c r="O5" s="1">
        <v>0.67490000000000006</v>
      </c>
      <c r="P5" s="1">
        <v>0.67490000000000006</v>
      </c>
    </row>
    <row r="6" spans="1:16" x14ac:dyDescent="0.3">
      <c r="A6" t="s">
        <v>20</v>
      </c>
      <c r="C6">
        <v>5056</v>
      </c>
      <c r="D6">
        <v>3278</v>
      </c>
      <c r="E6">
        <v>42</v>
      </c>
      <c r="F6">
        <v>3268.06</v>
      </c>
      <c r="G6">
        <v>47.78</v>
      </c>
      <c r="H6" s="1">
        <v>0.76019999999999999</v>
      </c>
      <c r="I6" s="1">
        <v>1</v>
      </c>
      <c r="J6">
        <v>5056</v>
      </c>
      <c r="K6">
        <v>82</v>
      </c>
      <c r="L6">
        <v>87</v>
      </c>
      <c r="M6">
        <v>81.53</v>
      </c>
      <c r="N6">
        <v>87.28</v>
      </c>
      <c r="O6" s="1">
        <v>0.76019999999999999</v>
      </c>
      <c r="P6" s="1">
        <v>0.76019999999999999</v>
      </c>
    </row>
    <row r="7" spans="1:16" x14ac:dyDescent="0.3">
      <c r="A7" t="s">
        <v>21</v>
      </c>
      <c r="C7">
        <v>5036</v>
      </c>
      <c r="D7">
        <v>2503</v>
      </c>
      <c r="E7">
        <v>5623</v>
      </c>
      <c r="F7">
        <v>2569.9699999999998</v>
      </c>
      <c r="G7">
        <v>5516.84</v>
      </c>
      <c r="H7" s="1">
        <v>0.72889999999999999</v>
      </c>
      <c r="I7" s="1">
        <v>1</v>
      </c>
      <c r="J7">
        <v>5036</v>
      </c>
      <c r="K7">
        <v>83</v>
      </c>
      <c r="L7">
        <v>89</v>
      </c>
      <c r="M7">
        <v>82.37</v>
      </c>
      <c r="N7">
        <v>88.62</v>
      </c>
      <c r="O7" s="1">
        <v>0.72889999999999999</v>
      </c>
      <c r="P7" s="1">
        <v>0.72889999999999999</v>
      </c>
    </row>
    <row r="8" spans="1:16" x14ac:dyDescent="0.3">
      <c r="A8" t="s">
        <v>22</v>
      </c>
      <c r="C8">
        <v>2874</v>
      </c>
      <c r="D8">
        <v>777</v>
      </c>
      <c r="E8">
        <v>3587</v>
      </c>
      <c r="F8">
        <v>794.3</v>
      </c>
      <c r="G8">
        <v>3348.8</v>
      </c>
      <c r="H8" s="1">
        <v>0.74419999999999997</v>
      </c>
      <c r="I8" s="1">
        <v>1</v>
      </c>
      <c r="J8">
        <v>2874</v>
      </c>
      <c r="K8">
        <v>81</v>
      </c>
      <c r="L8">
        <v>89</v>
      </c>
      <c r="M8">
        <v>81.260000000000005</v>
      </c>
      <c r="N8">
        <v>89.28</v>
      </c>
      <c r="O8" s="1">
        <v>0.74419999999999997</v>
      </c>
      <c r="P8" s="1">
        <v>0.74419999999999997</v>
      </c>
    </row>
    <row r="9" spans="1:16" x14ac:dyDescent="0.3">
      <c r="A9" t="s">
        <v>23</v>
      </c>
      <c r="C9">
        <v>5067</v>
      </c>
      <c r="D9">
        <v>3587</v>
      </c>
      <c r="E9">
        <v>52</v>
      </c>
      <c r="F9">
        <v>3601.22</v>
      </c>
      <c r="G9">
        <v>69.38</v>
      </c>
      <c r="H9" s="1">
        <v>0.86699999999999999</v>
      </c>
      <c r="I9" s="1">
        <v>1</v>
      </c>
      <c r="J9">
        <v>5067</v>
      </c>
      <c r="K9">
        <v>82</v>
      </c>
      <c r="L9">
        <v>87</v>
      </c>
      <c r="M9">
        <v>81.44</v>
      </c>
      <c r="N9">
        <v>86.57</v>
      </c>
      <c r="O9" s="1">
        <v>0.86699999999999999</v>
      </c>
      <c r="P9" s="1">
        <v>0.86699999999999999</v>
      </c>
    </row>
    <row r="10" spans="1:16" x14ac:dyDescent="0.3">
      <c r="A10" t="s">
        <v>24</v>
      </c>
      <c r="C10">
        <v>5064</v>
      </c>
      <c r="D10">
        <v>1275</v>
      </c>
      <c r="E10">
        <v>33</v>
      </c>
      <c r="F10">
        <v>1336.67</v>
      </c>
      <c r="G10">
        <v>43.11</v>
      </c>
      <c r="H10" s="1">
        <v>0.92610000000000003</v>
      </c>
      <c r="I10" s="1">
        <v>1</v>
      </c>
      <c r="J10">
        <v>5064</v>
      </c>
      <c r="K10">
        <v>81</v>
      </c>
      <c r="L10">
        <v>87</v>
      </c>
      <c r="M10">
        <v>81.08</v>
      </c>
      <c r="N10">
        <v>86.72</v>
      </c>
      <c r="O10" s="1">
        <v>0.92610000000000003</v>
      </c>
      <c r="P10" s="1">
        <v>0.92610000000000003</v>
      </c>
    </row>
    <row r="11" spans="1:16" x14ac:dyDescent="0.3">
      <c r="A11" t="s">
        <v>25</v>
      </c>
      <c r="C11">
        <v>5050</v>
      </c>
      <c r="D11">
        <v>2091</v>
      </c>
      <c r="E11">
        <v>4294</v>
      </c>
      <c r="F11">
        <v>2063.89</v>
      </c>
      <c r="G11">
        <v>4277.88</v>
      </c>
      <c r="H11" s="1">
        <v>0.79749999999999999</v>
      </c>
      <c r="I11" s="1">
        <v>1</v>
      </c>
      <c r="J11">
        <v>5050</v>
      </c>
      <c r="K11">
        <v>81</v>
      </c>
      <c r="L11">
        <v>88</v>
      </c>
      <c r="M11">
        <v>81.17</v>
      </c>
      <c r="N11">
        <v>87.69</v>
      </c>
      <c r="O11" s="1">
        <v>0.79749999999999999</v>
      </c>
      <c r="P11" s="1">
        <v>0.79749999999999999</v>
      </c>
    </row>
    <row r="12" spans="1:16" x14ac:dyDescent="0.3">
      <c r="A12" t="s">
        <v>26</v>
      </c>
      <c r="C12">
        <v>5039</v>
      </c>
      <c r="D12">
        <v>1999</v>
      </c>
      <c r="E12">
        <v>6153</v>
      </c>
      <c r="F12">
        <v>1945.02</v>
      </c>
      <c r="G12">
        <v>5779.47</v>
      </c>
      <c r="H12" s="1">
        <v>0.75329999999999997</v>
      </c>
      <c r="I12" s="1">
        <v>1</v>
      </c>
      <c r="J12">
        <v>5039</v>
      </c>
      <c r="K12">
        <v>82</v>
      </c>
      <c r="L12">
        <v>88</v>
      </c>
      <c r="M12">
        <v>81.94</v>
      </c>
      <c r="N12">
        <v>88.36</v>
      </c>
      <c r="O12" s="1">
        <v>0.75329999999999997</v>
      </c>
      <c r="P12" s="1">
        <v>0.75329999999999997</v>
      </c>
    </row>
    <row r="13" spans="1:16" x14ac:dyDescent="0.3">
      <c r="A13" t="s">
        <v>27</v>
      </c>
      <c r="C13">
        <v>5042</v>
      </c>
      <c r="D13">
        <v>103</v>
      </c>
      <c r="E13">
        <v>8</v>
      </c>
      <c r="F13">
        <v>103.66</v>
      </c>
      <c r="G13">
        <v>9.26</v>
      </c>
      <c r="H13" s="1">
        <v>0.78100000000000003</v>
      </c>
      <c r="I13" s="1">
        <v>1</v>
      </c>
      <c r="J13">
        <v>5042</v>
      </c>
      <c r="K13">
        <v>82</v>
      </c>
      <c r="L13">
        <v>88</v>
      </c>
      <c r="M13">
        <v>81.94</v>
      </c>
      <c r="N13">
        <v>88</v>
      </c>
      <c r="O13" s="1">
        <v>0.78100000000000003</v>
      </c>
      <c r="P13" s="1">
        <v>0.78100000000000003</v>
      </c>
    </row>
    <row r="14" spans="1:16" x14ac:dyDescent="0.3">
      <c r="A14" t="s">
        <v>28</v>
      </c>
      <c r="C14">
        <v>5050</v>
      </c>
      <c r="D14">
        <v>1911</v>
      </c>
      <c r="E14">
        <v>710</v>
      </c>
      <c r="F14">
        <v>1955.25</v>
      </c>
      <c r="G14">
        <v>723.23</v>
      </c>
      <c r="H14" s="1">
        <v>0.4713</v>
      </c>
      <c r="I14" s="1">
        <v>1</v>
      </c>
      <c r="J14">
        <v>5050</v>
      </c>
      <c r="K14">
        <v>82</v>
      </c>
      <c r="L14">
        <v>87</v>
      </c>
      <c r="M14">
        <v>81.89</v>
      </c>
      <c r="N14">
        <v>87.61</v>
      </c>
      <c r="O14" s="1">
        <v>0.4713</v>
      </c>
      <c r="P14" s="1">
        <v>0.4713</v>
      </c>
    </row>
    <row r="15" spans="1:16" x14ac:dyDescent="0.3">
      <c r="A15" t="s">
        <v>29</v>
      </c>
      <c r="C15">
        <v>5055</v>
      </c>
      <c r="D15">
        <v>1911</v>
      </c>
      <c r="E15">
        <v>4491</v>
      </c>
      <c r="F15">
        <v>1909.46</v>
      </c>
      <c r="G15">
        <v>4478.2700000000004</v>
      </c>
      <c r="H15" s="1">
        <v>0.52410000000000001</v>
      </c>
      <c r="I15" s="1">
        <v>1</v>
      </c>
      <c r="J15">
        <v>5055</v>
      </c>
      <c r="K15">
        <v>82</v>
      </c>
      <c r="L15">
        <v>88</v>
      </c>
      <c r="M15">
        <v>81.81</v>
      </c>
      <c r="N15">
        <v>88.17</v>
      </c>
      <c r="O15" s="1">
        <v>0.52410000000000001</v>
      </c>
      <c r="P15" s="1">
        <v>0.52410000000000001</v>
      </c>
    </row>
    <row r="16" spans="1:16" x14ac:dyDescent="0.3">
      <c r="A16" t="s">
        <v>30</v>
      </c>
      <c r="C16">
        <v>5058</v>
      </c>
      <c r="D16">
        <v>931</v>
      </c>
      <c r="E16">
        <v>5882</v>
      </c>
      <c r="F16">
        <v>932.03</v>
      </c>
      <c r="G16">
        <v>5850.5</v>
      </c>
      <c r="H16" s="1">
        <v>0.66869999999999996</v>
      </c>
      <c r="I16" s="1">
        <v>1</v>
      </c>
      <c r="J16">
        <v>5058</v>
      </c>
      <c r="K16">
        <v>82</v>
      </c>
      <c r="L16">
        <v>88</v>
      </c>
      <c r="M16">
        <v>81.81</v>
      </c>
      <c r="N16">
        <v>88.53</v>
      </c>
      <c r="O16" s="1">
        <v>0.66869999999999996</v>
      </c>
      <c r="P16" s="1">
        <v>0.66869999999999996</v>
      </c>
    </row>
    <row r="17" spans="1:16" x14ac:dyDescent="0.3">
      <c r="A17" t="s">
        <v>31</v>
      </c>
      <c r="C17">
        <v>5042</v>
      </c>
      <c r="D17">
        <v>1114</v>
      </c>
      <c r="E17">
        <v>5140</v>
      </c>
      <c r="F17">
        <v>1108.79</v>
      </c>
      <c r="G17">
        <v>5084.08</v>
      </c>
      <c r="H17" s="1">
        <v>0.8488</v>
      </c>
      <c r="I17" s="1">
        <v>1</v>
      </c>
      <c r="J17">
        <v>5042</v>
      </c>
      <c r="K17">
        <v>82</v>
      </c>
      <c r="L17">
        <v>88</v>
      </c>
      <c r="M17">
        <v>82.03</v>
      </c>
      <c r="N17">
        <v>88.29</v>
      </c>
      <c r="O17" s="1">
        <v>0.8488</v>
      </c>
      <c r="P17" s="1">
        <v>0.8488</v>
      </c>
    </row>
    <row r="18" spans="1:16" x14ac:dyDescent="0.3">
      <c r="A18" t="s">
        <v>32</v>
      </c>
      <c r="C18">
        <v>5065</v>
      </c>
      <c r="D18">
        <v>1999</v>
      </c>
      <c r="E18">
        <v>66</v>
      </c>
      <c r="F18">
        <v>2050.9899999999998</v>
      </c>
      <c r="G18">
        <v>75.739999999999995</v>
      </c>
      <c r="H18" s="1">
        <v>0.73280000000000001</v>
      </c>
      <c r="I18" s="1">
        <v>1</v>
      </c>
      <c r="J18">
        <v>5065</v>
      </c>
      <c r="K18">
        <v>82</v>
      </c>
      <c r="L18">
        <v>87</v>
      </c>
      <c r="M18">
        <v>81.5</v>
      </c>
      <c r="N18">
        <v>86.84</v>
      </c>
      <c r="O18" s="1">
        <v>0.73280000000000001</v>
      </c>
      <c r="P18" s="1">
        <v>0.73280000000000001</v>
      </c>
    </row>
    <row r="19" spans="1:16" x14ac:dyDescent="0.3">
      <c r="A19" t="s">
        <v>33</v>
      </c>
      <c r="C19">
        <v>5056</v>
      </c>
      <c r="D19">
        <v>1911</v>
      </c>
      <c r="E19">
        <v>5140</v>
      </c>
      <c r="F19">
        <v>1957.94</v>
      </c>
      <c r="G19">
        <v>4959.75</v>
      </c>
      <c r="H19" s="1">
        <v>0.84389999999999998</v>
      </c>
      <c r="I19" s="1">
        <v>1</v>
      </c>
      <c r="J19">
        <v>5056</v>
      </c>
      <c r="K19">
        <v>81</v>
      </c>
      <c r="L19">
        <v>87</v>
      </c>
      <c r="M19">
        <v>80.739999999999995</v>
      </c>
      <c r="N19">
        <v>86.84</v>
      </c>
      <c r="O19" s="1">
        <v>0.84389999999999998</v>
      </c>
      <c r="P19" s="1">
        <v>0.84389999999999998</v>
      </c>
    </row>
    <row r="20" spans="1:16" x14ac:dyDescent="0.3">
      <c r="A20" t="s">
        <v>34</v>
      </c>
      <c r="C20">
        <v>5065</v>
      </c>
      <c r="D20">
        <v>2288</v>
      </c>
      <c r="E20">
        <v>2503</v>
      </c>
      <c r="F20">
        <v>2287.1999999999998</v>
      </c>
      <c r="G20">
        <v>2542.1799999999998</v>
      </c>
      <c r="H20" s="1">
        <v>0.86050000000000004</v>
      </c>
      <c r="I20" s="1">
        <v>1</v>
      </c>
      <c r="J20">
        <v>5065</v>
      </c>
      <c r="K20">
        <v>82</v>
      </c>
      <c r="L20">
        <v>87</v>
      </c>
      <c r="M20">
        <v>81.260000000000005</v>
      </c>
      <c r="N20">
        <v>86.7</v>
      </c>
      <c r="O20" s="1">
        <v>0.86050000000000004</v>
      </c>
      <c r="P20" s="1">
        <v>0.86050000000000004</v>
      </c>
    </row>
    <row r="21" spans="1:16" x14ac:dyDescent="0.3">
      <c r="A21" t="s">
        <v>35</v>
      </c>
      <c r="C21">
        <v>5059</v>
      </c>
      <c r="D21">
        <v>1670</v>
      </c>
      <c r="E21">
        <v>4914</v>
      </c>
      <c r="F21">
        <v>1669.1</v>
      </c>
      <c r="G21">
        <v>4778.96</v>
      </c>
      <c r="H21" s="1">
        <v>0.88170000000000004</v>
      </c>
      <c r="I21" s="1">
        <v>1</v>
      </c>
      <c r="J21">
        <v>5059</v>
      </c>
      <c r="K21">
        <v>82</v>
      </c>
      <c r="L21">
        <v>88</v>
      </c>
      <c r="M21">
        <v>81.37</v>
      </c>
      <c r="N21">
        <v>87.8</v>
      </c>
      <c r="O21" s="1">
        <v>0.88170000000000004</v>
      </c>
      <c r="P21" s="1">
        <v>0.88170000000000004</v>
      </c>
    </row>
    <row r="22" spans="1:16" x14ac:dyDescent="0.3">
      <c r="A22" t="s">
        <v>36</v>
      </c>
      <c r="C22">
        <v>5061</v>
      </c>
      <c r="D22">
        <v>2288</v>
      </c>
      <c r="E22">
        <v>1165</v>
      </c>
      <c r="F22">
        <v>2289.2600000000002</v>
      </c>
      <c r="G22">
        <v>1244.7</v>
      </c>
      <c r="H22" s="1">
        <v>0.87760000000000005</v>
      </c>
      <c r="I22" s="1">
        <v>1</v>
      </c>
      <c r="J22">
        <v>5061</v>
      </c>
      <c r="K22">
        <v>82</v>
      </c>
      <c r="L22">
        <v>87</v>
      </c>
      <c r="M22">
        <v>81.44</v>
      </c>
      <c r="N22">
        <v>86.9</v>
      </c>
      <c r="O22" s="1">
        <v>0.87760000000000005</v>
      </c>
      <c r="P22" s="1">
        <v>0.87760000000000005</v>
      </c>
    </row>
    <row r="23" spans="1:16" x14ac:dyDescent="0.3">
      <c r="A23" t="s">
        <v>37</v>
      </c>
      <c r="C23">
        <v>5053</v>
      </c>
      <c r="D23">
        <v>2864</v>
      </c>
      <c r="E23">
        <v>69</v>
      </c>
      <c r="F23">
        <v>3116.04</v>
      </c>
      <c r="G23">
        <v>82.82</v>
      </c>
      <c r="H23" s="1">
        <v>0.7016</v>
      </c>
      <c r="I23" s="1">
        <v>1</v>
      </c>
      <c r="J23">
        <v>5053</v>
      </c>
      <c r="K23">
        <v>82</v>
      </c>
      <c r="L23">
        <v>87</v>
      </c>
      <c r="M23">
        <v>81.709999999999994</v>
      </c>
      <c r="N23">
        <v>87.41</v>
      </c>
      <c r="O23" s="1">
        <v>0.7016</v>
      </c>
      <c r="P23" s="1">
        <v>0.7016</v>
      </c>
    </row>
    <row r="24" spans="1:16" x14ac:dyDescent="0.3">
      <c r="A24" t="s">
        <v>38</v>
      </c>
      <c r="C24">
        <v>3626</v>
      </c>
      <c r="D24">
        <v>3924</v>
      </c>
      <c r="E24">
        <v>161</v>
      </c>
      <c r="F24">
        <v>6580.86</v>
      </c>
      <c r="G24">
        <v>214.2</v>
      </c>
      <c r="H24" s="1">
        <v>0.42509999999999998</v>
      </c>
      <c r="I24" s="1">
        <v>1</v>
      </c>
      <c r="J24">
        <v>3626</v>
      </c>
      <c r="K24">
        <v>79</v>
      </c>
      <c r="L24">
        <v>89</v>
      </c>
      <c r="M24">
        <v>78.510000000000005</v>
      </c>
      <c r="N24">
        <v>88.81</v>
      </c>
      <c r="O24" s="1">
        <v>0.42509999999999998</v>
      </c>
      <c r="P24" s="1">
        <v>0.42509999999999998</v>
      </c>
    </row>
    <row r="25" spans="1:16" x14ac:dyDescent="0.3">
      <c r="A25" t="s">
        <v>39</v>
      </c>
      <c r="C25">
        <v>5053</v>
      </c>
      <c r="D25">
        <v>3134</v>
      </c>
      <c r="E25">
        <v>33</v>
      </c>
      <c r="F25">
        <v>3111.19</v>
      </c>
      <c r="G25">
        <v>41.39</v>
      </c>
      <c r="H25" s="1">
        <v>0.75460000000000005</v>
      </c>
      <c r="I25" s="1">
        <v>1</v>
      </c>
      <c r="J25">
        <v>5053</v>
      </c>
      <c r="K25">
        <v>82</v>
      </c>
      <c r="L25">
        <v>87</v>
      </c>
      <c r="M25">
        <v>81.84</v>
      </c>
      <c r="N25">
        <v>87.1</v>
      </c>
      <c r="O25" s="1">
        <v>0.75460000000000005</v>
      </c>
      <c r="P25" s="1">
        <v>0.75460000000000005</v>
      </c>
    </row>
    <row r="26" spans="1:16" x14ac:dyDescent="0.3">
      <c r="A26" t="s">
        <v>40</v>
      </c>
      <c r="C26">
        <v>5067</v>
      </c>
      <c r="D26">
        <v>1334</v>
      </c>
      <c r="E26">
        <v>42</v>
      </c>
      <c r="F26">
        <v>1399.25</v>
      </c>
      <c r="G26">
        <v>51.62</v>
      </c>
      <c r="H26" s="1">
        <v>0.90210000000000001</v>
      </c>
      <c r="I26" s="1">
        <v>1</v>
      </c>
      <c r="J26">
        <v>5067</v>
      </c>
      <c r="K26">
        <v>81</v>
      </c>
      <c r="L26">
        <v>86</v>
      </c>
      <c r="M26">
        <v>81.23</v>
      </c>
      <c r="N26">
        <v>86.44</v>
      </c>
      <c r="O26" s="1">
        <v>0.90210000000000001</v>
      </c>
      <c r="P26" s="1">
        <v>0.90210000000000001</v>
      </c>
    </row>
    <row r="27" spans="1:16" x14ac:dyDescent="0.3">
      <c r="A27" t="s">
        <v>41</v>
      </c>
      <c r="C27">
        <v>5041</v>
      </c>
      <c r="D27">
        <v>1911</v>
      </c>
      <c r="E27">
        <v>8058</v>
      </c>
      <c r="F27">
        <v>1884</v>
      </c>
      <c r="G27">
        <v>7612.16</v>
      </c>
      <c r="H27" s="1">
        <v>0.83599999999999997</v>
      </c>
      <c r="I27" s="1">
        <v>1</v>
      </c>
      <c r="J27">
        <v>5041</v>
      </c>
      <c r="K27">
        <v>82</v>
      </c>
      <c r="L27">
        <v>88</v>
      </c>
      <c r="M27">
        <v>81.8</v>
      </c>
      <c r="N27">
        <v>87.93</v>
      </c>
      <c r="O27" s="1">
        <v>0.83599999999999997</v>
      </c>
      <c r="P27" s="1">
        <v>0.83599999999999997</v>
      </c>
    </row>
    <row r="28" spans="1:16" x14ac:dyDescent="0.3">
      <c r="A28" t="s">
        <v>42</v>
      </c>
      <c r="C28">
        <v>4995</v>
      </c>
      <c r="D28">
        <v>3278</v>
      </c>
      <c r="E28">
        <v>147</v>
      </c>
      <c r="F28">
        <v>5721.88</v>
      </c>
      <c r="G28">
        <v>6570.89</v>
      </c>
      <c r="H28" s="1">
        <v>0.15540000000000001</v>
      </c>
      <c r="I28" s="1">
        <v>1</v>
      </c>
      <c r="J28">
        <v>4995</v>
      </c>
      <c r="K28">
        <v>79</v>
      </c>
      <c r="L28">
        <v>87</v>
      </c>
      <c r="M28">
        <v>78.88</v>
      </c>
      <c r="N28">
        <v>87.02</v>
      </c>
      <c r="O28" s="1">
        <v>0.15540000000000001</v>
      </c>
      <c r="P28" s="1">
        <v>0.15540000000000001</v>
      </c>
    </row>
    <row r="29" spans="1:16" x14ac:dyDescent="0.3">
      <c r="A29" t="s">
        <v>43</v>
      </c>
      <c r="C29">
        <v>3520</v>
      </c>
      <c r="D29">
        <v>973</v>
      </c>
      <c r="E29">
        <v>4105</v>
      </c>
      <c r="F29">
        <v>1821.18</v>
      </c>
      <c r="G29">
        <v>25936.91</v>
      </c>
      <c r="H29" s="1">
        <v>0.14219999999999999</v>
      </c>
      <c r="I29" s="1">
        <v>1</v>
      </c>
      <c r="J29">
        <v>3520</v>
      </c>
      <c r="K29">
        <v>81</v>
      </c>
      <c r="L29">
        <v>89</v>
      </c>
      <c r="M29">
        <v>81.05</v>
      </c>
      <c r="N29">
        <v>89.45</v>
      </c>
      <c r="O29" s="1">
        <v>0.14219999999999999</v>
      </c>
      <c r="P29" s="1">
        <v>0.14219999999999999</v>
      </c>
    </row>
    <row r="30" spans="1:16" x14ac:dyDescent="0.3">
      <c r="A30" t="s">
        <v>44</v>
      </c>
      <c r="C30">
        <v>5078</v>
      </c>
      <c r="D30">
        <v>3752</v>
      </c>
      <c r="E30">
        <v>44</v>
      </c>
      <c r="F30">
        <v>3728.69</v>
      </c>
      <c r="G30">
        <v>2348.42</v>
      </c>
      <c r="H30" s="1">
        <v>0.54290000000000005</v>
      </c>
      <c r="I30" s="1">
        <v>1</v>
      </c>
      <c r="J30">
        <v>5078</v>
      </c>
      <c r="K30">
        <v>82</v>
      </c>
      <c r="L30">
        <v>87</v>
      </c>
      <c r="M30">
        <v>81.900000000000006</v>
      </c>
      <c r="N30">
        <v>86.78</v>
      </c>
      <c r="O30" s="1">
        <v>0.54290000000000005</v>
      </c>
      <c r="P30" s="1">
        <v>0.54290000000000005</v>
      </c>
    </row>
    <row r="31" spans="1:16" x14ac:dyDescent="0.3">
      <c r="A31" t="s">
        <v>45</v>
      </c>
      <c r="C31">
        <v>4983</v>
      </c>
      <c r="D31">
        <v>2996</v>
      </c>
      <c r="E31">
        <v>11548</v>
      </c>
      <c r="F31">
        <v>2949.75</v>
      </c>
      <c r="G31">
        <v>32841.730000000003</v>
      </c>
      <c r="H31" s="1">
        <v>0.46229999999999999</v>
      </c>
      <c r="I31" s="1">
        <v>1</v>
      </c>
      <c r="J31">
        <v>4983</v>
      </c>
      <c r="K31">
        <v>82</v>
      </c>
      <c r="L31">
        <v>90</v>
      </c>
      <c r="M31">
        <v>82.86</v>
      </c>
      <c r="N31">
        <v>90.38</v>
      </c>
      <c r="O31" s="1">
        <v>0.46229999999999999</v>
      </c>
      <c r="P31" s="1">
        <v>0.46229999999999999</v>
      </c>
    </row>
    <row r="32" spans="1:16" x14ac:dyDescent="0.3">
      <c r="A32" t="s">
        <v>46</v>
      </c>
      <c r="C32">
        <v>5055</v>
      </c>
      <c r="D32">
        <v>1747</v>
      </c>
      <c r="E32">
        <v>25</v>
      </c>
      <c r="F32">
        <v>1766.19</v>
      </c>
      <c r="G32">
        <v>1415.02</v>
      </c>
      <c r="H32" s="1">
        <v>0.70509999999999995</v>
      </c>
      <c r="I32" s="1">
        <v>1</v>
      </c>
      <c r="J32">
        <v>5055</v>
      </c>
      <c r="K32">
        <v>82</v>
      </c>
      <c r="L32">
        <v>87</v>
      </c>
      <c r="M32">
        <v>81.680000000000007</v>
      </c>
      <c r="N32">
        <v>86.87</v>
      </c>
      <c r="O32" s="1">
        <v>0.70509999999999995</v>
      </c>
      <c r="P32" s="1">
        <v>0.70509999999999995</v>
      </c>
    </row>
    <row r="33" spans="1:16" x14ac:dyDescent="0.3">
      <c r="A33" t="s">
        <v>47</v>
      </c>
      <c r="C33">
        <v>4939</v>
      </c>
      <c r="D33">
        <v>813</v>
      </c>
      <c r="E33">
        <v>38891</v>
      </c>
      <c r="F33">
        <v>824.27</v>
      </c>
      <c r="G33">
        <v>51180.11</v>
      </c>
      <c r="H33" s="1">
        <v>0.49580000000000002</v>
      </c>
      <c r="I33" s="1">
        <v>1</v>
      </c>
      <c r="J33">
        <v>4939</v>
      </c>
      <c r="K33">
        <v>82</v>
      </c>
      <c r="L33">
        <v>93</v>
      </c>
      <c r="M33">
        <v>82.39</v>
      </c>
      <c r="N33">
        <v>92.71</v>
      </c>
      <c r="O33" s="1">
        <v>0.49580000000000002</v>
      </c>
      <c r="P33" s="1">
        <v>0.49580000000000002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"/>
  <sheetViews>
    <sheetView tabSelected="1" topLeftCell="A24" workbookViewId="0">
      <selection activeCell="J30" sqref="J30:L40"/>
    </sheetView>
  </sheetViews>
  <sheetFormatPr defaultRowHeight="14.4" x14ac:dyDescent="0.3"/>
  <sheetData>
    <row r="1" spans="1:12" x14ac:dyDescent="0.3">
      <c r="A1" t="s">
        <v>0</v>
      </c>
    </row>
    <row r="2" spans="1:12" x14ac:dyDescent="0.3">
      <c r="A2" t="s">
        <v>68</v>
      </c>
      <c r="B2" t="s">
        <v>69</v>
      </c>
      <c r="E2" t="s">
        <v>72</v>
      </c>
      <c r="H2" t="s">
        <v>73</v>
      </c>
      <c r="K2" t="s">
        <v>74</v>
      </c>
      <c r="L2" t="s">
        <v>75</v>
      </c>
    </row>
    <row r="3" spans="1:12" x14ac:dyDescent="0.3">
      <c r="A3" t="s">
        <v>48</v>
      </c>
      <c r="B3">
        <v>3278</v>
      </c>
      <c r="C3">
        <f>(B3-$B$10)/($B$13-$B$10)</f>
        <v>0.4043613707165109</v>
      </c>
      <c r="E3">
        <v>3429</v>
      </c>
      <c r="F3">
        <v>0.44270629644114196</v>
      </c>
      <c r="H3">
        <v>2187</v>
      </c>
      <c r="I3">
        <v>0.32164179104477614</v>
      </c>
      <c r="K3">
        <f>AVERAGE(C3,F3,I3)</f>
        <v>0.3895698194008097</v>
      </c>
      <c r="L3">
        <f>STDEV(C3,F3,I3)</f>
        <v>6.1872822058318663E-2</v>
      </c>
    </row>
    <row r="4" spans="1:12" x14ac:dyDescent="0.3">
      <c r="A4" t="s">
        <v>49</v>
      </c>
      <c r="B4">
        <v>2187</v>
      </c>
      <c r="C4">
        <f t="shared" ref="C4:C28" si="0">(B4-$B$10)/($B$13-$B$10)</f>
        <v>0.26841121495327103</v>
      </c>
      <c r="E4">
        <v>2091</v>
      </c>
      <c r="F4">
        <v>0.26828314430973799</v>
      </c>
      <c r="H4">
        <v>2091</v>
      </c>
      <c r="I4">
        <v>0.30731343283582091</v>
      </c>
      <c r="K4">
        <f t="shared" ref="K4:K40" si="1">AVERAGE(C4,F4,I4)</f>
        <v>0.28133593069960999</v>
      </c>
      <c r="L4">
        <f t="shared" ref="L4:L40" si="2">STDEV(C4,F4,I4)</f>
        <v>2.2497267910794556E-2</v>
      </c>
    </row>
    <row r="5" spans="1:12" x14ac:dyDescent="0.3">
      <c r="A5" t="s">
        <v>50</v>
      </c>
      <c r="B5">
        <v>8058</v>
      </c>
      <c r="C5">
        <f t="shared" si="0"/>
        <v>1</v>
      </c>
      <c r="E5">
        <v>8058</v>
      </c>
      <c r="F5">
        <v>1.0461478294876809</v>
      </c>
      <c r="H5">
        <v>6732</v>
      </c>
      <c r="I5">
        <v>1</v>
      </c>
      <c r="K5">
        <f t="shared" si="1"/>
        <v>1.0153826098292269</v>
      </c>
      <c r="L5">
        <f t="shared" si="2"/>
        <v>2.6643461777229531E-2</v>
      </c>
    </row>
    <row r="6" spans="1:12" x14ac:dyDescent="0.3">
      <c r="A6" t="s">
        <v>51</v>
      </c>
      <c r="B6">
        <v>42</v>
      </c>
      <c r="C6">
        <f t="shared" si="0"/>
        <v>1.1214953271028037E-3</v>
      </c>
      <c r="E6">
        <v>31</v>
      </c>
      <c r="F6">
        <v>-2.6072220049537216E-4</v>
      </c>
      <c r="H6">
        <v>37</v>
      </c>
      <c r="I6">
        <v>7.4626865671641792E-4</v>
      </c>
      <c r="K6">
        <f t="shared" si="1"/>
        <v>5.3568059444128316E-4</v>
      </c>
      <c r="L6">
        <f t="shared" si="2"/>
        <v>7.1476697068310348E-4</v>
      </c>
    </row>
    <row r="7" spans="1:12" x14ac:dyDescent="0.3">
      <c r="A7" t="s">
        <v>52</v>
      </c>
      <c r="B7">
        <v>5623</v>
      </c>
      <c r="C7">
        <f t="shared" si="0"/>
        <v>0.69657320872274142</v>
      </c>
      <c r="E7">
        <v>5623</v>
      </c>
      <c r="F7">
        <v>0.72871855038456523</v>
      </c>
      <c r="H7">
        <v>4491</v>
      </c>
      <c r="I7">
        <v>0.66552238805970154</v>
      </c>
      <c r="K7">
        <f t="shared" si="1"/>
        <v>0.69693804905566947</v>
      </c>
      <c r="L7">
        <f t="shared" si="2"/>
        <v>3.1599660828860621E-2</v>
      </c>
    </row>
    <row r="8" spans="1:12" x14ac:dyDescent="0.3">
      <c r="A8" t="s">
        <v>53</v>
      </c>
      <c r="B8">
        <v>3587</v>
      </c>
      <c r="C8">
        <f t="shared" si="0"/>
        <v>0.44286604361370718</v>
      </c>
      <c r="E8">
        <v>3752</v>
      </c>
      <c r="F8">
        <v>0.48481293182114454</v>
      </c>
      <c r="H8">
        <v>3134</v>
      </c>
      <c r="I8">
        <v>0.46298507462686567</v>
      </c>
      <c r="K8">
        <f t="shared" si="1"/>
        <v>0.46355468335390587</v>
      </c>
      <c r="L8">
        <f t="shared" si="2"/>
        <v>2.0979244460853495E-2</v>
      </c>
    </row>
    <row r="9" spans="1:12" x14ac:dyDescent="0.3">
      <c r="A9" s="2" t="s">
        <v>62</v>
      </c>
      <c r="B9">
        <v>52</v>
      </c>
      <c r="C9">
        <f t="shared" si="0"/>
        <v>2.3676012461059191E-3</v>
      </c>
      <c r="E9">
        <v>40</v>
      </c>
      <c r="F9">
        <v>9.1252770173380268E-4</v>
      </c>
      <c r="H9">
        <v>42</v>
      </c>
      <c r="I9">
        <v>1.4925373134328358E-3</v>
      </c>
      <c r="K9">
        <f t="shared" si="1"/>
        <v>1.5908887537575192E-3</v>
      </c>
      <c r="L9">
        <f t="shared" si="2"/>
        <v>7.3250563768708504E-4</v>
      </c>
    </row>
    <row r="10" spans="1:12" x14ac:dyDescent="0.3">
      <c r="A10" t="s">
        <v>54</v>
      </c>
      <c r="B10">
        <v>33</v>
      </c>
      <c r="C10">
        <f t="shared" si="0"/>
        <v>0</v>
      </c>
      <c r="E10">
        <v>33</v>
      </c>
      <c r="F10">
        <v>0</v>
      </c>
      <c r="H10">
        <v>32</v>
      </c>
      <c r="I10">
        <v>0</v>
      </c>
      <c r="K10">
        <f t="shared" si="1"/>
        <v>0</v>
      </c>
      <c r="L10">
        <f t="shared" si="2"/>
        <v>0</v>
      </c>
    </row>
    <row r="11" spans="1:12" x14ac:dyDescent="0.3">
      <c r="A11" t="s">
        <v>55</v>
      </c>
      <c r="B11">
        <v>4294</v>
      </c>
      <c r="C11">
        <f t="shared" si="0"/>
        <v>0.53096573208722742</v>
      </c>
      <c r="E11">
        <v>4698</v>
      </c>
      <c r="F11">
        <v>0.60813453265545558</v>
      </c>
      <c r="H11">
        <v>4105</v>
      </c>
      <c r="I11">
        <v>0.60791044776119407</v>
      </c>
      <c r="K11">
        <f t="shared" si="1"/>
        <v>0.58233690416795902</v>
      </c>
      <c r="L11">
        <f t="shared" si="2"/>
        <v>4.4488881130244927E-2</v>
      </c>
    </row>
    <row r="12" spans="1:12" x14ac:dyDescent="0.3">
      <c r="A12" t="s">
        <v>56</v>
      </c>
      <c r="B12">
        <v>6153</v>
      </c>
      <c r="C12">
        <f t="shared" si="0"/>
        <v>0.76261682242990658</v>
      </c>
      <c r="E12">
        <v>5623</v>
      </c>
      <c r="F12">
        <v>0.72871855038456523</v>
      </c>
      <c r="H12">
        <v>4491</v>
      </c>
      <c r="I12">
        <v>0.66552238805970154</v>
      </c>
      <c r="K12">
        <f t="shared" si="1"/>
        <v>0.71895258695805786</v>
      </c>
      <c r="L12">
        <f t="shared" si="2"/>
        <v>4.9278421521528303E-2</v>
      </c>
    </row>
    <row r="13" spans="1:12" x14ac:dyDescent="0.3">
      <c r="A13" t="s">
        <v>57</v>
      </c>
      <c r="B13">
        <v>8058</v>
      </c>
      <c r="C13">
        <f t="shared" si="0"/>
        <v>1</v>
      </c>
      <c r="E13">
        <v>7704</v>
      </c>
      <c r="F13">
        <v>1</v>
      </c>
      <c r="H13">
        <v>6732</v>
      </c>
      <c r="I13">
        <v>1</v>
      </c>
      <c r="K13">
        <f t="shared" si="1"/>
        <v>1</v>
      </c>
      <c r="L13">
        <f t="shared" si="2"/>
        <v>0</v>
      </c>
    </row>
    <row r="15" spans="1:12" x14ac:dyDescent="0.3">
      <c r="A15" t="s">
        <v>63</v>
      </c>
      <c r="B15">
        <v>710</v>
      </c>
      <c r="C15">
        <f t="shared" si="0"/>
        <v>8.4361370716510897E-2</v>
      </c>
      <c r="E15">
        <v>567</v>
      </c>
      <c r="F15">
        <v>6.9612827532264374E-2</v>
      </c>
      <c r="H15">
        <v>851</v>
      </c>
      <c r="I15">
        <v>0.12223880597014926</v>
      </c>
      <c r="K15">
        <f t="shared" si="1"/>
        <v>9.2071001406308181E-2</v>
      </c>
      <c r="L15">
        <f t="shared" si="2"/>
        <v>2.7146863643264203E-2</v>
      </c>
    </row>
    <row r="16" spans="1:12" x14ac:dyDescent="0.3">
      <c r="A16" t="s">
        <v>64</v>
      </c>
      <c r="B16">
        <v>4491</v>
      </c>
      <c r="C16">
        <f t="shared" si="0"/>
        <v>0.55551401869158878</v>
      </c>
      <c r="E16">
        <v>3924</v>
      </c>
      <c r="F16">
        <v>0.50723504106374662</v>
      </c>
      <c r="H16">
        <v>3924</v>
      </c>
      <c r="I16">
        <v>0.58089552238805975</v>
      </c>
      <c r="K16">
        <f t="shared" si="1"/>
        <v>0.54788152738113183</v>
      </c>
      <c r="L16">
        <f t="shared" si="2"/>
        <v>3.7418682765906167E-2</v>
      </c>
    </row>
    <row r="17" spans="1:12" x14ac:dyDescent="0.3">
      <c r="A17" t="s">
        <v>65</v>
      </c>
      <c r="B17">
        <v>5882</v>
      </c>
      <c r="C17">
        <f t="shared" si="0"/>
        <v>0.72884735202492212</v>
      </c>
      <c r="E17">
        <v>5623</v>
      </c>
      <c r="F17">
        <v>0.72871855038456523</v>
      </c>
      <c r="H17">
        <v>4914</v>
      </c>
      <c r="I17">
        <v>0.72865671641791041</v>
      </c>
      <c r="K17">
        <f t="shared" si="1"/>
        <v>0.72874087294246592</v>
      </c>
      <c r="L17">
        <f t="shared" si="2"/>
        <v>9.7258450062723631E-5</v>
      </c>
    </row>
    <row r="18" spans="1:12" x14ac:dyDescent="0.3">
      <c r="A18" t="s">
        <v>66</v>
      </c>
      <c r="B18">
        <v>5140</v>
      </c>
      <c r="C18">
        <f t="shared" si="0"/>
        <v>0.63638629283489101</v>
      </c>
      <c r="E18">
        <v>4914</v>
      </c>
      <c r="F18">
        <v>0.63629253030895583</v>
      </c>
      <c r="H18">
        <v>4491</v>
      </c>
      <c r="I18">
        <v>0.66552238805970154</v>
      </c>
      <c r="K18">
        <f t="shared" si="1"/>
        <v>0.64606707040118272</v>
      </c>
      <c r="L18">
        <f t="shared" si="2"/>
        <v>1.684886455367901E-2</v>
      </c>
    </row>
    <row r="19" spans="1:12" x14ac:dyDescent="0.3">
      <c r="A19" t="s">
        <v>67</v>
      </c>
      <c r="B19">
        <v>66</v>
      </c>
      <c r="C19">
        <f t="shared" si="0"/>
        <v>4.1121495327102802E-3</v>
      </c>
      <c r="E19">
        <v>46</v>
      </c>
      <c r="F19">
        <v>1.6946943032199191E-3</v>
      </c>
      <c r="H19">
        <v>48</v>
      </c>
      <c r="I19">
        <v>2.3880597014925373E-3</v>
      </c>
      <c r="K19">
        <f t="shared" si="1"/>
        <v>2.7316345124742455E-3</v>
      </c>
      <c r="L19">
        <f t="shared" si="2"/>
        <v>1.2448113048584557E-3</v>
      </c>
    </row>
    <row r="20" spans="1:12" ht="43.2" x14ac:dyDescent="0.3">
      <c r="A20" s="3" t="s">
        <v>70</v>
      </c>
      <c r="B20">
        <v>5140</v>
      </c>
      <c r="C20">
        <f t="shared" si="0"/>
        <v>0.63638629283489101</v>
      </c>
      <c r="E20">
        <v>4914</v>
      </c>
      <c r="F20">
        <v>0.63629253030895583</v>
      </c>
      <c r="H20">
        <v>4294</v>
      </c>
      <c r="I20">
        <v>0.63611940298507463</v>
      </c>
      <c r="K20">
        <f t="shared" si="1"/>
        <v>0.63626607537630708</v>
      </c>
      <c r="L20">
        <f t="shared" si="2"/>
        <v>1.353973617905322E-4</v>
      </c>
    </row>
    <row r="21" spans="1:12" ht="43.2" x14ac:dyDescent="0.3">
      <c r="A21" s="3" t="s">
        <v>71</v>
      </c>
      <c r="B21">
        <v>2503</v>
      </c>
      <c r="C21">
        <f t="shared" si="0"/>
        <v>0.30778816199376946</v>
      </c>
      <c r="E21">
        <v>2187</v>
      </c>
      <c r="F21">
        <v>0.28079780993351583</v>
      </c>
      <c r="H21">
        <v>1999</v>
      </c>
      <c r="I21">
        <v>0.2935820895522388</v>
      </c>
      <c r="K21">
        <f t="shared" si="1"/>
        <v>0.29405602049317464</v>
      </c>
      <c r="L21">
        <f t="shared" si="2"/>
        <v>1.3501415999319909E-2</v>
      </c>
    </row>
    <row r="22" spans="1:12" x14ac:dyDescent="0.3">
      <c r="A22" t="s">
        <v>17</v>
      </c>
      <c r="B22">
        <v>4914</v>
      </c>
      <c r="C22">
        <f t="shared" si="0"/>
        <v>0.60822429906542053</v>
      </c>
      <c r="E22">
        <v>4294</v>
      </c>
      <c r="F22">
        <v>0.55546864815539043</v>
      </c>
      <c r="H22">
        <v>3924</v>
      </c>
      <c r="I22">
        <v>0.58089552238805975</v>
      </c>
      <c r="K22">
        <f t="shared" si="1"/>
        <v>0.58152948986962361</v>
      </c>
      <c r="L22">
        <f t="shared" si="2"/>
        <v>2.6383538652178559E-2</v>
      </c>
    </row>
    <row r="23" spans="1:12" x14ac:dyDescent="0.3">
      <c r="A23" t="s">
        <v>29</v>
      </c>
      <c r="B23">
        <v>1165</v>
      </c>
      <c r="C23">
        <f t="shared" si="0"/>
        <v>0.14105919003115264</v>
      </c>
      <c r="E23">
        <v>710</v>
      </c>
      <c r="F23">
        <v>8.8254464867683485E-2</v>
      </c>
      <c r="H23">
        <v>851</v>
      </c>
      <c r="I23">
        <v>0.12223880597014926</v>
      </c>
      <c r="K23">
        <f t="shared" si="1"/>
        <v>0.11718415362299513</v>
      </c>
      <c r="L23">
        <f t="shared" si="2"/>
        <v>2.6762789142021803E-2</v>
      </c>
    </row>
    <row r="24" spans="1:12" x14ac:dyDescent="0.3">
      <c r="A24" t="s">
        <v>40</v>
      </c>
      <c r="B24">
        <v>69</v>
      </c>
      <c r="C24">
        <f t="shared" si="0"/>
        <v>4.485981308411215E-3</v>
      </c>
      <c r="E24">
        <v>66</v>
      </c>
      <c r="F24">
        <v>4.3019163081736414E-3</v>
      </c>
      <c r="H24">
        <v>50</v>
      </c>
      <c r="I24">
        <v>2.6865671641791043E-3</v>
      </c>
      <c r="K24">
        <f t="shared" si="1"/>
        <v>3.8248215935879869E-3</v>
      </c>
      <c r="L24">
        <f t="shared" si="2"/>
        <v>9.900441104465094E-4</v>
      </c>
    </row>
    <row r="25" spans="1:12" x14ac:dyDescent="0.3">
      <c r="A25" t="s">
        <v>54</v>
      </c>
      <c r="B25">
        <v>33</v>
      </c>
      <c r="C25">
        <f t="shared" si="0"/>
        <v>0</v>
      </c>
      <c r="E25">
        <v>33</v>
      </c>
      <c r="F25">
        <v>0</v>
      </c>
      <c r="H25">
        <v>32</v>
      </c>
      <c r="I25">
        <v>0</v>
      </c>
      <c r="K25">
        <f t="shared" si="1"/>
        <v>0</v>
      </c>
      <c r="L25">
        <f t="shared" si="2"/>
        <v>0</v>
      </c>
    </row>
    <row r="26" spans="1:12" x14ac:dyDescent="0.3">
      <c r="A26" t="s">
        <v>55</v>
      </c>
      <c r="B26">
        <v>4294</v>
      </c>
      <c r="C26">
        <f t="shared" si="0"/>
        <v>0.53096573208722742</v>
      </c>
      <c r="E26">
        <v>4698</v>
      </c>
      <c r="F26">
        <v>0.60813453265545558</v>
      </c>
      <c r="H26">
        <v>4105</v>
      </c>
      <c r="I26">
        <v>0.60791044776119407</v>
      </c>
      <c r="K26">
        <f t="shared" si="1"/>
        <v>0.58233690416795902</v>
      </c>
      <c r="L26">
        <f t="shared" si="2"/>
        <v>4.4488881130244927E-2</v>
      </c>
    </row>
    <row r="27" spans="1:12" x14ac:dyDescent="0.3">
      <c r="A27" t="s">
        <v>56</v>
      </c>
      <c r="B27">
        <v>6153</v>
      </c>
      <c r="C27">
        <f t="shared" si="0"/>
        <v>0.76261682242990658</v>
      </c>
      <c r="E27">
        <v>5623</v>
      </c>
      <c r="F27">
        <v>0.72871855038456523</v>
      </c>
      <c r="H27">
        <v>4491</v>
      </c>
      <c r="I27">
        <v>0.66552238805970154</v>
      </c>
      <c r="K27">
        <f t="shared" si="1"/>
        <v>0.71895258695805786</v>
      </c>
      <c r="L27">
        <f t="shared" si="2"/>
        <v>4.9278421521528303E-2</v>
      </c>
    </row>
    <row r="28" spans="1:12" x14ac:dyDescent="0.3">
      <c r="A28" t="s">
        <v>57</v>
      </c>
      <c r="B28">
        <v>8058</v>
      </c>
      <c r="C28">
        <f t="shared" si="0"/>
        <v>1</v>
      </c>
      <c r="E28">
        <v>7704</v>
      </c>
      <c r="F28">
        <v>1</v>
      </c>
      <c r="H28">
        <v>6732</v>
      </c>
      <c r="I28">
        <v>1</v>
      </c>
      <c r="K28">
        <f t="shared" si="1"/>
        <v>1</v>
      </c>
      <c r="L28">
        <f t="shared" si="2"/>
        <v>0</v>
      </c>
    </row>
    <row r="30" spans="1:12" x14ac:dyDescent="0.3">
      <c r="A30" t="s">
        <v>59</v>
      </c>
      <c r="B30">
        <v>161</v>
      </c>
      <c r="C30">
        <f>(B30-42)/(8058-42)</f>
        <v>1.4845309381237525E-2</v>
      </c>
      <c r="E30">
        <v>176</v>
      </c>
      <c r="F30">
        <v>1.8430884184308841E-2</v>
      </c>
      <c r="H30">
        <v>211</v>
      </c>
      <c r="I30">
        <v>2.5989544436146379E-2</v>
      </c>
      <c r="J30" t="s">
        <v>59</v>
      </c>
      <c r="K30">
        <f t="shared" si="1"/>
        <v>1.9755246000564251E-2</v>
      </c>
      <c r="L30">
        <f t="shared" si="2"/>
        <v>5.688931745506459E-3</v>
      </c>
    </row>
    <row r="31" spans="1:12" x14ac:dyDescent="0.3">
      <c r="A31" t="s">
        <v>58</v>
      </c>
      <c r="B31">
        <v>33</v>
      </c>
      <c r="C31">
        <f t="shared" ref="C31:C33" si="3">(B31-42)/(8058-42)</f>
        <v>-1.122754491017964E-3</v>
      </c>
      <c r="E31">
        <v>27</v>
      </c>
      <c r="F31">
        <v>-1.2453300124533001E-4</v>
      </c>
      <c r="H31">
        <v>33</v>
      </c>
      <c r="I31">
        <v>-5.9746079163554896E-4</v>
      </c>
      <c r="J31" t="s">
        <v>58</v>
      </c>
      <c r="K31">
        <f t="shared" si="1"/>
        <v>-6.1491609463294771E-4</v>
      </c>
      <c r="L31">
        <f t="shared" si="2"/>
        <v>4.9933961525501112E-4</v>
      </c>
    </row>
    <row r="32" spans="1:12" x14ac:dyDescent="0.3">
      <c r="A32" t="s">
        <v>54</v>
      </c>
      <c r="B32">
        <v>42</v>
      </c>
      <c r="C32">
        <f t="shared" si="3"/>
        <v>0</v>
      </c>
      <c r="E32">
        <v>28</v>
      </c>
      <c r="F32">
        <v>0</v>
      </c>
      <c r="H32">
        <v>37</v>
      </c>
      <c r="I32">
        <v>0</v>
      </c>
      <c r="J32" t="s">
        <v>54</v>
      </c>
      <c r="K32">
        <f t="shared" si="1"/>
        <v>0</v>
      </c>
      <c r="L32">
        <f t="shared" si="2"/>
        <v>0</v>
      </c>
    </row>
    <row r="33" spans="1:12" x14ac:dyDescent="0.3">
      <c r="A33" t="s">
        <v>57</v>
      </c>
      <c r="B33">
        <v>8058</v>
      </c>
      <c r="C33">
        <f t="shared" si="3"/>
        <v>1</v>
      </c>
      <c r="E33">
        <v>8058</v>
      </c>
      <c r="F33">
        <v>1</v>
      </c>
      <c r="H33">
        <v>6732</v>
      </c>
      <c r="I33">
        <v>1</v>
      </c>
      <c r="J33" t="s">
        <v>57</v>
      </c>
      <c r="K33">
        <f t="shared" si="1"/>
        <v>1</v>
      </c>
      <c r="L33">
        <f t="shared" si="2"/>
        <v>0</v>
      </c>
    </row>
    <row r="35" spans="1:12" x14ac:dyDescent="0.3">
      <c r="A35" t="s">
        <v>59</v>
      </c>
      <c r="B35">
        <v>147</v>
      </c>
      <c r="C35">
        <f>(B35-25)/(38891-25)</f>
        <v>3.138990377193434E-3</v>
      </c>
      <c r="E35">
        <v>184</v>
      </c>
      <c r="F35">
        <v>4.9591868165716922E-3</v>
      </c>
      <c r="H35">
        <v>141</v>
      </c>
      <c r="I35">
        <v>5.2540951035365798E-3</v>
      </c>
      <c r="J35" t="s">
        <v>59</v>
      </c>
      <c r="K35">
        <f t="shared" si="1"/>
        <v>4.4507574324339017E-3</v>
      </c>
      <c r="L35">
        <f t="shared" si="2"/>
        <v>1.1455532854655116E-3</v>
      </c>
    </row>
    <row r="36" spans="1:12" x14ac:dyDescent="0.3">
      <c r="A36" t="s">
        <v>60</v>
      </c>
      <c r="B36">
        <v>4105</v>
      </c>
      <c r="C36">
        <f t="shared" ref="C36:C40" si="4">(B36-25)/(38891-25)</f>
        <v>0.10497607163073124</v>
      </c>
      <c r="E36">
        <v>28387</v>
      </c>
      <c r="F36">
        <v>0.87367934698906513</v>
      </c>
      <c r="H36">
        <v>17309</v>
      </c>
      <c r="I36">
        <v>0.76325665592299885</v>
      </c>
      <c r="J36" t="s">
        <v>60</v>
      </c>
      <c r="K36">
        <f t="shared" si="1"/>
        <v>0.58063735818093176</v>
      </c>
      <c r="L36">
        <f t="shared" si="2"/>
        <v>0.41561825912429784</v>
      </c>
    </row>
    <row r="37" spans="1:12" x14ac:dyDescent="0.3">
      <c r="A37" t="s">
        <v>58</v>
      </c>
      <c r="B37">
        <v>44</v>
      </c>
      <c r="C37">
        <f t="shared" si="4"/>
        <v>4.8885915710389545E-4</v>
      </c>
      <c r="E37">
        <v>42</v>
      </c>
      <c r="F37">
        <v>5.8524564916063451E-4</v>
      </c>
      <c r="H37">
        <v>42</v>
      </c>
      <c r="I37">
        <v>8.8304119387169408E-4</v>
      </c>
      <c r="J37" t="s">
        <v>58</v>
      </c>
      <c r="K37">
        <f t="shared" si="1"/>
        <v>6.5238200004540808E-4</v>
      </c>
      <c r="L37">
        <f t="shared" si="2"/>
        <v>2.0548804523668794E-4</v>
      </c>
    </row>
    <row r="38" spans="1:12" x14ac:dyDescent="0.3">
      <c r="A38" t="s">
        <v>61</v>
      </c>
      <c r="B38">
        <v>11548</v>
      </c>
      <c r="C38">
        <f t="shared" si="4"/>
        <v>0.29648021406885194</v>
      </c>
      <c r="E38">
        <v>15820</v>
      </c>
      <c r="F38">
        <v>0.48658555367318651</v>
      </c>
      <c r="H38">
        <v>11040</v>
      </c>
      <c r="I38">
        <v>0.48646739370391628</v>
      </c>
      <c r="J38" t="s">
        <v>61</v>
      </c>
      <c r="K38">
        <f t="shared" si="1"/>
        <v>0.42317772048198493</v>
      </c>
      <c r="L38">
        <f t="shared" si="2"/>
        <v>0.10972327505558666</v>
      </c>
    </row>
    <row r="39" spans="1:12" x14ac:dyDescent="0.3">
      <c r="A39" t="s">
        <v>54</v>
      </c>
      <c r="B39">
        <v>25</v>
      </c>
      <c r="C39">
        <f t="shared" si="4"/>
        <v>0</v>
      </c>
      <c r="E39">
        <v>23</v>
      </c>
      <c r="F39">
        <v>0</v>
      </c>
      <c r="H39">
        <v>22</v>
      </c>
      <c r="I39">
        <v>0</v>
      </c>
      <c r="J39" t="s">
        <v>54</v>
      </c>
      <c r="K39">
        <f t="shared" si="1"/>
        <v>0</v>
      </c>
      <c r="L39">
        <f t="shared" si="2"/>
        <v>0</v>
      </c>
    </row>
    <row r="40" spans="1:12" x14ac:dyDescent="0.3">
      <c r="A40" t="s">
        <v>57</v>
      </c>
      <c r="B40">
        <v>38891</v>
      </c>
      <c r="C40">
        <f t="shared" si="4"/>
        <v>1</v>
      </c>
      <c r="E40">
        <v>32488</v>
      </c>
      <c r="F40">
        <v>1</v>
      </c>
      <c r="H40">
        <v>22671</v>
      </c>
      <c r="I40">
        <v>1</v>
      </c>
      <c r="J40" t="s">
        <v>57</v>
      </c>
      <c r="K40">
        <f t="shared" si="1"/>
        <v>1</v>
      </c>
      <c r="L40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9.5.20_bead_smp_alec_meu_rep1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2020-09-05T19:54:33Z</dcterms:created>
  <dcterms:modified xsi:type="dcterms:W3CDTF">2020-09-07T23:53:50Z</dcterms:modified>
</cp:coreProperties>
</file>