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32042063-6F4B-448F-97F0-A6F39D712D6D}" xr6:coauthVersionLast="45" xr6:coauthVersionMax="45" xr10:uidLastSave="{00000000-0000-0000-0000-000000000000}"/>
  <bookViews>
    <workbookView xWindow="-108" yWindow="-108" windowWidth="23256" windowHeight="12576" xr2:uid="{DBD69733-B832-46FF-BA22-6127D09164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E13" i="1"/>
  <c r="C13" i="1"/>
  <c r="J13" i="1" s="1"/>
  <c r="G12" i="1"/>
  <c r="E12" i="1"/>
  <c r="C12" i="1"/>
  <c r="J12" i="1" s="1"/>
  <c r="I11" i="1"/>
  <c r="G11" i="1"/>
  <c r="E11" i="1"/>
  <c r="C11" i="1"/>
  <c r="J11" i="1" s="1"/>
  <c r="G10" i="1"/>
  <c r="E10" i="1"/>
  <c r="C10" i="1"/>
  <c r="I10" i="1" s="1"/>
  <c r="G9" i="1"/>
  <c r="E9" i="1"/>
  <c r="C9" i="1"/>
  <c r="J9" i="1" s="1"/>
  <c r="G8" i="1"/>
  <c r="E8" i="1"/>
  <c r="C8" i="1"/>
  <c r="J8" i="1" s="1"/>
  <c r="I7" i="1"/>
  <c r="G7" i="1"/>
  <c r="E7" i="1"/>
  <c r="C7" i="1"/>
  <c r="J7" i="1" s="1"/>
  <c r="G6" i="1"/>
  <c r="E6" i="1"/>
  <c r="C6" i="1"/>
  <c r="I6" i="1" s="1"/>
  <c r="G5" i="1"/>
  <c r="E5" i="1"/>
  <c r="C5" i="1"/>
  <c r="J5" i="1" s="1"/>
  <c r="G4" i="1"/>
  <c r="E4" i="1"/>
  <c r="C4" i="1"/>
  <c r="J4" i="1" s="1"/>
  <c r="I3" i="1"/>
  <c r="G3" i="1"/>
  <c r="E3" i="1"/>
  <c r="C3" i="1"/>
  <c r="J3" i="1" s="1"/>
  <c r="J6" i="1" l="1"/>
  <c r="I4" i="1"/>
  <c r="I8" i="1"/>
  <c r="I12" i="1"/>
  <c r="J10" i="1"/>
  <c r="I5" i="1"/>
  <c r="I9" i="1"/>
  <c r="I13" i="1"/>
</calcChain>
</file>

<file path=xl/sharedStrings.xml><?xml version="1.0" encoding="utf-8"?>
<sst xmlns="http://schemas.openxmlformats.org/spreadsheetml/2006/main" count="18" uniqueCount="18">
  <si>
    <t>mAb</t>
  </si>
  <si>
    <t>Median SMP Rep 1</t>
  </si>
  <si>
    <t>Median SMP Rep 2</t>
  </si>
  <si>
    <t>Median SMP Rep 3</t>
  </si>
  <si>
    <t>Average</t>
  </si>
  <si>
    <t>STDEV</t>
  </si>
  <si>
    <t>Tau5</t>
  </si>
  <si>
    <t>TNT1</t>
  </si>
  <si>
    <t>24Z</t>
  </si>
  <si>
    <t>26S</t>
  </si>
  <si>
    <t>30T</t>
  </si>
  <si>
    <t>32B</t>
  </si>
  <si>
    <t>57</t>
  </si>
  <si>
    <t>Elot</t>
  </si>
  <si>
    <t>Duli</t>
  </si>
  <si>
    <t>Emi</t>
  </si>
  <si>
    <t>Ixe</t>
  </si>
  <si>
    <t>score is normalized between elot(high specifcity) and ixe(low specificity)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</si>
</sst>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[1]Sheet1!$J$3:$J$13</c:f>
                <c:numCache>
                  <c:formatCode>General</c:formatCode>
                  <c:ptCount val="11"/>
                  <c:pt idx="0">
                    <c:v>6.1872822058318663E-2</c:v>
                  </c:pt>
                  <c:pt idx="1">
                    <c:v>2.2497267910794556E-2</c:v>
                  </c:pt>
                  <c:pt idx="2">
                    <c:v>2.6643461777229531E-2</c:v>
                  </c:pt>
                  <c:pt idx="3">
                    <c:v>7.1476697068310348E-4</c:v>
                  </c:pt>
                  <c:pt idx="4">
                    <c:v>3.1599660828860621E-2</c:v>
                  </c:pt>
                  <c:pt idx="5">
                    <c:v>2.0979244460853495E-2</c:v>
                  </c:pt>
                  <c:pt idx="6">
                    <c:v>7.3250563768708504E-4</c:v>
                  </c:pt>
                  <c:pt idx="7">
                    <c:v>0</c:v>
                  </c:pt>
                  <c:pt idx="8">
                    <c:v>4.4488881130244927E-2</c:v>
                  </c:pt>
                  <c:pt idx="9">
                    <c:v>4.9278421521528303E-2</c:v>
                  </c:pt>
                  <c:pt idx="10">
                    <c:v>0</c:v>
                  </c:pt>
                </c:numCache>
              </c:numRef>
            </c:plus>
            <c:minus>
              <c:numRef>
                <c:f>[1]Sheet1!$J$3:$J$13</c:f>
                <c:numCache>
                  <c:formatCode>General</c:formatCode>
                  <c:ptCount val="11"/>
                  <c:pt idx="0">
                    <c:v>6.1872822058318663E-2</c:v>
                  </c:pt>
                  <c:pt idx="1">
                    <c:v>2.2497267910794556E-2</c:v>
                  </c:pt>
                  <c:pt idx="2">
                    <c:v>2.6643461777229531E-2</c:v>
                  </c:pt>
                  <c:pt idx="3">
                    <c:v>7.1476697068310348E-4</c:v>
                  </c:pt>
                  <c:pt idx="4">
                    <c:v>3.1599660828860621E-2</c:v>
                  </c:pt>
                  <c:pt idx="5">
                    <c:v>2.0979244460853495E-2</c:v>
                  </c:pt>
                  <c:pt idx="6">
                    <c:v>7.3250563768708504E-4</c:v>
                  </c:pt>
                  <c:pt idx="7">
                    <c:v>0</c:v>
                  </c:pt>
                  <c:pt idx="8">
                    <c:v>4.4488881130244927E-2</c:v>
                  </c:pt>
                  <c:pt idx="9">
                    <c:v>4.9278421521528303E-2</c:v>
                  </c:pt>
                  <c:pt idx="10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[1]Sheet1!$A$3:$A$13</c:f>
              <c:strCache>
                <c:ptCount val="11"/>
                <c:pt idx="0">
                  <c:v>Tau5</c:v>
                </c:pt>
                <c:pt idx="1">
                  <c:v>TNT1</c:v>
                </c:pt>
                <c:pt idx="2">
                  <c:v>24Z</c:v>
                </c:pt>
                <c:pt idx="3">
                  <c:v>26S</c:v>
                </c:pt>
                <c:pt idx="4">
                  <c:v>30T</c:v>
                </c:pt>
                <c:pt idx="5">
                  <c:v>32B</c:v>
                </c:pt>
                <c:pt idx="6">
                  <c:v>57</c:v>
                </c:pt>
                <c:pt idx="7">
                  <c:v>Elot</c:v>
                </c:pt>
                <c:pt idx="8">
                  <c:v>Duli</c:v>
                </c:pt>
                <c:pt idx="9">
                  <c:v>Emi</c:v>
                </c:pt>
                <c:pt idx="10">
                  <c:v>Ixe</c:v>
                </c:pt>
              </c:strCache>
            </c:strRef>
          </c:cat>
          <c:val>
            <c:numRef>
              <c:f>[1]Sheet1!$I$3:$I$13</c:f>
              <c:numCache>
                <c:formatCode>General</c:formatCode>
                <c:ptCount val="11"/>
                <c:pt idx="0">
                  <c:v>0.3895698194008097</c:v>
                </c:pt>
                <c:pt idx="1">
                  <c:v>0.28133593069960999</c:v>
                </c:pt>
                <c:pt idx="2">
                  <c:v>1.0153826098292269</c:v>
                </c:pt>
                <c:pt idx="3">
                  <c:v>5.3568059444128316E-4</c:v>
                </c:pt>
                <c:pt idx="4">
                  <c:v>0.69693804905566947</c:v>
                </c:pt>
                <c:pt idx="5">
                  <c:v>0.46355468335390587</c:v>
                </c:pt>
                <c:pt idx="6">
                  <c:v>1.5908887537575192E-3</c:v>
                </c:pt>
                <c:pt idx="7">
                  <c:v>0</c:v>
                </c:pt>
                <c:pt idx="8">
                  <c:v>0.58233690416795902</c:v>
                </c:pt>
                <c:pt idx="9">
                  <c:v>0.71895258695805786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5-41C7-B9A9-21B4D430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977303776"/>
        <c:axId val="977304104"/>
      </c:barChart>
      <c:catAx>
        <c:axId val="9773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4104"/>
        <c:crosses val="autoZero"/>
        <c:auto val="1"/>
        <c:lblAlgn val="ctr"/>
        <c:lblOffset val="100"/>
        <c:noMultiLvlLbl val="0"/>
      </c:catAx>
      <c:valAx>
        <c:axId val="977304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Normalized</a:t>
                </a:r>
                <a:r>
                  <a:rPr lang="en-US" sz="1800" baseline="0"/>
                  <a:t> SMP Score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0377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1</xdr:row>
      <xdr:rowOff>167640</xdr:rowOff>
    </xdr:from>
    <xdr:to>
      <xdr:col>21</xdr:col>
      <xdr:colOff>213360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124C1D-1433-4DE9-9544-0F6632164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5.20_bead_smp_alec_meu_r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5.20_bead_smp_alec_meu_rep1"/>
      <sheetName val="Sheet1"/>
    </sheetNames>
    <sheetDataSet>
      <sheetData sheetId="0"/>
      <sheetData sheetId="1">
        <row r="3">
          <cell r="A3" t="str">
            <v>Tau5</v>
          </cell>
          <cell r="I3">
            <v>0.3895698194008097</v>
          </cell>
          <cell r="J3">
            <v>6.1872822058318663E-2</v>
          </cell>
        </row>
        <row r="4">
          <cell r="A4" t="str">
            <v>TNT1</v>
          </cell>
          <cell r="I4">
            <v>0.28133593069960999</v>
          </cell>
          <cell r="J4">
            <v>2.2497267910794556E-2</v>
          </cell>
        </row>
        <row r="5">
          <cell r="A5" t="str">
            <v>24Z</v>
          </cell>
          <cell r="I5">
            <v>1.0153826098292269</v>
          </cell>
          <cell r="J5">
            <v>2.6643461777229531E-2</v>
          </cell>
        </row>
        <row r="6">
          <cell r="A6" t="str">
            <v>26S</v>
          </cell>
          <cell r="I6">
            <v>5.3568059444128316E-4</v>
          </cell>
          <cell r="J6">
            <v>7.1476697068310348E-4</v>
          </cell>
        </row>
        <row r="7">
          <cell r="A7" t="str">
            <v>30T</v>
          </cell>
          <cell r="I7">
            <v>0.69693804905566947</v>
          </cell>
          <cell r="J7">
            <v>3.1599660828860621E-2</v>
          </cell>
        </row>
        <row r="8">
          <cell r="A8" t="str">
            <v>32B</v>
          </cell>
          <cell r="I8">
            <v>0.46355468335390587</v>
          </cell>
          <cell r="J8">
            <v>2.0979244460853495E-2</v>
          </cell>
        </row>
        <row r="9">
          <cell r="A9" t="str">
            <v>57</v>
          </cell>
          <cell r="I9">
            <v>1.5908887537575192E-3</v>
          </cell>
          <cell r="J9">
            <v>7.3250563768708504E-4</v>
          </cell>
        </row>
        <row r="10">
          <cell r="A10" t="str">
            <v>Elot</v>
          </cell>
          <cell r="I10">
            <v>0</v>
          </cell>
          <cell r="J10">
            <v>0</v>
          </cell>
        </row>
        <row r="11">
          <cell r="A11" t="str">
            <v>Duli</v>
          </cell>
          <cell r="I11">
            <v>0.58233690416795902</v>
          </cell>
          <cell r="J11">
            <v>4.4488881130244927E-2</v>
          </cell>
        </row>
        <row r="12">
          <cell r="A12" t="str">
            <v>Emi</v>
          </cell>
          <cell r="I12">
            <v>0.71895258695805786</v>
          </cell>
          <cell r="J12">
            <v>4.9278421521528303E-2</v>
          </cell>
        </row>
        <row r="13">
          <cell r="A13" t="str">
            <v>Ixe</v>
          </cell>
          <cell r="I13">
            <v>1</v>
          </cell>
          <cell r="J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60BF-59F1-4C3E-9239-9AAE857D518B}">
  <dimension ref="A2:J16"/>
  <sheetViews>
    <sheetView tabSelected="1" workbookViewId="0">
      <selection activeCell="A17" sqref="A17"/>
    </sheetView>
  </sheetViews>
  <sheetFormatPr defaultRowHeight="14.4" x14ac:dyDescent="0.3"/>
  <sheetData>
    <row r="2" spans="1:10" x14ac:dyDescent="0.3">
      <c r="A2" t="s">
        <v>0</v>
      </c>
      <c r="B2" t="s">
        <v>1</v>
      </c>
      <c r="D2" t="s">
        <v>2</v>
      </c>
      <c r="F2" t="s">
        <v>3</v>
      </c>
      <c r="I2" t="s">
        <v>4</v>
      </c>
      <c r="J2" t="s">
        <v>5</v>
      </c>
    </row>
    <row r="3" spans="1:10" x14ac:dyDescent="0.3">
      <c r="A3" t="s">
        <v>6</v>
      </c>
      <c r="B3">
        <v>3278</v>
      </c>
      <c r="C3">
        <f>(B3-$B$10)/($B$13-$B$10)</f>
        <v>0.4043613707165109</v>
      </c>
      <c r="D3">
        <v>3429</v>
      </c>
      <c r="E3">
        <f>(D3-$D$10)/($D$13-$D$10)</f>
        <v>0.44270629644114196</v>
      </c>
      <c r="F3">
        <v>2187</v>
      </c>
      <c r="G3">
        <f>(F3-$F$10)/($F$13-$F$10)</f>
        <v>0.32164179104477614</v>
      </c>
      <c r="I3">
        <f>AVERAGE(C3,E3,G3)</f>
        <v>0.3895698194008097</v>
      </c>
      <c r="J3">
        <f>STDEV(C3,E3,G3)</f>
        <v>6.1872822058318663E-2</v>
      </c>
    </row>
    <row r="4" spans="1:10" x14ac:dyDescent="0.3">
      <c r="A4" t="s">
        <v>7</v>
      </c>
      <c r="B4">
        <v>2187</v>
      </c>
      <c r="C4">
        <f t="shared" ref="C4:C13" si="0">(B4-$B$10)/($B$13-$B$10)</f>
        <v>0.26841121495327103</v>
      </c>
      <c r="D4">
        <v>2091</v>
      </c>
      <c r="E4">
        <f t="shared" ref="E4:E13" si="1">(D4-$D$10)/($D$13-$D$10)</f>
        <v>0.26828314430973799</v>
      </c>
      <c r="F4">
        <v>2091</v>
      </c>
      <c r="G4">
        <f t="shared" ref="G4:G13" si="2">(F4-$F$10)/($F$13-$F$10)</f>
        <v>0.30731343283582091</v>
      </c>
      <c r="I4">
        <f t="shared" ref="I4:I13" si="3">AVERAGE(C4,E4,G4)</f>
        <v>0.28133593069960999</v>
      </c>
      <c r="J4">
        <f t="shared" ref="J4:J13" si="4">STDEV(C4,E4,G4)</f>
        <v>2.2497267910794556E-2</v>
      </c>
    </row>
    <row r="5" spans="1:10" x14ac:dyDescent="0.3">
      <c r="A5" t="s">
        <v>8</v>
      </c>
      <c r="B5">
        <v>8058</v>
      </c>
      <c r="C5">
        <f t="shared" si="0"/>
        <v>1</v>
      </c>
      <c r="D5">
        <v>8058</v>
      </c>
      <c r="E5">
        <f t="shared" si="1"/>
        <v>1.0461478294876809</v>
      </c>
      <c r="F5">
        <v>6732</v>
      </c>
      <c r="G5">
        <f t="shared" si="2"/>
        <v>1</v>
      </c>
      <c r="I5">
        <f t="shared" si="3"/>
        <v>1.0153826098292269</v>
      </c>
      <c r="J5">
        <f t="shared" si="4"/>
        <v>2.6643461777229531E-2</v>
      </c>
    </row>
    <row r="6" spans="1:10" x14ac:dyDescent="0.3">
      <c r="A6" t="s">
        <v>9</v>
      </c>
      <c r="B6">
        <v>42</v>
      </c>
      <c r="C6">
        <f t="shared" si="0"/>
        <v>1.1214953271028037E-3</v>
      </c>
      <c r="D6">
        <v>31</v>
      </c>
      <c r="E6">
        <f t="shared" si="1"/>
        <v>-2.6072220049537216E-4</v>
      </c>
      <c r="F6">
        <v>37</v>
      </c>
      <c r="G6">
        <f t="shared" si="2"/>
        <v>7.4626865671641792E-4</v>
      </c>
      <c r="I6">
        <f t="shared" si="3"/>
        <v>5.3568059444128316E-4</v>
      </c>
      <c r="J6">
        <f t="shared" si="4"/>
        <v>7.1476697068310348E-4</v>
      </c>
    </row>
    <row r="7" spans="1:10" x14ac:dyDescent="0.3">
      <c r="A7" t="s">
        <v>10</v>
      </c>
      <c r="B7">
        <v>5623</v>
      </c>
      <c r="C7">
        <f t="shared" si="0"/>
        <v>0.69657320872274142</v>
      </c>
      <c r="D7">
        <v>5623</v>
      </c>
      <c r="E7">
        <f t="shared" si="1"/>
        <v>0.72871855038456523</v>
      </c>
      <c r="F7">
        <v>4491</v>
      </c>
      <c r="G7">
        <f t="shared" si="2"/>
        <v>0.66552238805970154</v>
      </c>
      <c r="I7">
        <f t="shared" si="3"/>
        <v>0.69693804905566947</v>
      </c>
      <c r="J7">
        <f t="shared" si="4"/>
        <v>3.1599660828860621E-2</v>
      </c>
    </row>
    <row r="8" spans="1:10" x14ac:dyDescent="0.3">
      <c r="A8" t="s">
        <v>11</v>
      </c>
      <c r="B8">
        <v>3587</v>
      </c>
      <c r="C8">
        <f t="shared" si="0"/>
        <v>0.44286604361370718</v>
      </c>
      <c r="D8">
        <v>3752</v>
      </c>
      <c r="E8">
        <f t="shared" si="1"/>
        <v>0.48481293182114454</v>
      </c>
      <c r="F8">
        <v>3134</v>
      </c>
      <c r="G8">
        <f t="shared" si="2"/>
        <v>0.46298507462686567</v>
      </c>
      <c r="I8">
        <f t="shared" si="3"/>
        <v>0.46355468335390587</v>
      </c>
      <c r="J8">
        <f t="shared" si="4"/>
        <v>2.0979244460853495E-2</v>
      </c>
    </row>
    <row r="9" spans="1:10" x14ac:dyDescent="0.3">
      <c r="A9" s="1" t="s">
        <v>12</v>
      </c>
      <c r="B9">
        <v>52</v>
      </c>
      <c r="C9">
        <f t="shared" si="0"/>
        <v>2.3676012461059191E-3</v>
      </c>
      <c r="D9">
        <v>40</v>
      </c>
      <c r="E9">
        <f t="shared" si="1"/>
        <v>9.1252770173380268E-4</v>
      </c>
      <c r="F9">
        <v>42</v>
      </c>
      <c r="G9">
        <f t="shared" si="2"/>
        <v>1.4925373134328358E-3</v>
      </c>
      <c r="I9">
        <f t="shared" si="3"/>
        <v>1.5908887537575192E-3</v>
      </c>
      <c r="J9">
        <f t="shared" si="4"/>
        <v>7.3250563768708504E-4</v>
      </c>
    </row>
    <row r="10" spans="1:10" x14ac:dyDescent="0.3">
      <c r="A10" t="s">
        <v>13</v>
      </c>
      <c r="B10">
        <v>33</v>
      </c>
      <c r="C10">
        <f t="shared" si="0"/>
        <v>0</v>
      </c>
      <c r="D10">
        <v>33</v>
      </c>
      <c r="E10">
        <f t="shared" si="1"/>
        <v>0</v>
      </c>
      <c r="F10">
        <v>32</v>
      </c>
      <c r="G10">
        <f t="shared" si="2"/>
        <v>0</v>
      </c>
      <c r="I10">
        <f t="shared" si="3"/>
        <v>0</v>
      </c>
      <c r="J10">
        <f t="shared" si="4"/>
        <v>0</v>
      </c>
    </row>
    <row r="11" spans="1:10" x14ac:dyDescent="0.3">
      <c r="A11" t="s">
        <v>14</v>
      </c>
      <c r="B11">
        <v>4294</v>
      </c>
      <c r="C11">
        <f t="shared" si="0"/>
        <v>0.53096573208722742</v>
      </c>
      <c r="D11">
        <v>4698</v>
      </c>
      <c r="E11">
        <f t="shared" si="1"/>
        <v>0.60813453265545558</v>
      </c>
      <c r="F11">
        <v>4105</v>
      </c>
      <c r="G11">
        <f t="shared" si="2"/>
        <v>0.60791044776119407</v>
      </c>
      <c r="I11">
        <f t="shared" si="3"/>
        <v>0.58233690416795902</v>
      </c>
      <c r="J11">
        <f t="shared" si="4"/>
        <v>4.4488881130244927E-2</v>
      </c>
    </row>
    <row r="12" spans="1:10" x14ac:dyDescent="0.3">
      <c r="A12" t="s">
        <v>15</v>
      </c>
      <c r="B12">
        <v>6153</v>
      </c>
      <c r="C12">
        <f t="shared" si="0"/>
        <v>0.76261682242990658</v>
      </c>
      <c r="D12">
        <v>5623</v>
      </c>
      <c r="E12">
        <f t="shared" si="1"/>
        <v>0.72871855038456523</v>
      </c>
      <c r="F12">
        <v>4491</v>
      </c>
      <c r="G12">
        <f t="shared" si="2"/>
        <v>0.66552238805970154</v>
      </c>
      <c r="I12">
        <f t="shared" si="3"/>
        <v>0.71895258695805786</v>
      </c>
      <c r="J12">
        <f t="shared" si="4"/>
        <v>4.9278421521528303E-2</v>
      </c>
    </row>
    <row r="13" spans="1:10" x14ac:dyDescent="0.3">
      <c r="A13" t="s">
        <v>16</v>
      </c>
      <c r="B13">
        <v>8058</v>
      </c>
      <c r="C13">
        <f t="shared" si="0"/>
        <v>1</v>
      </c>
      <c r="D13">
        <v>7704</v>
      </c>
      <c r="E13">
        <f t="shared" si="1"/>
        <v>1</v>
      </c>
      <c r="F13">
        <v>6732</v>
      </c>
      <c r="G13">
        <f t="shared" si="2"/>
        <v>1</v>
      </c>
      <c r="I13">
        <f t="shared" si="3"/>
        <v>1</v>
      </c>
      <c r="J13">
        <f t="shared" si="4"/>
        <v>0</v>
      </c>
    </row>
    <row r="16" spans="1:10" x14ac:dyDescent="0.3">
      <c r="A16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2020-09-07T22:19:08Z</dcterms:created>
  <dcterms:modified xsi:type="dcterms:W3CDTF">2020-09-07T22:21:36Z</dcterms:modified>
</cp:coreProperties>
</file>