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A7063317-E4A0-4750-AFA2-45F8BE2BD4E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9.7.20_bead_ova_alec_meu_rep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14" i="2"/>
  <c r="I3" i="2"/>
  <c r="I4" i="2"/>
  <c r="I5" i="2"/>
  <c r="I6" i="2"/>
  <c r="I7" i="2"/>
  <c r="I8" i="2"/>
  <c r="I9" i="2"/>
  <c r="I10" i="2"/>
  <c r="I11" i="2"/>
  <c r="I12" i="2"/>
  <c r="I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H12" i="2"/>
  <c r="H11" i="2"/>
  <c r="H10" i="2"/>
  <c r="H9" i="2"/>
  <c r="H8" i="2"/>
  <c r="H7" i="2"/>
  <c r="H6" i="2"/>
  <c r="H5" i="2"/>
  <c r="H4" i="2"/>
  <c r="H3" i="2"/>
  <c r="H2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4" i="2"/>
  <c r="G3" i="2"/>
  <c r="G4" i="2"/>
  <c r="G5" i="2"/>
  <c r="G6" i="2"/>
  <c r="G7" i="2"/>
  <c r="G8" i="2"/>
  <c r="G9" i="2"/>
  <c r="G10" i="2"/>
  <c r="G11" i="2"/>
  <c r="G12" i="2"/>
  <c r="G2" i="2"/>
  <c r="E15" i="2" l="1"/>
  <c r="E16" i="2"/>
  <c r="E17" i="2"/>
  <c r="E18" i="2"/>
  <c r="E19" i="2"/>
  <c r="E20" i="2"/>
  <c r="E21" i="2"/>
  <c r="E22" i="2"/>
  <c r="E23" i="2"/>
  <c r="E24" i="2"/>
  <c r="E25" i="2"/>
  <c r="E26" i="2"/>
  <c r="E27" i="2"/>
  <c r="E14" i="2"/>
  <c r="E3" i="2"/>
  <c r="E4" i="2"/>
  <c r="E5" i="2"/>
  <c r="E6" i="2"/>
  <c r="E7" i="2"/>
  <c r="E8" i="2"/>
  <c r="E9" i="2"/>
  <c r="E10" i="2"/>
  <c r="E11" i="2"/>
  <c r="E12" i="2"/>
  <c r="E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4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<sst xmlns="http://schemas.openxmlformats.org/spreadsheetml/2006/main" count="70" uniqueCount="64">
  <si>
    <t>9.7.20_bead_ova_alec_meu_rep1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</si>
  <si>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</si>
  <si>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</si>
  <si>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</si>
  <si>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</si>
  <si>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</si>
  <si>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</si>
  <si>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</si>
  <si>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</si>
  <si>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</si>
  <si>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</si>
  <si>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</si>
  <si>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</si>
  <si>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</si>
  <si>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</si>
  <si>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</si>
  <si>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</si>
  <si>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</si>
  <si>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</si>
  <si>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</si>
  <si>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</si>
  <si>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</si>
  <si>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</si>
  <si>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</si>
  <si>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</si>
  <si>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</si>
  <si>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</si>
  <si>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</si>
  <si>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</si>
  <si>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</si>
  <si>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</si>
  <si>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</si>
  <si>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</si>
  <si>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</si>
  <si>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</si>
  <si>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</si>
  <si>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</si>
  <si>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</si>
  <si>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</si>
  <si>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OVA</t>
  </si>
  <si>
    <t>Tau5</t>
  </si>
  <si>
    <t>TNT1</t>
  </si>
  <si>
    <t>24Z</t>
  </si>
  <si>
    <t>26S</t>
  </si>
  <si>
    <t>30T</t>
  </si>
  <si>
    <t>32B</t>
  </si>
  <si>
    <t>57</t>
  </si>
  <si>
    <t>Elot</t>
  </si>
  <si>
    <t>Duli</t>
  </si>
  <si>
    <t>Emi</t>
  </si>
  <si>
    <t>Ixe</t>
  </si>
  <si>
    <t>8D3</t>
  </si>
  <si>
    <t>CD98</t>
  </si>
  <si>
    <t>pTau2</t>
  </si>
  <si>
    <t>M6</t>
  </si>
  <si>
    <t>M2</t>
  </si>
  <si>
    <t>pT2
IgG
8D3LH</t>
  </si>
  <si>
    <t>M6
IgG
8D3LH</t>
  </si>
  <si>
    <t>C3</t>
  </si>
  <si>
    <t>Rep 1</t>
  </si>
  <si>
    <t>Rep 2</t>
  </si>
  <si>
    <t>Rep 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</si>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</sst>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Sheet1!$I$2:$I$18</c:f>
                <c:numCache>
                  <c:formatCode>General</c:formatCode>
                  <c:ptCount val="17"/>
                  <c:pt idx="0">
                    <c:v>5.9869921347362903E-4</c:v>
                  </c:pt>
                  <c:pt idx="1">
                    <c:v>6.1462464373986992E-4</c:v>
                  </c:pt>
                  <c:pt idx="2">
                    <c:v>9.0253449941969432E-2</c:v>
                  </c:pt>
                  <c:pt idx="3">
                    <c:v>5.168599853402559E-3</c:v>
                  </c:pt>
                  <c:pt idx="4">
                    <c:v>1.3871238812500552E-2</c:v>
                  </c:pt>
                  <c:pt idx="5">
                    <c:v>5.053180970205583E-4</c:v>
                  </c:pt>
                  <c:pt idx="6">
                    <c:v>8.4389801776682555E-3</c:v>
                  </c:pt>
                  <c:pt idx="7">
                    <c:v>0</c:v>
                  </c:pt>
                  <c:pt idx="8">
                    <c:v>2.4805869695885608E-4</c:v>
                  </c:pt>
                  <c:pt idx="9">
                    <c:v>0.105520991446538</c:v>
                  </c:pt>
                  <c:pt idx="10">
                    <c:v>0</c:v>
                  </c:pt>
                  <c:pt idx="12">
                    <c:v>1.9361928524529032E-2</c:v>
                  </c:pt>
                  <c:pt idx="13">
                    <c:v>7.2827528174655861E-4</c:v>
                  </c:pt>
                  <c:pt idx="14">
                    <c:v>7.3345204282554977E-2</c:v>
                  </c:pt>
                  <c:pt idx="15">
                    <c:v>4.5617977568041618E-2</c:v>
                  </c:pt>
                  <c:pt idx="16">
                    <c:v>6.8641427496978055E-4</c:v>
                  </c:pt>
                </c:numCache>
              </c:numRef>
            </c:plus>
            <c:minus>
              <c:numRef>
                <c:f>Sheet1!$I$2:$I$18</c:f>
                <c:numCache>
                  <c:formatCode>General</c:formatCode>
                  <c:ptCount val="17"/>
                  <c:pt idx="0">
                    <c:v>5.9869921347362903E-4</c:v>
                  </c:pt>
                  <c:pt idx="1">
                    <c:v>6.1462464373986992E-4</c:v>
                  </c:pt>
                  <c:pt idx="2">
                    <c:v>9.0253449941969432E-2</c:v>
                  </c:pt>
                  <c:pt idx="3">
                    <c:v>5.168599853402559E-3</c:v>
                  </c:pt>
                  <c:pt idx="4">
                    <c:v>1.3871238812500552E-2</c:v>
                  </c:pt>
                  <c:pt idx="5">
                    <c:v>5.053180970205583E-4</c:v>
                  </c:pt>
                  <c:pt idx="6">
                    <c:v>8.4389801776682555E-3</c:v>
                  </c:pt>
                  <c:pt idx="7">
                    <c:v>0</c:v>
                  </c:pt>
                  <c:pt idx="8">
                    <c:v>2.4805869695885608E-4</c:v>
                  </c:pt>
                  <c:pt idx="9">
                    <c:v>0.105520991446538</c:v>
                  </c:pt>
                  <c:pt idx="10">
                    <c:v>0</c:v>
                  </c:pt>
                  <c:pt idx="12">
                    <c:v>1.9361928524529032E-2</c:v>
                  </c:pt>
                  <c:pt idx="13">
                    <c:v>7.2827528174655861E-4</c:v>
                  </c:pt>
                  <c:pt idx="14">
                    <c:v>7.3345204282554977E-2</c:v>
                  </c:pt>
                  <c:pt idx="15">
                    <c:v>4.5617977568041618E-2</c:v>
                  </c:pt>
                  <c:pt idx="16">
                    <c:v>6.8641427496978055E-4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Sheet1!$A$2:$A$12</c:f>
              <c:strCache>
                <c:ptCount val="11"/>
                <c:pt idx="0">
                  <c:v>Tau5</c:v>
                </c:pt>
                <c:pt idx="1">
                  <c:v>TNT1</c:v>
                </c:pt>
                <c:pt idx="2">
                  <c:v>24Z</c:v>
                </c:pt>
                <c:pt idx="3">
                  <c:v>26S</c:v>
                </c:pt>
                <c:pt idx="4">
                  <c:v>30T</c:v>
                </c:pt>
                <c:pt idx="5">
                  <c:v>32B</c:v>
                </c:pt>
                <c:pt idx="6">
                  <c:v>57</c:v>
                </c:pt>
                <c:pt idx="7">
                  <c:v>Elot</c:v>
                </c:pt>
                <c:pt idx="8">
                  <c:v>Duli</c:v>
                </c:pt>
                <c:pt idx="9">
                  <c:v>Emi</c:v>
                </c:pt>
                <c:pt idx="10">
                  <c:v>Ixe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4.5294559290139006E-5</c:v>
                </c:pt>
                <c:pt idx="1">
                  <c:v>1.5518799444307E-3</c:v>
                </c:pt>
                <c:pt idx="2">
                  <c:v>1.0027627330542972</c:v>
                </c:pt>
                <c:pt idx="3">
                  <c:v>6.141399085453917E-3</c:v>
                </c:pt>
                <c:pt idx="4">
                  <c:v>0.51601338421616749</c:v>
                </c:pt>
                <c:pt idx="5">
                  <c:v>3.7422097018324443E-4</c:v>
                </c:pt>
                <c:pt idx="6">
                  <c:v>0.1739247397290771</c:v>
                </c:pt>
                <c:pt idx="7">
                  <c:v>0</c:v>
                </c:pt>
                <c:pt idx="8">
                  <c:v>9.7600533224786619E-5</c:v>
                </c:pt>
                <c:pt idx="9">
                  <c:v>0.7566376623970088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DDE-BB68-01C5186C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38979104"/>
        <c:axId val="538981400"/>
      </c:barChart>
      <c:catAx>
        <c:axId val="538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81400"/>
        <c:crossesAt val="-0.2"/>
        <c:auto val="1"/>
        <c:lblAlgn val="ctr"/>
        <c:lblOffset val="100"/>
        <c:noMultiLvlLbl val="0"/>
      </c:catAx>
      <c:valAx>
        <c:axId val="53898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600"/>
                  <a:t>Normalized OVA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79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Sheet1!$I$14:$I$27</c:f>
                <c:numCache>
                  <c:formatCode>General</c:formatCode>
                  <c:ptCount val="14"/>
                  <c:pt idx="0">
                    <c:v>1.9361928524529032E-2</c:v>
                  </c:pt>
                  <c:pt idx="1">
                    <c:v>7.2827528174655861E-4</c:v>
                  </c:pt>
                  <c:pt idx="2">
                    <c:v>7.3345204282554977E-2</c:v>
                  </c:pt>
                  <c:pt idx="3">
                    <c:v>4.5617977568041618E-2</c:v>
                  </c:pt>
                  <c:pt idx="4">
                    <c:v>6.8641427496978055E-4</c:v>
                  </c:pt>
                  <c:pt idx="5">
                    <c:v>4.5896122516900228E-2</c:v>
                  </c:pt>
                  <c:pt idx="6">
                    <c:v>1.6307567437592131E-2</c:v>
                  </c:pt>
                  <c:pt idx="7">
                    <c:v>1.5109330285538406E-2</c:v>
                  </c:pt>
                  <c:pt idx="8">
                    <c:v>8.9733569064840237E-4</c:v>
                  </c:pt>
                  <c:pt idx="9">
                    <c:v>5.204636657372689E-4</c:v>
                  </c:pt>
                  <c:pt idx="10">
                    <c:v>0</c:v>
                  </c:pt>
                  <c:pt idx="11">
                    <c:v>2.4805869695885608E-4</c:v>
                  </c:pt>
                  <c:pt idx="12">
                    <c:v>0.105520991446538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Sheet1!$I$14:$I$27</c:f>
                <c:numCache>
                  <c:formatCode>General</c:formatCode>
                  <c:ptCount val="14"/>
                  <c:pt idx="0">
                    <c:v>1.9361928524529032E-2</c:v>
                  </c:pt>
                  <c:pt idx="1">
                    <c:v>7.2827528174655861E-4</c:v>
                  </c:pt>
                  <c:pt idx="2">
                    <c:v>7.3345204282554977E-2</c:v>
                  </c:pt>
                  <c:pt idx="3">
                    <c:v>4.5617977568041618E-2</c:v>
                  </c:pt>
                  <c:pt idx="4">
                    <c:v>6.8641427496978055E-4</c:v>
                  </c:pt>
                  <c:pt idx="5">
                    <c:v>4.5896122516900228E-2</c:v>
                  </c:pt>
                  <c:pt idx="6">
                    <c:v>1.6307567437592131E-2</c:v>
                  </c:pt>
                  <c:pt idx="7">
                    <c:v>1.5109330285538406E-2</c:v>
                  </c:pt>
                  <c:pt idx="8">
                    <c:v>8.9733569064840237E-4</c:v>
                  </c:pt>
                  <c:pt idx="9">
                    <c:v>5.204636657372689E-4</c:v>
                  </c:pt>
                  <c:pt idx="10">
                    <c:v>0</c:v>
                  </c:pt>
                  <c:pt idx="11">
                    <c:v>2.4805869695885608E-4</c:v>
                  </c:pt>
                  <c:pt idx="12">
                    <c:v>0.105520991446538</c:v>
                  </c:pt>
                  <c:pt idx="1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Sheet1!$A$14:$A$27</c:f>
              <c:strCache>
                <c:ptCount val="14"/>
                <c:pt idx="0">
                  <c:v>8D3</c:v>
                </c:pt>
                <c:pt idx="1">
                  <c:v>CD98</c:v>
                </c:pt>
                <c:pt idx="2">
                  <c:v>pTau2</c:v>
                </c:pt>
                <c:pt idx="3">
                  <c:v>M6</c:v>
                </c:pt>
                <c:pt idx="4">
                  <c:v>M2</c:v>
                </c:pt>
                <c:pt idx="5">
                  <c:v>pT2
IgG
8D3LH</c:v>
                </c:pt>
                <c:pt idx="6">
                  <c:v>M6
IgG
8D3LH</c:v>
                </c:pt>
                <c:pt idx="7">
                  <c:v>A1</c:v>
                </c:pt>
                <c:pt idx="8">
                  <c:v>B2</c:v>
                </c:pt>
                <c:pt idx="9">
                  <c:v>C3</c:v>
                </c:pt>
                <c:pt idx="10">
                  <c:v>Elot</c:v>
                </c:pt>
                <c:pt idx="11">
                  <c:v>Duli</c:v>
                </c:pt>
                <c:pt idx="12">
                  <c:v>Emi</c:v>
                </c:pt>
                <c:pt idx="13">
                  <c:v>Ixe</c:v>
                </c:pt>
              </c:strCache>
            </c:strRef>
          </c:cat>
          <c:val>
            <c:numRef>
              <c:f>Sheet1!$H$14:$H$27</c:f>
              <c:numCache>
                <c:formatCode>General</c:formatCode>
                <c:ptCount val="14"/>
                <c:pt idx="0">
                  <c:v>1.2734678809207573E-2</c:v>
                </c:pt>
                <c:pt idx="1">
                  <c:v>1.367511937323166E-3</c:v>
                </c:pt>
                <c:pt idx="2">
                  <c:v>0.54310376957001372</c:v>
                </c:pt>
                <c:pt idx="3">
                  <c:v>0.86124730890153878</c:v>
                </c:pt>
                <c:pt idx="4">
                  <c:v>7.6641649625777393E-4</c:v>
                </c:pt>
                <c:pt idx="5">
                  <c:v>0.14277955939016174</c:v>
                </c:pt>
                <c:pt idx="6">
                  <c:v>1.5711599780223188E-2</c:v>
                </c:pt>
                <c:pt idx="7">
                  <c:v>3.0251199028477366E-2</c:v>
                </c:pt>
                <c:pt idx="8">
                  <c:v>1.5339053885394147E-3</c:v>
                </c:pt>
                <c:pt idx="9">
                  <c:v>9.3811243331644832E-4</c:v>
                </c:pt>
                <c:pt idx="10">
                  <c:v>0</c:v>
                </c:pt>
                <c:pt idx="11">
                  <c:v>9.7600533224786619E-5</c:v>
                </c:pt>
                <c:pt idx="12">
                  <c:v>0.7566376623970088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B-4553-8DE0-9D4198DD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38979104"/>
        <c:axId val="538981400"/>
      </c:barChart>
      <c:catAx>
        <c:axId val="538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81400"/>
        <c:crossesAt val="-0.2"/>
        <c:auto val="1"/>
        <c:lblAlgn val="ctr"/>
        <c:lblOffset val="100"/>
        <c:noMultiLvlLbl val="0"/>
      </c:catAx>
      <c:valAx>
        <c:axId val="53898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600"/>
                  <a:t>Normalized OVA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79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3</xdr:row>
      <xdr:rowOff>87630</xdr:rowOff>
    </xdr:from>
    <xdr:to>
      <xdr:col>18</xdr:col>
      <xdr:colOff>259080</xdr:colOff>
      <xdr:row>18</xdr:row>
      <xdr:rowOff>327660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7EC7E-5CA5-4B7A-BF35-FDD76171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18</xdr:row>
      <xdr:rowOff>464820</xdr:rowOff>
    </xdr:from>
    <xdr:to>
      <xdr:col>19</xdr:col>
      <xdr:colOff>518160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53615-53A1-4D82-976A-1F22B169D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D3" sqref="D3:D24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710</v>
      </c>
      <c r="E3">
        <v>31</v>
      </c>
      <c r="F3">
        <v>694.75</v>
      </c>
      <c r="G3">
        <v>123.88</v>
      </c>
      <c r="H3" s="1">
        <v>0.90859999999999996</v>
      </c>
      <c r="I3" s="1">
        <v>1</v>
      </c>
      <c r="J3">
        <v>5000</v>
      </c>
      <c r="K3">
        <v>94</v>
      </c>
      <c r="L3">
        <v>86</v>
      </c>
      <c r="M3">
        <v>93.98</v>
      </c>
      <c r="N3">
        <v>85.9</v>
      </c>
      <c r="O3" s="1">
        <v>0.90859999999999996</v>
      </c>
      <c r="P3" s="1">
        <v>0.90859999999999996</v>
      </c>
    </row>
    <row r="4" spans="1:16" x14ac:dyDescent="0.3">
      <c r="A4" t="s">
        <v>18</v>
      </c>
      <c r="C4">
        <v>5000</v>
      </c>
      <c r="D4">
        <v>973</v>
      </c>
      <c r="E4">
        <v>40</v>
      </c>
      <c r="F4">
        <v>952.33</v>
      </c>
      <c r="G4">
        <v>373.17</v>
      </c>
      <c r="H4" s="1">
        <v>0.78739999999999999</v>
      </c>
      <c r="I4" s="1">
        <v>1</v>
      </c>
      <c r="J4">
        <v>5000</v>
      </c>
      <c r="K4">
        <v>94</v>
      </c>
      <c r="L4">
        <v>86</v>
      </c>
      <c r="M4">
        <v>93.69</v>
      </c>
      <c r="N4">
        <v>86.17</v>
      </c>
      <c r="O4" s="1">
        <v>0.78739999999999999</v>
      </c>
      <c r="P4" s="1">
        <v>0.78739999999999999</v>
      </c>
    </row>
    <row r="5" spans="1:16" x14ac:dyDescent="0.3">
      <c r="A5" t="s">
        <v>19</v>
      </c>
      <c r="C5">
        <v>3162</v>
      </c>
      <c r="D5">
        <v>433</v>
      </c>
      <c r="E5">
        <v>12635</v>
      </c>
      <c r="F5">
        <v>453.91</v>
      </c>
      <c r="G5">
        <v>14469.65</v>
      </c>
      <c r="H5" s="1">
        <v>0.30309999999999998</v>
      </c>
      <c r="I5" s="1">
        <v>1</v>
      </c>
      <c r="J5">
        <v>3162</v>
      </c>
      <c r="K5">
        <v>95</v>
      </c>
      <c r="L5">
        <v>87</v>
      </c>
      <c r="M5">
        <v>94.57</v>
      </c>
      <c r="N5">
        <v>87.37</v>
      </c>
      <c r="O5" s="1">
        <v>0.30309999999999998</v>
      </c>
      <c r="P5" s="1">
        <v>0.30309999999999998</v>
      </c>
    </row>
    <row r="6" spans="1:16" x14ac:dyDescent="0.3">
      <c r="A6" t="s">
        <v>20</v>
      </c>
      <c r="C6">
        <v>5000</v>
      </c>
      <c r="D6">
        <v>1459</v>
      </c>
      <c r="E6">
        <v>168</v>
      </c>
      <c r="F6">
        <v>1479.32</v>
      </c>
      <c r="G6">
        <v>1667.18</v>
      </c>
      <c r="H6" s="1">
        <v>0.84179999999999999</v>
      </c>
      <c r="I6" s="1">
        <v>1</v>
      </c>
      <c r="J6">
        <v>5000</v>
      </c>
      <c r="K6">
        <v>94</v>
      </c>
      <c r="L6">
        <v>87</v>
      </c>
      <c r="M6">
        <v>93.99</v>
      </c>
      <c r="N6">
        <v>87.1</v>
      </c>
      <c r="O6" s="1">
        <v>0.84179999999999999</v>
      </c>
      <c r="P6" s="1">
        <v>0.84179999999999999</v>
      </c>
    </row>
    <row r="7" spans="1:16" x14ac:dyDescent="0.3">
      <c r="A7" t="s">
        <v>21</v>
      </c>
      <c r="C7">
        <v>5000</v>
      </c>
      <c r="D7">
        <v>1334</v>
      </c>
      <c r="E7">
        <v>5882</v>
      </c>
      <c r="F7">
        <v>1316.32</v>
      </c>
      <c r="G7">
        <v>7249.4</v>
      </c>
      <c r="H7" s="1">
        <v>0.50590000000000002</v>
      </c>
      <c r="I7" s="1">
        <v>1</v>
      </c>
      <c r="J7">
        <v>5000</v>
      </c>
      <c r="K7">
        <v>95</v>
      </c>
      <c r="L7">
        <v>88</v>
      </c>
      <c r="M7">
        <v>94.43</v>
      </c>
      <c r="N7">
        <v>87.54</v>
      </c>
      <c r="O7" s="1">
        <v>0.50590000000000002</v>
      </c>
      <c r="P7" s="1">
        <v>0.50590000000000002</v>
      </c>
    </row>
    <row r="8" spans="1:16" x14ac:dyDescent="0.3">
      <c r="A8" t="s">
        <v>22</v>
      </c>
      <c r="C8">
        <v>5000</v>
      </c>
      <c r="D8">
        <v>289</v>
      </c>
      <c r="E8">
        <v>31</v>
      </c>
      <c r="F8">
        <v>277.41000000000003</v>
      </c>
      <c r="G8">
        <v>378.1</v>
      </c>
      <c r="H8" s="1">
        <v>0.76819999999999999</v>
      </c>
      <c r="I8" s="1">
        <v>1</v>
      </c>
      <c r="J8">
        <v>5000</v>
      </c>
      <c r="K8">
        <v>95</v>
      </c>
      <c r="L8">
        <v>88</v>
      </c>
      <c r="M8">
        <v>94.4</v>
      </c>
      <c r="N8">
        <v>87.22</v>
      </c>
      <c r="O8" s="1">
        <v>0.76819999999999999</v>
      </c>
      <c r="P8" s="1">
        <v>0.76819999999999999</v>
      </c>
    </row>
    <row r="9" spans="1:16" x14ac:dyDescent="0.3">
      <c r="A9" t="s">
        <v>23</v>
      </c>
      <c r="C9">
        <v>5000</v>
      </c>
      <c r="D9">
        <v>1596</v>
      </c>
      <c r="E9">
        <v>2091</v>
      </c>
      <c r="F9">
        <v>1603.13</v>
      </c>
      <c r="G9">
        <v>3535.03</v>
      </c>
      <c r="H9" s="1">
        <v>0.78520000000000001</v>
      </c>
      <c r="I9" s="1">
        <v>1</v>
      </c>
      <c r="J9">
        <v>5000</v>
      </c>
      <c r="K9">
        <v>94</v>
      </c>
      <c r="L9">
        <v>88</v>
      </c>
      <c r="M9">
        <v>94.24</v>
      </c>
      <c r="N9">
        <v>87.46</v>
      </c>
      <c r="O9" s="1">
        <v>0.78520000000000001</v>
      </c>
      <c r="P9" s="1">
        <v>0.78520000000000001</v>
      </c>
    </row>
    <row r="10" spans="1:16" x14ac:dyDescent="0.3">
      <c r="A10" t="s">
        <v>24</v>
      </c>
      <c r="C10">
        <v>5000</v>
      </c>
      <c r="D10">
        <v>649</v>
      </c>
      <c r="E10">
        <v>29</v>
      </c>
      <c r="F10">
        <v>688.41</v>
      </c>
      <c r="G10">
        <v>472.06</v>
      </c>
      <c r="H10" s="1">
        <v>0.85929999999999995</v>
      </c>
      <c r="I10" s="1">
        <v>1</v>
      </c>
      <c r="J10">
        <v>5000</v>
      </c>
      <c r="K10">
        <v>94</v>
      </c>
      <c r="L10">
        <v>87</v>
      </c>
      <c r="M10">
        <v>94.03</v>
      </c>
      <c r="N10">
        <v>86.91</v>
      </c>
      <c r="O10" s="1">
        <v>0.85929999999999995</v>
      </c>
      <c r="P10" s="1">
        <v>0.85929999999999995</v>
      </c>
    </row>
    <row r="11" spans="1:16" x14ac:dyDescent="0.3">
      <c r="A11" t="s">
        <v>25</v>
      </c>
      <c r="C11">
        <v>5000</v>
      </c>
      <c r="D11">
        <v>1165</v>
      </c>
      <c r="E11">
        <v>28</v>
      </c>
      <c r="F11">
        <v>1159.08</v>
      </c>
      <c r="G11">
        <v>1758.89</v>
      </c>
      <c r="H11" s="1">
        <v>0.59009999999999996</v>
      </c>
      <c r="I11" s="1">
        <v>1</v>
      </c>
      <c r="J11">
        <v>5000</v>
      </c>
      <c r="K11">
        <v>95</v>
      </c>
      <c r="L11">
        <v>88</v>
      </c>
      <c r="M11">
        <v>94.91</v>
      </c>
      <c r="N11">
        <v>87.52</v>
      </c>
      <c r="O11" s="1">
        <v>0.59009999999999996</v>
      </c>
      <c r="P11" s="1">
        <v>0.59009999999999996</v>
      </c>
    </row>
    <row r="12" spans="1:16" x14ac:dyDescent="0.3">
      <c r="A12" t="s">
        <v>26</v>
      </c>
      <c r="C12">
        <v>5000</v>
      </c>
      <c r="D12">
        <v>743</v>
      </c>
      <c r="E12">
        <v>9222</v>
      </c>
      <c r="F12">
        <v>766.85</v>
      </c>
      <c r="G12">
        <v>10620.53</v>
      </c>
      <c r="H12" s="1">
        <v>0.46129999999999999</v>
      </c>
      <c r="I12" s="1">
        <v>1</v>
      </c>
      <c r="J12">
        <v>5000</v>
      </c>
      <c r="K12">
        <v>95</v>
      </c>
      <c r="L12">
        <v>88</v>
      </c>
      <c r="M12">
        <v>94.83</v>
      </c>
      <c r="N12">
        <v>88.09</v>
      </c>
      <c r="O12" s="1">
        <v>0.46129999999999999</v>
      </c>
      <c r="P12" s="1">
        <v>0.46129999999999999</v>
      </c>
    </row>
    <row r="13" spans="1:16" x14ac:dyDescent="0.3">
      <c r="A13" t="s">
        <v>27</v>
      </c>
      <c r="C13">
        <v>4529</v>
      </c>
      <c r="D13">
        <v>710</v>
      </c>
      <c r="E13">
        <v>11548</v>
      </c>
      <c r="F13">
        <v>789.42</v>
      </c>
      <c r="G13">
        <v>14216.36</v>
      </c>
      <c r="H13" s="1">
        <v>0.46500000000000002</v>
      </c>
      <c r="I13" s="1">
        <v>1</v>
      </c>
      <c r="J13">
        <v>4529</v>
      </c>
      <c r="K13">
        <v>95</v>
      </c>
      <c r="L13">
        <v>88</v>
      </c>
      <c r="M13">
        <v>94.83</v>
      </c>
      <c r="N13">
        <v>88.36</v>
      </c>
      <c r="O13" s="1">
        <v>0.46500000000000002</v>
      </c>
      <c r="P13" s="1">
        <v>0.46500000000000002</v>
      </c>
    </row>
    <row r="14" spans="1:16" x14ac:dyDescent="0.3">
      <c r="A14" t="s">
        <v>28</v>
      </c>
      <c r="C14">
        <v>5000</v>
      </c>
      <c r="D14">
        <v>813</v>
      </c>
      <c r="E14">
        <v>433</v>
      </c>
      <c r="F14">
        <v>799.43</v>
      </c>
      <c r="G14">
        <v>3754.63</v>
      </c>
      <c r="H14" s="1">
        <v>0.51970000000000005</v>
      </c>
      <c r="I14" s="1">
        <v>1</v>
      </c>
      <c r="J14">
        <v>5000</v>
      </c>
      <c r="K14">
        <v>95</v>
      </c>
      <c r="L14">
        <v>88</v>
      </c>
      <c r="M14">
        <v>94.97</v>
      </c>
      <c r="N14">
        <v>88.12</v>
      </c>
      <c r="O14" s="1">
        <v>0.51970000000000005</v>
      </c>
      <c r="P14" s="1">
        <v>0.51970000000000005</v>
      </c>
    </row>
    <row r="15" spans="1:16" x14ac:dyDescent="0.3">
      <c r="A15" t="s">
        <v>29</v>
      </c>
      <c r="C15">
        <v>3527</v>
      </c>
      <c r="D15">
        <v>813</v>
      </c>
      <c r="E15">
        <v>38</v>
      </c>
      <c r="F15">
        <v>820.7</v>
      </c>
      <c r="G15">
        <v>3171.3</v>
      </c>
      <c r="H15" s="1">
        <v>0.32300000000000001</v>
      </c>
      <c r="I15" s="1">
        <v>1</v>
      </c>
      <c r="J15">
        <v>3527</v>
      </c>
      <c r="K15">
        <v>95</v>
      </c>
      <c r="L15">
        <v>89</v>
      </c>
      <c r="M15">
        <v>94.92</v>
      </c>
      <c r="N15">
        <v>88.53</v>
      </c>
      <c r="O15" s="1">
        <v>0.32300000000000001</v>
      </c>
      <c r="P15" s="1">
        <v>0.32300000000000001</v>
      </c>
    </row>
    <row r="16" spans="1:16" x14ac:dyDescent="0.3">
      <c r="A16" t="s">
        <v>30</v>
      </c>
      <c r="C16">
        <v>5000</v>
      </c>
      <c r="D16">
        <v>931</v>
      </c>
      <c r="E16">
        <v>5376</v>
      </c>
      <c r="F16">
        <v>888.43</v>
      </c>
      <c r="G16">
        <v>7653.81</v>
      </c>
      <c r="H16" s="1">
        <v>0.4718</v>
      </c>
      <c r="I16" s="1">
        <v>1</v>
      </c>
      <c r="J16">
        <v>5000</v>
      </c>
      <c r="K16">
        <v>95</v>
      </c>
      <c r="L16">
        <v>90</v>
      </c>
      <c r="M16">
        <v>95</v>
      </c>
      <c r="N16">
        <v>89.35</v>
      </c>
      <c r="O16" s="1">
        <v>0.4718</v>
      </c>
      <c r="P16" s="1">
        <v>0.4718</v>
      </c>
    </row>
    <row r="17" spans="1:16" x14ac:dyDescent="0.3">
      <c r="A17" t="s">
        <v>31</v>
      </c>
      <c r="C17">
        <v>5000</v>
      </c>
      <c r="D17">
        <v>743</v>
      </c>
      <c r="E17">
        <v>9647</v>
      </c>
      <c r="F17">
        <v>736.25</v>
      </c>
      <c r="G17">
        <v>12831.63</v>
      </c>
      <c r="H17" s="1">
        <v>0.50380000000000003</v>
      </c>
      <c r="I17" s="1">
        <v>1</v>
      </c>
      <c r="J17">
        <v>5000</v>
      </c>
      <c r="K17">
        <v>95</v>
      </c>
      <c r="L17">
        <v>89</v>
      </c>
      <c r="M17">
        <v>95.4</v>
      </c>
      <c r="N17">
        <v>89.33</v>
      </c>
      <c r="O17" s="1">
        <v>0.50380000000000003</v>
      </c>
      <c r="P17" s="1">
        <v>0.50380000000000003</v>
      </c>
    </row>
    <row r="18" spans="1:16" x14ac:dyDescent="0.3">
      <c r="A18" t="s">
        <v>32</v>
      </c>
      <c r="C18">
        <v>5000</v>
      </c>
      <c r="D18">
        <v>890</v>
      </c>
      <c r="E18">
        <v>31</v>
      </c>
      <c r="F18">
        <v>883.26</v>
      </c>
      <c r="G18">
        <v>299.45999999999998</v>
      </c>
      <c r="H18" s="1">
        <v>0.76900000000000002</v>
      </c>
      <c r="I18" s="1">
        <v>1</v>
      </c>
      <c r="J18">
        <v>5000</v>
      </c>
      <c r="K18">
        <v>95</v>
      </c>
      <c r="L18">
        <v>89</v>
      </c>
      <c r="M18">
        <v>94.92</v>
      </c>
      <c r="N18">
        <v>88.22</v>
      </c>
      <c r="O18" s="1">
        <v>0.76900000000000002</v>
      </c>
      <c r="P18" s="1">
        <v>0.76900000000000002</v>
      </c>
    </row>
    <row r="19" spans="1:16" x14ac:dyDescent="0.3">
      <c r="A19" t="s">
        <v>33</v>
      </c>
      <c r="C19">
        <v>5000</v>
      </c>
      <c r="D19">
        <v>1459</v>
      </c>
      <c r="E19">
        <v>1334</v>
      </c>
      <c r="F19">
        <v>1449.04</v>
      </c>
      <c r="G19">
        <v>3633.6</v>
      </c>
      <c r="H19" s="1">
        <v>0.77810000000000001</v>
      </c>
      <c r="I19" s="1">
        <v>1</v>
      </c>
      <c r="J19">
        <v>5000</v>
      </c>
      <c r="K19">
        <v>95</v>
      </c>
      <c r="L19">
        <v>89</v>
      </c>
      <c r="M19">
        <v>94.66</v>
      </c>
      <c r="N19">
        <v>88.28</v>
      </c>
      <c r="O19" s="1">
        <v>0.77810000000000001</v>
      </c>
      <c r="P19" s="1">
        <v>0.77810000000000001</v>
      </c>
    </row>
    <row r="20" spans="1:16" x14ac:dyDescent="0.3">
      <c r="A20" t="s">
        <v>34</v>
      </c>
      <c r="C20">
        <v>5000</v>
      </c>
      <c r="D20">
        <v>1219</v>
      </c>
      <c r="E20">
        <v>129</v>
      </c>
      <c r="F20">
        <v>1193.32</v>
      </c>
      <c r="G20">
        <v>2010.37</v>
      </c>
      <c r="H20" s="1">
        <v>0.85850000000000004</v>
      </c>
      <c r="I20" s="1">
        <v>1</v>
      </c>
      <c r="J20">
        <v>5000</v>
      </c>
      <c r="K20">
        <v>95</v>
      </c>
      <c r="L20">
        <v>88</v>
      </c>
      <c r="M20">
        <v>94.61</v>
      </c>
      <c r="N20">
        <v>87.77</v>
      </c>
      <c r="O20" s="1">
        <v>0.85850000000000004</v>
      </c>
      <c r="P20" s="1">
        <v>0.85850000000000004</v>
      </c>
    </row>
    <row r="21" spans="1:16" x14ac:dyDescent="0.3">
      <c r="A21" t="s">
        <v>35</v>
      </c>
      <c r="C21">
        <v>5000</v>
      </c>
      <c r="D21">
        <v>1395</v>
      </c>
      <c r="E21">
        <v>567</v>
      </c>
      <c r="F21">
        <v>1349.66</v>
      </c>
      <c r="G21">
        <v>2958.22</v>
      </c>
      <c r="H21" s="1">
        <v>0.85750000000000004</v>
      </c>
      <c r="I21" s="1">
        <v>1</v>
      </c>
      <c r="J21">
        <v>5000</v>
      </c>
      <c r="K21">
        <v>95</v>
      </c>
      <c r="L21">
        <v>89</v>
      </c>
      <c r="M21">
        <v>95.05</v>
      </c>
      <c r="N21">
        <v>88.52</v>
      </c>
      <c r="O21" s="1">
        <v>0.85750000000000004</v>
      </c>
      <c r="P21" s="1">
        <v>0.85750000000000004</v>
      </c>
    </row>
    <row r="22" spans="1:16" x14ac:dyDescent="0.3">
      <c r="A22" t="s">
        <v>36</v>
      </c>
      <c r="C22">
        <v>5000</v>
      </c>
      <c r="D22">
        <v>1114</v>
      </c>
      <c r="E22">
        <v>42</v>
      </c>
      <c r="F22">
        <v>1114.22</v>
      </c>
      <c r="G22">
        <v>1023.17</v>
      </c>
      <c r="H22" s="1">
        <v>0.87890000000000001</v>
      </c>
      <c r="I22" s="1">
        <v>1</v>
      </c>
      <c r="J22">
        <v>5000</v>
      </c>
      <c r="K22">
        <v>95</v>
      </c>
      <c r="L22">
        <v>88</v>
      </c>
      <c r="M22">
        <v>94.73</v>
      </c>
      <c r="N22">
        <v>88.17</v>
      </c>
      <c r="O22" s="1">
        <v>0.87890000000000001</v>
      </c>
      <c r="P22" s="1">
        <v>0.87890000000000001</v>
      </c>
    </row>
    <row r="23" spans="1:16" x14ac:dyDescent="0.3">
      <c r="A23" t="s">
        <v>37</v>
      </c>
      <c r="C23">
        <v>5000</v>
      </c>
      <c r="D23">
        <v>1459</v>
      </c>
      <c r="E23">
        <v>33</v>
      </c>
      <c r="F23">
        <v>1580.5</v>
      </c>
      <c r="G23">
        <v>173.61</v>
      </c>
      <c r="H23" s="1">
        <v>0.62239999999999995</v>
      </c>
      <c r="I23" s="1">
        <v>1</v>
      </c>
      <c r="J23">
        <v>5000</v>
      </c>
      <c r="K23">
        <v>96</v>
      </c>
      <c r="L23">
        <v>89</v>
      </c>
      <c r="M23">
        <v>95.34</v>
      </c>
      <c r="N23">
        <v>88.81</v>
      </c>
      <c r="O23" s="1">
        <v>0.62239999999999995</v>
      </c>
      <c r="P23" s="1">
        <v>0.62239999999999995</v>
      </c>
    </row>
    <row r="24" spans="1:16" x14ac:dyDescent="0.3">
      <c r="A24" t="s">
        <v>38</v>
      </c>
      <c r="C24">
        <v>46</v>
      </c>
      <c r="D24">
        <v>73</v>
      </c>
      <c r="E24">
        <v>126</v>
      </c>
      <c r="F24">
        <v>173.43</v>
      </c>
      <c r="G24">
        <v>27919.66</v>
      </c>
      <c r="H24" s="1">
        <v>4.4200000000000003E-2</v>
      </c>
      <c r="I24" s="1">
        <v>1</v>
      </c>
      <c r="J24">
        <v>46</v>
      </c>
      <c r="K24">
        <v>91</v>
      </c>
      <c r="L24">
        <v>73</v>
      </c>
      <c r="M24">
        <v>91.02</v>
      </c>
      <c r="N24">
        <v>80.63</v>
      </c>
      <c r="O24" s="1">
        <v>4.4200000000000003E-2</v>
      </c>
      <c r="P24" s="1">
        <v>4.4200000000000003E-2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abSelected="1" workbookViewId="0">
      <selection sqref="A1:I12"/>
    </sheetView>
  </sheetViews>
  <sheetFormatPr defaultRowHeight="14.4" x14ac:dyDescent="0.3"/>
  <cols>
    <col min="1" max="1" width="8.88671875" customWidth="1"/>
    <col min="8" max="8" width="12" bestFit="1" customWidth="1"/>
  </cols>
  <sheetData>
    <row r="1" spans="1:10" x14ac:dyDescent="0.3">
      <c r="B1" t="s">
        <v>39</v>
      </c>
      <c r="C1" t="s">
        <v>59</v>
      </c>
      <c r="E1" t="s">
        <v>60</v>
      </c>
      <c r="G1" t="s">
        <v>61</v>
      </c>
      <c r="H1" t="s">
        <v>62</v>
      </c>
      <c r="I1" t="s">
        <v>63</v>
      </c>
    </row>
    <row r="2" spans="1:10" x14ac:dyDescent="0.3">
      <c r="A2" t="s">
        <v>40</v>
      </c>
      <c r="B2">
        <v>31</v>
      </c>
      <c r="C2">
        <f>(B2-29)/(11548-29)</f>
        <v>1.7362618282837052E-4</v>
      </c>
      <c r="D2">
        <v>32</v>
      </c>
      <c r="E2">
        <f>(D2-40)/(13216-40)</f>
        <v>-6.0716454159077113E-4</v>
      </c>
      <c r="F2">
        <v>23</v>
      </c>
      <c r="G2">
        <f>(F2-$F$9)/($F$12-$F$9)</f>
        <v>5.6942203663281764E-4</v>
      </c>
      <c r="H2">
        <f>AVERAGE(C2,E2,G2)</f>
        <v>4.5294559290139006E-5</v>
      </c>
      <c r="I2">
        <f>STDEV(C2,E2,G2)</f>
        <v>5.9869921347362903E-4</v>
      </c>
      <c r="J2">
        <v>710</v>
      </c>
    </row>
    <row r="3" spans="1:10" x14ac:dyDescent="0.3">
      <c r="A3" t="s">
        <v>41</v>
      </c>
      <c r="B3">
        <v>40</v>
      </c>
      <c r="C3">
        <f t="shared" ref="C3:C12" si="0">(B3-29)/(11548-29)</f>
        <v>9.5494400555603783E-4</v>
      </c>
      <c r="D3">
        <v>60</v>
      </c>
      <c r="E3">
        <f t="shared" ref="E3:E27" si="1">(D3-40)/(13216-40)</f>
        <v>1.5179113539769277E-3</v>
      </c>
      <c r="F3">
        <v>40</v>
      </c>
      <c r="G3">
        <f t="shared" ref="G3:G12" si="2">(F3-$F$9)/($F$12-$F$9)</f>
        <v>2.1827844737591345E-3</v>
      </c>
      <c r="H3">
        <f t="shared" ref="H3:H12" si="3">AVERAGE(C3,E3,G3)</f>
        <v>1.5518799444307E-3</v>
      </c>
      <c r="I3">
        <f t="shared" ref="I3:I12" si="4">STDEV(C3,E3,G3)</f>
        <v>6.1462464373986992E-4</v>
      </c>
      <c r="J3">
        <v>973</v>
      </c>
    </row>
    <row r="4" spans="1:10" x14ac:dyDescent="0.3">
      <c r="A4" t="s">
        <v>42</v>
      </c>
      <c r="B4">
        <v>12635</v>
      </c>
      <c r="C4">
        <f t="shared" si="0"/>
        <v>1.0943658303672195</v>
      </c>
      <c r="D4">
        <v>13216</v>
      </c>
      <c r="E4">
        <f t="shared" si="1"/>
        <v>1</v>
      </c>
      <c r="F4">
        <v>9647</v>
      </c>
      <c r="G4">
        <f t="shared" si="2"/>
        <v>0.91392236879567235</v>
      </c>
      <c r="H4">
        <f t="shared" si="3"/>
        <v>1.0027627330542972</v>
      </c>
      <c r="I4">
        <f t="shared" si="4"/>
        <v>9.0253449941969432E-2</v>
      </c>
      <c r="J4">
        <v>433</v>
      </c>
    </row>
    <row r="5" spans="1:10" x14ac:dyDescent="0.3">
      <c r="A5" t="s">
        <v>43</v>
      </c>
      <c r="B5">
        <v>168</v>
      </c>
      <c r="C5">
        <f t="shared" si="0"/>
        <v>1.2067019706571751E-2</v>
      </c>
      <c r="D5">
        <v>90</v>
      </c>
      <c r="E5">
        <f t="shared" si="1"/>
        <v>3.7947783849423193E-3</v>
      </c>
      <c r="F5">
        <v>44</v>
      </c>
      <c r="G5">
        <f t="shared" si="2"/>
        <v>2.5623991648476797E-3</v>
      </c>
      <c r="H5">
        <f t="shared" si="3"/>
        <v>6.141399085453917E-3</v>
      </c>
      <c r="I5">
        <f t="shared" si="4"/>
        <v>5.168599853402559E-3</v>
      </c>
      <c r="J5">
        <v>1459</v>
      </c>
    </row>
    <row r="6" spans="1:10" x14ac:dyDescent="0.3">
      <c r="A6" t="s">
        <v>44</v>
      </c>
      <c r="B6">
        <v>5882</v>
      </c>
      <c r="C6">
        <f t="shared" si="0"/>
        <v>0.50811702404722636</v>
      </c>
      <c r="D6">
        <v>6732</v>
      </c>
      <c r="E6">
        <f t="shared" si="1"/>
        <v>0.50789313904068001</v>
      </c>
      <c r="F6">
        <v>5623</v>
      </c>
      <c r="G6">
        <f t="shared" si="2"/>
        <v>0.532029989560596</v>
      </c>
      <c r="H6">
        <f t="shared" si="3"/>
        <v>0.51601338421616749</v>
      </c>
      <c r="I6">
        <f t="shared" si="4"/>
        <v>1.3871238812500552E-2</v>
      </c>
      <c r="J6">
        <v>1334</v>
      </c>
    </row>
    <row r="7" spans="1:10" x14ac:dyDescent="0.3">
      <c r="A7" t="s">
        <v>45</v>
      </c>
      <c r="B7">
        <v>31</v>
      </c>
      <c r="C7">
        <f t="shared" si="0"/>
        <v>1.7362618282837052E-4</v>
      </c>
      <c r="D7">
        <v>40</v>
      </c>
      <c r="E7">
        <f t="shared" si="1"/>
        <v>0</v>
      </c>
      <c r="F7">
        <v>27</v>
      </c>
      <c r="G7">
        <f t="shared" si="2"/>
        <v>9.4903672772136277E-4</v>
      </c>
      <c r="H7">
        <f t="shared" si="3"/>
        <v>3.7422097018324443E-4</v>
      </c>
      <c r="I7">
        <f t="shared" si="4"/>
        <v>5.053180970205583E-4</v>
      </c>
      <c r="J7">
        <v>289</v>
      </c>
    </row>
    <row r="8" spans="1:10" x14ac:dyDescent="0.3">
      <c r="A8" s="2" t="s">
        <v>46</v>
      </c>
      <c r="B8">
        <v>2091</v>
      </c>
      <c r="C8">
        <f t="shared" si="0"/>
        <v>0.17900859449605</v>
      </c>
      <c r="D8">
        <v>2393</v>
      </c>
      <c r="E8">
        <f t="shared" si="1"/>
        <v>0.17858227079538555</v>
      </c>
      <c r="F8">
        <v>1747</v>
      </c>
      <c r="G8">
        <f t="shared" si="2"/>
        <v>0.16418335389579577</v>
      </c>
      <c r="H8">
        <f t="shared" si="3"/>
        <v>0.1739247397290771</v>
      </c>
      <c r="I8">
        <f t="shared" si="4"/>
        <v>8.4389801776682555E-3</v>
      </c>
      <c r="J8">
        <v>1596</v>
      </c>
    </row>
    <row r="9" spans="1:10" x14ac:dyDescent="0.3">
      <c r="A9" t="s">
        <v>47</v>
      </c>
      <c r="B9">
        <v>29</v>
      </c>
      <c r="C9">
        <f t="shared" si="0"/>
        <v>0</v>
      </c>
      <c r="D9">
        <v>40</v>
      </c>
      <c r="E9">
        <f t="shared" si="1"/>
        <v>0</v>
      </c>
      <c r="F9">
        <v>17</v>
      </c>
      <c r="G9">
        <f t="shared" si="2"/>
        <v>0</v>
      </c>
      <c r="H9">
        <f t="shared" si="3"/>
        <v>0</v>
      </c>
      <c r="I9">
        <f t="shared" si="4"/>
        <v>0</v>
      </c>
      <c r="J9">
        <v>649</v>
      </c>
    </row>
    <row r="10" spans="1:10" x14ac:dyDescent="0.3">
      <c r="A10" t="s">
        <v>48</v>
      </c>
      <c r="B10">
        <v>28</v>
      </c>
      <c r="C10">
        <f t="shared" si="0"/>
        <v>-8.681309141418526E-5</v>
      </c>
      <c r="D10">
        <v>40</v>
      </c>
      <c r="E10">
        <f t="shared" si="1"/>
        <v>0</v>
      </c>
      <c r="F10">
        <v>21</v>
      </c>
      <c r="G10">
        <f t="shared" si="2"/>
        <v>3.7961469108854513E-4</v>
      </c>
      <c r="H10">
        <f t="shared" si="3"/>
        <v>9.7600533224786619E-5</v>
      </c>
      <c r="I10">
        <f t="shared" si="4"/>
        <v>2.4805869695885608E-4</v>
      </c>
      <c r="J10">
        <v>1165</v>
      </c>
    </row>
    <row r="11" spans="1:10" x14ac:dyDescent="0.3">
      <c r="A11" t="s">
        <v>49</v>
      </c>
      <c r="B11">
        <v>9222</v>
      </c>
      <c r="C11">
        <f t="shared" si="0"/>
        <v>0.79807274937060513</v>
      </c>
      <c r="D11">
        <v>8429</v>
      </c>
      <c r="E11">
        <f t="shared" si="1"/>
        <v>0.63668791742562236</v>
      </c>
      <c r="F11">
        <v>8817</v>
      </c>
      <c r="G11">
        <f t="shared" si="2"/>
        <v>0.83515232039479925</v>
      </c>
      <c r="H11">
        <f t="shared" si="3"/>
        <v>0.7566376623970088</v>
      </c>
      <c r="I11">
        <f t="shared" si="4"/>
        <v>0.105520991446538</v>
      </c>
      <c r="J11">
        <v>743</v>
      </c>
    </row>
    <row r="12" spans="1:10" x14ac:dyDescent="0.3">
      <c r="A12" t="s">
        <v>50</v>
      </c>
      <c r="B12">
        <v>11548</v>
      </c>
      <c r="C12">
        <f t="shared" si="0"/>
        <v>1</v>
      </c>
      <c r="D12">
        <v>13216</v>
      </c>
      <c r="E12">
        <f t="shared" si="1"/>
        <v>1</v>
      </c>
      <c r="F12">
        <v>10554</v>
      </c>
      <c r="G12">
        <f t="shared" si="2"/>
        <v>1</v>
      </c>
      <c r="H12">
        <f t="shared" si="3"/>
        <v>1</v>
      </c>
      <c r="I12">
        <f t="shared" si="4"/>
        <v>0</v>
      </c>
      <c r="J12">
        <v>710</v>
      </c>
    </row>
    <row r="14" spans="1:10" x14ac:dyDescent="0.3">
      <c r="A14" t="s">
        <v>51</v>
      </c>
      <c r="B14">
        <v>433</v>
      </c>
      <c r="C14">
        <f>(B14-29)/(11548-29)</f>
        <v>3.5072488931330845E-2</v>
      </c>
      <c r="D14">
        <v>50</v>
      </c>
      <c r="E14">
        <f t="shared" si="1"/>
        <v>7.5895567698846384E-4</v>
      </c>
      <c r="F14">
        <v>42</v>
      </c>
      <c r="G14">
        <f>(F14-$F$24)/($F$27-$F$24)</f>
        <v>2.3725918193034071E-3</v>
      </c>
      <c r="H14">
        <f>AVERAGE(C14,E14,G14)</f>
        <v>1.2734678809207573E-2</v>
      </c>
      <c r="I14">
        <f>STDEV(C14,E14,G14)</f>
        <v>1.9361928524529032E-2</v>
      </c>
      <c r="J14">
        <v>813</v>
      </c>
    </row>
    <row r="15" spans="1:10" x14ac:dyDescent="0.3">
      <c r="A15" t="s">
        <v>52</v>
      </c>
      <c r="B15">
        <v>38</v>
      </c>
      <c r="C15">
        <f t="shared" ref="C15:C27" si="5">(B15-29)/(11548-29)</f>
        <v>7.8131782272766737E-4</v>
      </c>
      <c r="D15">
        <v>55</v>
      </c>
      <c r="E15">
        <f t="shared" si="1"/>
        <v>1.1384335154826959E-3</v>
      </c>
      <c r="F15">
        <v>40</v>
      </c>
      <c r="G15">
        <f t="shared" ref="G15:G27" si="6">(F15-$F$24)/($F$27-$F$24)</f>
        <v>2.1827844737591345E-3</v>
      </c>
      <c r="H15">
        <f t="shared" ref="H15:H27" si="7">AVERAGE(C15,E15,G15)</f>
        <v>1.367511937323166E-3</v>
      </c>
      <c r="I15">
        <f t="shared" ref="I15:I27" si="8">STDEV(C15,E15,G15)</f>
        <v>7.2827528174655861E-4</v>
      </c>
      <c r="J15">
        <v>813</v>
      </c>
    </row>
    <row r="16" spans="1:10" x14ac:dyDescent="0.3">
      <c r="A16" t="s">
        <v>53</v>
      </c>
      <c r="B16">
        <v>5376</v>
      </c>
      <c r="C16">
        <f t="shared" si="5"/>
        <v>0.46418959979164859</v>
      </c>
      <c r="D16">
        <v>7365</v>
      </c>
      <c r="E16">
        <f t="shared" si="1"/>
        <v>0.55593503339404982</v>
      </c>
      <c r="F16">
        <v>6436</v>
      </c>
      <c r="G16">
        <f t="shared" si="6"/>
        <v>0.6091866755243428</v>
      </c>
      <c r="H16">
        <f t="shared" si="7"/>
        <v>0.54310376957001372</v>
      </c>
      <c r="I16">
        <f t="shared" si="8"/>
        <v>7.3345204282554977E-2</v>
      </c>
      <c r="J16">
        <v>931</v>
      </c>
    </row>
    <row r="17" spans="1:10" x14ac:dyDescent="0.3">
      <c r="A17" t="s">
        <v>54</v>
      </c>
      <c r="B17">
        <v>9647</v>
      </c>
      <c r="C17">
        <f t="shared" si="5"/>
        <v>0.83496831322163378</v>
      </c>
      <c r="D17">
        <v>11040</v>
      </c>
      <c r="E17">
        <f t="shared" si="1"/>
        <v>0.83485124468731031</v>
      </c>
      <c r="F17">
        <v>9647</v>
      </c>
      <c r="G17">
        <f t="shared" si="6"/>
        <v>0.91392236879567235</v>
      </c>
      <c r="H17">
        <f t="shared" si="7"/>
        <v>0.86124730890153878</v>
      </c>
      <c r="I17">
        <f t="shared" si="8"/>
        <v>4.5617977568041618E-2</v>
      </c>
      <c r="J17">
        <v>743</v>
      </c>
    </row>
    <row r="18" spans="1:10" x14ac:dyDescent="0.3">
      <c r="A18" t="s">
        <v>55</v>
      </c>
      <c r="B18">
        <v>31</v>
      </c>
      <c r="C18">
        <f t="shared" si="5"/>
        <v>1.7362618282837052E-4</v>
      </c>
      <c r="D18">
        <v>48</v>
      </c>
      <c r="E18">
        <f t="shared" si="1"/>
        <v>6.0716454159077113E-4</v>
      </c>
      <c r="F18">
        <v>33</v>
      </c>
      <c r="G18">
        <f t="shared" si="6"/>
        <v>1.5184587643541805E-3</v>
      </c>
      <c r="H18">
        <f t="shared" si="7"/>
        <v>7.6641649625777393E-4</v>
      </c>
      <c r="I18">
        <f t="shared" si="8"/>
        <v>6.8641427496978055E-4</v>
      </c>
      <c r="J18">
        <v>890</v>
      </c>
    </row>
    <row r="19" spans="1:10" ht="43.2" x14ac:dyDescent="0.3">
      <c r="A19" s="3" t="s">
        <v>56</v>
      </c>
      <c r="B19">
        <v>1334</v>
      </c>
      <c r="C19">
        <f t="shared" si="5"/>
        <v>0.11329108429551177</v>
      </c>
      <c r="D19">
        <v>2618</v>
      </c>
      <c r="E19">
        <f t="shared" si="1"/>
        <v>0.19565877352762598</v>
      </c>
      <c r="F19">
        <v>1275</v>
      </c>
      <c r="G19">
        <f t="shared" si="6"/>
        <v>0.11938882034734745</v>
      </c>
      <c r="H19">
        <f t="shared" si="7"/>
        <v>0.14277955939016174</v>
      </c>
      <c r="I19">
        <f t="shared" si="8"/>
        <v>4.5896122516900228E-2</v>
      </c>
      <c r="J19">
        <v>1459</v>
      </c>
    </row>
    <row r="20" spans="1:10" ht="43.2" x14ac:dyDescent="0.3">
      <c r="A20" s="3" t="s">
        <v>57</v>
      </c>
      <c r="B20">
        <v>129</v>
      </c>
      <c r="C20">
        <f t="shared" si="5"/>
        <v>8.6813091414185261E-3</v>
      </c>
      <c r="D20">
        <v>94</v>
      </c>
      <c r="E20">
        <f t="shared" si="1"/>
        <v>4.0983606557377051E-3</v>
      </c>
      <c r="F20">
        <v>379</v>
      </c>
      <c r="G20">
        <f t="shared" si="6"/>
        <v>3.4355129543513337E-2</v>
      </c>
      <c r="H20">
        <f t="shared" si="7"/>
        <v>1.5711599780223188E-2</v>
      </c>
      <c r="I20">
        <f t="shared" si="8"/>
        <v>1.6307567437592131E-2</v>
      </c>
      <c r="J20">
        <v>1219</v>
      </c>
    </row>
    <row r="21" spans="1:10" x14ac:dyDescent="0.3">
      <c r="A21" t="s">
        <v>17</v>
      </c>
      <c r="B21">
        <v>567</v>
      </c>
      <c r="C21">
        <f t="shared" si="5"/>
        <v>4.6705443180831668E-2</v>
      </c>
      <c r="D21">
        <v>264</v>
      </c>
      <c r="E21">
        <f t="shared" si="1"/>
        <v>1.700060716454159E-2</v>
      </c>
      <c r="F21">
        <v>302</v>
      </c>
      <c r="G21">
        <f t="shared" si="6"/>
        <v>2.7047546740058839E-2</v>
      </c>
      <c r="H21">
        <f t="shared" si="7"/>
        <v>3.0251199028477366E-2</v>
      </c>
      <c r="I21">
        <f t="shared" si="8"/>
        <v>1.5109330285538406E-2</v>
      </c>
      <c r="J21">
        <v>1395</v>
      </c>
    </row>
    <row r="22" spans="1:10" x14ac:dyDescent="0.3">
      <c r="A22" t="s">
        <v>29</v>
      </c>
      <c r="B22">
        <v>42</v>
      </c>
      <c r="C22">
        <f t="shared" si="5"/>
        <v>1.1285701883844083E-3</v>
      </c>
      <c r="D22">
        <v>52</v>
      </c>
      <c r="E22">
        <f t="shared" si="1"/>
        <v>9.1074681238615665E-4</v>
      </c>
      <c r="F22">
        <v>44</v>
      </c>
      <c r="G22">
        <f t="shared" si="6"/>
        <v>2.5623991648476797E-3</v>
      </c>
      <c r="H22">
        <f t="shared" si="7"/>
        <v>1.5339053885394147E-3</v>
      </c>
      <c r="I22">
        <f t="shared" si="8"/>
        <v>8.9733569064840237E-4</v>
      </c>
      <c r="J22">
        <v>1114</v>
      </c>
    </row>
    <row r="23" spans="1:10" x14ac:dyDescent="0.3">
      <c r="A23" t="s">
        <v>58</v>
      </c>
      <c r="B23">
        <v>33</v>
      </c>
      <c r="C23">
        <f t="shared" si="5"/>
        <v>3.4725236565674104E-4</v>
      </c>
      <c r="D23">
        <v>55</v>
      </c>
      <c r="E23">
        <f t="shared" si="1"/>
        <v>1.1384335154826959E-3</v>
      </c>
      <c r="F23">
        <v>31</v>
      </c>
      <c r="G23">
        <f t="shared" si="6"/>
        <v>1.3286514188099079E-3</v>
      </c>
      <c r="H23">
        <f t="shared" si="7"/>
        <v>9.3811243331644832E-4</v>
      </c>
      <c r="I23">
        <f t="shared" si="8"/>
        <v>5.204636657372689E-4</v>
      </c>
      <c r="J23">
        <v>1459</v>
      </c>
    </row>
    <row r="24" spans="1:10" x14ac:dyDescent="0.3">
      <c r="A24" t="s">
        <v>47</v>
      </c>
      <c r="B24">
        <v>29</v>
      </c>
      <c r="C24">
        <f t="shared" si="5"/>
        <v>0</v>
      </c>
      <c r="D24">
        <v>40</v>
      </c>
      <c r="E24">
        <f t="shared" si="1"/>
        <v>0</v>
      </c>
      <c r="F24">
        <v>17</v>
      </c>
      <c r="G24">
        <f t="shared" si="6"/>
        <v>0</v>
      </c>
      <c r="H24">
        <f t="shared" si="7"/>
        <v>0</v>
      </c>
      <c r="I24">
        <f t="shared" si="8"/>
        <v>0</v>
      </c>
      <c r="J24">
        <v>649</v>
      </c>
    </row>
    <row r="25" spans="1:10" x14ac:dyDescent="0.3">
      <c r="A25" t="s">
        <v>48</v>
      </c>
      <c r="B25">
        <v>28</v>
      </c>
      <c r="C25">
        <f t="shared" si="5"/>
        <v>-8.681309141418526E-5</v>
      </c>
      <c r="D25">
        <v>40</v>
      </c>
      <c r="E25">
        <f t="shared" si="1"/>
        <v>0</v>
      </c>
      <c r="F25">
        <v>21</v>
      </c>
      <c r="G25">
        <f t="shared" si="6"/>
        <v>3.7961469108854513E-4</v>
      </c>
      <c r="H25">
        <f t="shared" si="7"/>
        <v>9.7600533224786619E-5</v>
      </c>
      <c r="I25">
        <f t="shared" si="8"/>
        <v>2.4805869695885608E-4</v>
      </c>
      <c r="J25">
        <v>1165</v>
      </c>
    </row>
    <row r="26" spans="1:10" x14ac:dyDescent="0.3">
      <c r="A26" t="s">
        <v>49</v>
      </c>
      <c r="B26">
        <v>9222</v>
      </c>
      <c r="C26">
        <f t="shared" si="5"/>
        <v>0.79807274937060513</v>
      </c>
      <c r="D26">
        <v>8429</v>
      </c>
      <c r="E26">
        <f t="shared" si="1"/>
        <v>0.63668791742562236</v>
      </c>
      <c r="F26">
        <v>8817</v>
      </c>
      <c r="G26">
        <f t="shared" si="6"/>
        <v>0.83515232039479925</v>
      </c>
      <c r="H26">
        <f t="shared" si="7"/>
        <v>0.7566376623970088</v>
      </c>
      <c r="I26">
        <f t="shared" si="8"/>
        <v>0.105520991446538</v>
      </c>
      <c r="J26">
        <v>743</v>
      </c>
    </row>
    <row r="27" spans="1:10" x14ac:dyDescent="0.3">
      <c r="A27" t="s">
        <v>50</v>
      </c>
      <c r="B27">
        <v>11548</v>
      </c>
      <c r="C27">
        <f t="shared" si="5"/>
        <v>1</v>
      </c>
      <c r="D27">
        <v>13216</v>
      </c>
      <c r="E27">
        <f t="shared" si="1"/>
        <v>1</v>
      </c>
      <c r="F27">
        <v>10554</v>
      </c>
      <c r="G27">
        <f t="shared" si="6"/>
        <v>1</v>
      </c>
      <c r="H27">
        <f t="shared" si="7"/>
        <v>1</v>
      </c>
      <c r="I27">
        <f t="shared" si="8"/>
        <v>0</v>
      </c>
      <c r="J27">
        <v>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9.7.20_bead_ova_alec_meu_rep1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2020-09-15T20:24:30Z</dcterms:created>
  <dcterms:modified xsi:type="dcterms:W3CDTF">2020-09-24T16:04:13Z</dcterms:modified>
</cp:coreProperties>
</file>