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ow\Documents\GitHub\UniRep\Datasets\"/>
    </mc:Choice>
  </mc:AlternateContent>
  <xr:revisionPtr revIDLastSave="0" documentId="13_ncr:9_{E17C9CF8-64B8-4A3B-9C37-7F1AC04FF381}" xr6:coauthVersionLast="45" xr6:coauthVersionMax="45" xr10:uidLastSave="{00000000-0000-0000-0000-000000000000}"/>
  <bookViews>
    <workbookView xWindow="-108" yWindow="-108" windowWidth="23256" windowHeight="12576" firstSheet="1" activeTab="3" xr2:uid="{00000000-000D-0000-FFFF-FFFF00000000}"/>
  </bookViews>
  <sheets>
    <sheet name="9.17.20_emi_novel_mutant_seqs" sheetId="1" r:id="rId1"/>
    <sheet name="Natural Diversity and Blosum" sheetId="2" r:id="rId2"/>
    <sheet name="11.12.20_blosum" sheetId="4" r:id="rId3"/>
    <sheet name="Best Clone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5" i="2" l="1"/>
  <c r="M4" i="1" l="1"/>
  <c r="M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K6" i="2" l="1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6" i="2"/>
  <c r="K27" i="2"/>
  <c r="K28" i="2"/>
  <c r="K29" i="2"/>
  <c r="K30" i="2"/>
  <c r="K31" i="2"/>
  <c r="K32" i="2"/>
  <c r="K5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" i="2"/>
  <c r="S6" i="1" l="1"/>
  <c r="V6" i="1" s="1"/>
  <c r="S7" i="1"/>
  <c r="V7" i="1" s="1"/>
  <c r="S8" i="1"/>
  <c r="V8" i="1" s="1"/>
  <c r="S9" i="1"/>
  <c r="V9" i="1" s="1"/>
  <c r="S10" i="1"/>
  <c r="V10" i="1" s="1"/>
  <c r="S11" i="1"/>
  <c r="V11" i="1" s="1"/>
  <c r="S12" i="1"/>
  <c r="V12" i="1" s="1"/>
  <c r="S13" i="1"/>
  <c r="V13" i="1" s="1"/>
  <c r="S14" i="1"/>
  <c r="V14" i="1" s="1"/>
  <c r="S15" i="1"/>
  <c r="V15" i="1" s="1"/>
  <c r="S16" i="1"/>
  <c r="V16" i="1" s="1"/>
  <c r="S17" i="1"/>
  <c r="V17" i="1" s="1"/>
  <c r="S18" i="1"/>
  <c r="V18" i="1" s="1"/>
  <c r="S19" i="1"/>
  <c r="V19" i="1" s="1"/>
  <c r="S20" i="1"/>
  <c r="V20" i="1" s="1"/>
  <c r="S21" i="1"/>
  <c r="V21" i="1" s="1"/>
  <c r="S22" i="1"/>
  <c r="V22" i="1" s="1"/>
  <c r="S23" i="1"/>
  <c r="V23" i="1" s="1"/>
  <c r="S24" i="1"/>
  <c r="V24" i="1" s="1"/>
  <c r="S25" i="1"/>
  <c r="V25" i="1" s="1"/>
  <c r="S26" i="1"/>
  <c r="V26" i="1" s="1"/>
  <c r="S27" i="1"/>
  <c r="V27" i="1" s="1"/>
  <c r="S28" i="1"/>
  <c r="V28" i="1" s="1"/>
  <c r="S29" i="1"/>
  <c r="V29" i="1" s="1"/>
  <c r="S30" i="1"/>
  <c r="V30" i="1" s="1"/>
  <c r="S31" i="1"/>
  <c r="V31" i="1" s="1"/>
  <c r="S32" i="1"/>
  <c r="V32" i="1" s="1"/>
  <c r="S5" i="1"/>
  <c r="V5" i="1" s="1"/>
  <c r="V34" i="1" l="1"/>
  <c r="T6" i="1" l="1"/>
  <c r="W6" i="1" s="1"/>
  <c r="U6" i="1"/>
  <c r="X6" i="1" s="1"/>
  <c r="T7" i="1"/>
  <c r="W7" i="1" s="1"/>
  <c r="U7" i="1"/>
  <c r="X7" i="1" s="1"/>
  <c r="T8" i="1"/>
  <c r="W8" i="1" s="1"/>
  <c r="U8" i="1"/>
  <c r="X8" i="1" s="1"/>
  <c r="T9" i="1"/>
  <c r="W9" i="1" s="1"/>
  <c r="U9" i="1"/>
  <c r="X9" i="1" s="1"/>
  <c r="T10" i="1"/>
  <c r="W10" i="1" s="1"/>
  <c r="U10" i="1"/>
  <c r="X10" i="1" s="1"/>
  <c r="T11" i="1"/>
  <c r="W11" i="1" s="1"/>
  <c r="U11" i="1"/>
  <c r="X11" i="1" s="1"/>
  <c r="T12" i="1"/>
  <c r="W12" i="1" s="1"/>
  <c r="U12" i="1"/>
  <c r="X12" i="1" s="1"/>
  <c r="T13" i="1"/>
  <c r="W13" i="1" s="1"/>
  <c r="U13" i="1"/>
  <c r="X13" i="1" s="1"/>
  <c r="T14" i="1"/>
  <c r="W14" i="1" s="1"/>
  <c r="U14" i="1"/>
  <c r="X14" i="1" s="1"/>
  <c r="T15" i="1"/>
  <c r="W15" i="1" s="1"/>
  <c r="U15" i="1"/>
  <c r="X15" i="1" s="1"/>
  <c r="T16" i="1"/>
  <c r="W16" i="1" s="1"/>
  <c r="U16" i="1"/>
  <c r="X16" i="1" s="1"/>
  <c r="T17" i="1"/>
  <c r="W17" i="1" s="1"/>
  <c r="U17" i="1"/>
  <c r="X17" i="1" s="1"/>
  <c r="T18" i="1"/>
  <c r="W18" i="1" s="1"/>
  <c r="U18" i="1"/>
  <c r="X18" i="1" s="1"/>
  <c r="T19" i="1"/>
  <c r="W19" i="1" s="1"/>
  <c r="U19" i="1"/>
  <c r="X19" i="1" s="1"/>
  <c r="T20" i="1"/>
  <c r="W20" i="1" s="1"/>
  <c r="U20" i="1"/>
  <c r="X20" i="1" s="1"/>
  <c r="T21" i="1"/>
  <c r="W21" i="1" s="1"/>
  <c r="U21" i="1"/>
  <c r="X21" i="1" s="1"/>
  <c r="T22" i="1"/>
  <c r="W22" i="1" s="1"/>
  <c r="U22" i="1"/>
  <c r="X22" i="1" s="1"/>
  <c r="T23" i="1"/>
  <c r="W23" i="1" s="1"/>
  <c r="U23" i="1"/>
  <c r="X23" i="1" s="1"/>
  <c r="T24" i="1"/>
  <c r="W24" i="1" s="1"/>
  <c r="U24" i="1"/>
  <c r="X24" i="1" s="1"/>
  <c r="T25" i="1"/>
  <c r="W25" i="1" s="1"/>
  <c r="U25" i="1"/>
  <c r="X25" i="1" s="1"/>
  <c r="T26" i="1"/>
  <c r="W26" i="1" s="1"/>
  <c r="U26" i="1"/>
  <c r="X26" i="1" s="1"/>
  <c r="T27" i="1"/>
  <c r="W27" i="1" s="1"/>
  <c r="U27" i="1"/>
  <c r="X27" i="1" s="1"/>
  <c r="T28" i="1"/>
  <c r="W28" i="1" s="1"/>
  <c r="U28" i="1"/>
  <c r="X28" i="1" s="1"/>
  <c r="T29" i="1"/>
  <c r="W29" i="1" s="1"/>
  <c r="U29" i="1"/>
  <c r="X29" i="1" s="1"/>
  <c r="T30" i="1"/>
  <c r="W30" i="1" s="1"/>
  <c r="U30" i="1"/>
  <c r="X30" i="1" s="1"/>
  <c r="T31" i="1"/>
  <c r="W31" i="1" s="1"/>
  <c r="U31" i="1"/>
  <c r="X31" i="1" s="1"/>
  <c r="T32" i="1"/>
  <c r="W32" i="1" s="1"/>
  <c r="U32" i="1"/>
  <c r="X32" i="1" s="1"/>
  <c r="U5" i="1"/>
  <c r="X5" i="1" s="1"/>
  <c r="T5" i="1"/>
  <c r="W5" i="1" s="1"/>
  <c r="Y5" i="1" s="1"/>
  <c r="Y32" i="1" l="1"/>
  <c r="Y30" i="1"/>
  <c r="Y28" i="1"/>
  <c r="Y26" i="1"/>
  <c r="Y24" i="1"/>
  <c r="Y31" i="1"/>
  <c r="Y29" i="1"/>
  <c r="Y25" i="1"/>
  <c r="Y23" i="1"/>
  <c r="Y21" i="1"/>
  <c r="Y19" i="1"/>
  <c r="Y17" i="1"/>
  <c r="Y15" i="1"/>
  <c r="Y13" i="1"/>
  <c r="Y11" i="1"/>
  <c r="Y9" i="1"/>
  <c r="Y7" i="1"/>
  <c r="Y27" i="1"/>
  <c r="Y22" i="1"/>
  <c r="Y20" i="1"/>
  <c r="Y18" i="1"/>
  <c r="Y16" i="1"/>
  <c r="Y14" i="1"/>
  <c r="Y12" i="1"/>
  <c r="Y10" i="1"/>
  <c r="Y8" i="1"/>
  <c r="Y6" i="1"/>
</calcChain>
</file>

<file path=xl/sharedStrings.xml><?xml version="1.0" encoding="utf-8"?>
<sst xmlns="http://schemas.openxmlformats.org/spreadsheetml/2006/main" count="513" uniqueCount="195">
  <si>
    <t>Scaffold</t>
  </si>
  <si>
    <t>Scaffold Sequence</t>
  </si>
  <si>
    <t>Mutant Name</t>
  </si>
  <si>
    <t>Mutant Sequence</t>
  </si>
  <si>
    <t>Mutation Site</t>
  </si>
  <si>
    <t>Mutation Residue</t>
  </si>
  <si>
    <t>Scaffold Residue Being Replaced</t>
  </si>
  <si>
    <t>E43-06</t>
  </si>
  <si>
    <t>QVQLVQSGAEVKKPGASVKVSCKASGYTFTDYYMHWVRQAPGQGLEWMGRVNPNGRGTTYNQKFEGRVTMTTDTSTSTAYMELRSLRSDDTAVYYCARSNLLDDWGQGTTVTVSS</t>
  </si>
  <si>
    <t>R1AR2A1</t>
  </si>
  <si>
    <t>QVQLVQSGAEVKKPGASVKVSCKASGYTFTDYYMHWVRQAPGQGLEWMGRVNFNGRGTTYNQKFEGRVTMTTDTSTSTAYMELRSLRSDDTAVYYCARSNLLDDWGQGTTVTVSS</t>
  </si>
  <si>
    <t>52A</t>
  </si>
  <si>
    <t>F</t>
  </si>
  <si>
    <t>P</t>
  </si>
  <si>
    <t>R1AR2A2</t>
  </si>
  <si>
    <t>QVQLVQSGAEVKKPGASVKVSCKASGYTFTDYYMHWVRQAPGQGLEWMGRVNINGRGTTYNQKFEGRVTMTTDTSTSTAYMELRSLRSDDTAVYYCARSNLLDDWGQGTTVTVSS</t>
  </si>
  <si>
    <t>I</t>
  </si>
  <si>
    <t>R1AR2A3</t>
  </si>
  <si>
    <t>QVQLVQSGAEVKKPGASVKVSCKASGYTFTDYYMHWVRQAPGQGLEWMGRVNVNGRGTTYNQKFEGRVTMTTDTSTSTAYMELRSLRSDDTAVYYCARSNLLDDWGQGTTVTVSS</t>
  </si>
  <si>
    <t>V</t>
  </si>
  <si>
    <t>R1AR2A4</t>
  </si>
  <si>
    <t>QVQLVQSGAEVKKPGASVKVSCKASGYTFTDYYMHWVRQAPGQGLEWMGRVNWNGRGTTYNQKFEGRVTMTTDTSTSTAYMELRSLRSDDTAVYYCARSNLLDDWGQGTTVTVSS</t>
  </si>
  <si>
    <t>W</t>
  </si>
  <si>
    <t>R1AR2A5</t>
  </si>
  <si>
    <t>QVQLVQSGAEVKKPGASVKVSCKASGYTFTDYYMHWVRQAPGQGLEWMGRVNPWGRGTTYNQKFEGRVTMTTDTSTSTAYMELRSLRSDDTAVYYCARSNLLDDWGQGTTVTVSS</t>
  </si>
  <si>
    <t>N</t>
  </si>
  <si>
    <t>R1AR2A6</t>
  </si>
  <si>
    <t>QVQLVQSGAEVKKPGASVKVSCKASGYTFTDYYMHWVRQAPGQGLEWMGRVNPNGRMTTYNQKFEGRVTMTTDTSTSTAYMELRSLRSDDTAVYYCARSNLLDDWGQGTTVTVSS</t>
  </si>
  <si>
    <t>M</t>
  </si>
  <si>
    <t>G</t>
  </si>
  <si>
    <t>R1AR2A7</t>
  </si>
  <si>
    <t>QVQLVQSGAEVKKPGASVKVSCKASGYTFTDYYMHWVRQAPGQGLEWMGRVNPNGRGTMYNQKFEGRVTMTTDTSTSTAYMELRSLRSDDTAVYYCARSNLLDDWGQGTTVTVSS</t>
  </si>
  <si>
    <t>T</t>
  </si>
  <si>
    <t>R1AR2A8</t>
  </si>
  <si>
    <t>QVQLVQSGAEVKKPGASVKVSCKASGYTFTDYYMHWVRQAPGQGLEWMGRVNPNGRGTTYMQKFEGRVTMTTDTSTSTAYMELRSLRSDDTAVYYCARSNLLDDWGQGTTVTVSS</t>
  </si>
  <si>
    <t>EM-02</t>
  </si>
  <si>
    <t>QVQLVQSGAEVKKPGASVKVSCKASGYTFTDYYMHWVRQAPGQGLEWMGRVNPNGRGTTYNQKFEGRVTMTTDTSTSTAYMELRSLRSDDTAVYYCARANALDAWGQGTTVTVSS</t>
  </si>
  <si>
    <t>R1AR2A9</t>
  </si>
  <si>
    <t>QVQLVQSGAEVKKPGASVKVSCKASGYTFTDYYMHWVRQAPGQGLEWMGRVNWNGRGTTYNQKFEGRVTMTTDTSTSTAYMELRSLRSDDTAVYYCARANALDAWGQGTTVTVSS</t>
  </si>
  <si>
    <t>R1AR2A10</t>
  </si>
  <si>
    <t>QVQLVQSGAEVKKPGASVKVSCKASGYTFTDYYMHWVRQAPGQGLEWMGRVNPWGRGTTYNQKFEGRVTMTTDTSTSTAYMELRSLRSDDTAVYYCARANALDAWGQGTTVTVSS</t>
  </si>
  <si>
    <t>R1AR2A11</t>
  </si>
  <si>
    <t>QVQLVQSGAEVKKPGASVKVSCKASGYTFTDYYMHWVRQAPGQGLEWMGRVNPNGRGTMYNQKFEGRVTMTTDTSTSTAYMELRSLRSDDTAVYYCARANALDAWGQGTTVTVSS</t>
  </si>
  <si>
    <t>R1AR2M1</t>
  </si>
  <si>
    <t>QVQLVQSGAEVKKPGASVKVSCKASGYTFTDYYMHWVRQAPGQGLEWMGRVNDNGRGTTYNQKFEGRVTMTTDTSTSTAYMELRSLRSDDTAVYYCARSNLLDDWGQGTTVTVSS</t>
  </si>
  <si>
    <t>D</t>
  </si>
  <si>
    <t>R1AR2M2</t>
  </si>
  <si>
    <t>QVQLVQSGAEVKKPGASVKVSCKASGYTFTDYYMHWVRQAPGQGLEWMGRVNPNGRLTTYNQKFEGRVTMTTDTSTSTAYMELRSLRSDDTAVYYCARSNLLDDWGQGTTVTVSS</t>
  </si>
  <si>
    <t>L</t>
  </si>
  <si>
    <t>R1AR2M3</t>
  </si>
  <si>
    <t>QVQLVQSGAEVKKPGASVKVSCKASGYTFTDYYMHWVRQAPGQGLEWMGRVNPNGRGTYYNQKFEGRVTMTTDTSTSTAYMELRSLRSDDTAVYYCARSNLLDDWGQGTTVTVSS</t>
  </si>
  <si>
    <t>Y</t>
  </si>
  <si>
    <t>R1AR2M4</t>
  </si>
  <si>
    <t>QVQLVQSGAEVKKPGASVKVSCKASGYTFTDYYMHWVRQAPGQGLEWMGRVNPNGRGTTYAQKFEGRVTMTTDTSTSTAYMELRSLRSDDTAVYYCARSNLLDDWGQGTTVTVSS</t>
  </si>
  <si>
    <t>A</t>
  </si>
  <si>
    <t>R1AR2M5</t>
  </si>
  <si>
    <t>QVQLVQSGAEVKKPGASVKVSCKASGYTFTDYYMHWVRQAPGQGLEWMGRVNPNGRGTTYVQKFEGRVTMTTDTSTSTAYMELRSLRSDDTAVYYCARSNLLDDWGQGTTVTVSS</t>
  </si>
  <si>
    <t>R1AR2M6</t>
  </si>
  <si>
    <t>QVQLVQSGAEVKKPGASVKVSCKASGYTFTDYYMHWVRQAPGQGLEWMGRVNPNGRGTTYYQKFEGRVTMTTDTSTSTAYMELRSLRSDDTAVYYCARSNLLDDWGQGTTVTVSS</t>
  </si>
  <si>
    <t>R1AR2M7</t>
  </si>
  <si>
    <t>QVQLVQSGAEVKKPGASVKVSCKASGYTFTDYYMHWVRQAPGQGLEWMGRVNPNGRGTTYNQGFEGRVTMTTDTSTSTAYMELRSLRSDDTAVYYCARSNLLDDWGQGTTVTVSS</t>
  </si>
  <si>
    <t>K</t>
  </si>
  <si>
    <t>R1AR2M8</t>
  </si>
  <si>
    <t>QVQLVQSGAEVKKPGASVKVSCKASGYTFTDYYMHWVRQAPGQGLEWMGRVNDNGRGTTYNQKFEGRVTMTTDTSTSTAYMELRSLRSDDTAVYYCARANALDAWGQGTTVTVSS</t>
  </si>
  <si>
    <t>R1AR2M9</t>
  </si>
  <si>
    <t>QVQLVQSGAEVKKPGASVKVSCKASGYTFTDYYMHWVRQAPGQGLEWMGRVNPNGRGTTYVQKFEGRVTMTTDTSTSTAYMELRSLRSDDTAVYYCARANALDAWGQGTTVTVSS</t>
  </si>
  <si>
    <t>R1AR2M10</t>
  </si>
  <si>
    <t>QVQLVQSGAEVKKPGASVKVSCKASGYTFTDYYMHWVRQAPGQGLEWMGRVNPNGRGTTYYQKFEGRVTMTTDTSTSTAYMELRSLRSDDTAVYYCARANALDAWGQGTTVTVSS</t>
  </si>
  <si>
    <t>R1AR2M11</t>
  </si>
  <si>
    <t>QVQLVQSGAEVKKPGASVKVSCKASGYTFTDYYMHWVRQAPGQGLEWMGRVNPNGRGTTYNQMFEGRVTMTTDTSTSTAYMELRSLRSDDTAVYYCARANALDAWGQGTTVTVSS</t>
  </si>
  <si>
    <t>R1AR2S1</t>
  </si>
  <si>
    <t>QVQLVQSGAEVKKPGASVKVSCKASGYTFTDYYMHWVRQAPGQGLEWMGRVWPNGRGTTYNQKFEGRVTMTTDTSTSTAYMELRSLRSDDTAVYYCARSNLLDDWGQGTTVTVSS</t>
  </si>
  <si>
    <t>R1AR2S2</t>
  </si>
  <si>
    <t>QVQLVQSGAEVKKPGASVKVSCKASGYTFTDYYMHWVRQAPGQGLEWMGRVNPNGWGTTYNQKFEGRVTMTTDTSTSTAYMELRSLRSDDTAVYYCARSNLLDDWGQGTTVTVSS</t>
  </si>
  <si>
    <t>R</t>
  </si>
  <si>
    <t>R1AR2S3</t>
  </si>
  <si>
    <t>QVQLVQSGAEVKKPGASVKVSCKASGYTFTDYYMHWVRQAPGQGLEWMGRVNPNGRGTWYNQKFEGRVTMTTDTSTSTAYMELRSLRSDDTAVYYCARSNLLDDWGQGTTVTVSS</t>
  </si>
  <si>
    <t>R1AR2S4</t>
  </si>
  <si>
    <t>QVQLVQSGAEVKKPGASVKVSCKASGYTFTDYYMHWVRQAPGQGLEWMGRVNPNGRGTTYNQDFEGRVTMTTDTSTSTAYMELRSLRSDDTAVYYCARSNLLDDWGQGTTVTVSS</t>
  </si>
  <si>
    <t>R1AR2S5</t>
  </si>
  <si>
    <t>QVQLVQSGAEVKKPGASVKVSCKASGYTFTDYYMHWVRQAPGQGLEWMGRVWPNGRGTTYNQKFEGRVTMTTDTSTSTAYMELRSLRSDDTAVYYCARANALDAWGQGTTVTVSS</t>
  </si>
  <si>
    <t>R1AR2S6</t>
  </si>
  <si>
    <t>QVQLVQSGAEVKKPGASVKVSCKASGYTFTDYYMHWVRQAPGQGLEWMGRVNPNGWGTTYNQKFEGRVTMTTDTSTSTAYMELRSLRSDDTAVYYCARANALDAWGQGTTVTVSS</t>
  </si>
  <si>
    <t>E18-06</t>
  </si>
  <si>
    <t>QVQLVQSGAEVKKPGASVKVSCKASGYTFTDYVMHWVRQAPGQGLEWMGKVNPNGRGTTYNQKFEGRVTMTTDTSTSTAYMELRSLRSDDTAVYYCARSNLLDDWGQGTTVTVSS</t>
  </si>
  <si>
    <t>R1SR2A1</t>
  </si>
  <si>
    <t>QVQLVQSGAEVKKPGASVKVSCKASGYTFTDYVMHWVRQAPGQGLEWMGKVNFNGRGTTYNQKFEGRVTMTTDTSTSTAYMELRSLRSDDTAVYYCARSNLLDDWGQGTTVTVSS</t>
  </si>
  <si>
    <t>R1SR2A2</t>
  </si>
  <si>
    <t>QVQLVQSGAEVKKPGASVKVSCKASGYTFTDYVMHWVRQAPGQGLEWMGKVNPNGRGTTYMQKFEGRVTMTTDTSTSTAYMELRSLRSDDTAVYYCARSNLLDDWGQGTTVTVSS</t>
  </si>
  <si>
    <t>E24-32</t>
  </si>
  <si>
    <t>QVQLVQSGAEVKKPGASVKVSCKASGYTFTDYYMHWVRQAPGQGLEWMGRVNPNGAGTTYNQKFEGRVTMTTDTSTSTAYMELRSLRSDDTAVYYCARANLLDYWGQGTTVTVSS</t>
  </si>
  <si>
    <t>R1SR2A3</t>
  </si>
  <si>
    <t>QVQLVQSGAEVKKPGASVKVSCKASGYTFTDYYMHWVRQAPGQGLEWMGRVNFNGAGTTYNQKFEGRVTMTTDTSTSTAYMELRSLRSDDTAVYYCARANLLDYWGQGTTVTVSS</t>
  </si>
  <si>
    <t>R1SR2A4</t>
  </si>
  <si>
    <t>QVQLVQSGAEVKKPGASVKVSCKASGYTFTDYYMHWVRQAPGQGLEWMGRVNINGAGTTYNQKFEGRVTMTTDTSTSTAYMELRSLRSDDTAVYYCARANLLDYWGQGTTVTVSS</t>
  </si>
  <si>
    <t>R1SR2A5</t>
  </si>
  <si>
    <t>QVQLVQSGAEVKKPGASVKVSCKASGYTFTDYYMHWVRQAPGQGLEWMGRVNWNGAGTTYNQKFEGRVTMTTDTSTSTAYMELRSLRSDDTAVYYCARANLLDYWGQGTTVTVSS</t>
  </si>
  <si>
    <t>R1SR2A6</t>
  </si>
  <si>
    <t>QVQLVQSGAEVKKPGASVKVSCKASGYTFTDYYMHWVRQAPGQGLEWMGRVNPNGFGTTYNQKFEGRVTMTTDTSTSTAYMELRSLRSDDTAVYYCARANLLDYWGQGTTVTVSS</t>
  </si>
  <si>
    <t>R1SR2A7</t>
  </si>
  <si>
    <t>QVQLVQSGAEVKKPGASVKVSCKASGYTFTDYYMHWVRQAPGQGLEWMGRVNPNGAFTTYNQKFEGRVTMTTDTSTSTAYMELRSLRSDDTAVYYCARANLLDYWGQGTTVTVSS</t>
  </si>
  <si>
    <t>R1SR2A8</t>
  </si>
  <si>
    <t>QVQLVQSGAEVKKPGASVKVSCKASGYTFTDYYMHWVRQAPGQGLEWMGRVNPNGAITTYNQKFEGRVTMTTDTSTSTAYMELRSLRSDDTAVYYCARANLLDYWGQGTTVTVSS</t>
  </si>
  <si>
    <t>R1SR2A9</t>
  </si>
  <si>
    <t>QVQLVQSGAEVKKPGASVKVSCKASGYTFTDYYMHWVRQAPGQGLEWMGRVNPNGAGTTYMQKFEGRVTMTTDTSTSTAYMELRSLRSDDTAVYYCARANLLDYWGQGTTVTVSS</t>
  </si>
  <si>
    <t>R1SR2M1</t>
  </si>
  <si>
    <t>QVQLVQSGAEVKKPGASVKVSCKASGYTFTDYVMHWVRQAPGQGLEWMGKVNENGRGTTYNQKFEGRVTMTTDTSTSTAYMELRSLRSDDTAVYYCARSNLLDDWGQGTTVTVSS</t>
  </si>
  <si>
    <t>E</t>
  </si>
  <si>
    <t>R1SR2M2</t>
  </si>
  <si>
    <t>QVQLVQSGAEVKKPGASVKVSCKASGYTFTDYVMHWVRQAPGQGLEWMGKVNPNFRGTTYNQKFEGRVTMTTDTSTSTAYMELRSLRSDDTAVYYCARSNLLDDWGQGTTVTVSS</t>
  </si>
  <si>
    <t>R1SR2M3</t>
  </si>
  <si>
    <t>QVQLVQSGAEVKKPGASVKVSCKASGYTFTDYVMHWVRQAPGQGLEWMGKVNPNGRGTIYNQKFEGRVTMTTDTSTSTAYMELRSLRSDDTAVYYCARSNLLDDWGQGTTVTVSS</t>
  </si>
  <si>
    <t>R1SR2M4</t>
  </si>
  <si>
    <t>QVQLVQSGAEVKKPGASVKVSCKASGYTFTDYVMHWVRQAPGQGLEWMGKVNPNGRGTVYNQKFEGRVTMTTDTSTSTAYMELRSLRSDDTAVYYCARSNLLDDWGQGTTVTVSS</t>
  </si>
  <si>
    <t>R1SR2M5</t>
  </si>
  <si>
    <t>QVQLVQSGAEVKKPGASVKVSCKASGYTFTDYVMHWVRQAPGQGLEWMGKVNPNGRGTTYIQKFEGRVTMTTDTSTSTAYMELRSLRSDDTAVYYCARSNLLDDWGQGTTVTVSS</t>
  </si>
  <si>
    <t>R1SR2M6</t>
  </si>
  <si>
    <t>QVQLVQSGAEVKKPGASVKVSCKASGYTFTDYVMHWVRQAPGQGLEWMGKVNPNGRGTTYYQKFEGRVTMTTDTSTSTAYMELRSLRSDDTAVYYCARSNLLDDWGQGTTVTVSS</t>
  </si>
  <si>
    <t>R1SR2M7</t>
  </si>
  <si>
    <t>QVQLVQSGAEVKKPGASVKVSCKASGYTFTDYYMHWVRQAPGQGLEWMGRVNPNLAGTTYNQKFEGRVTMTTDTSTSTAYMELRSLRSDDTAVYYCARANLLDYWGQGTTVTVSS</t>
  </si>
  <si>
    <t>R1SR2M8</t>
  </si>
  <si>
    <t>QVQLVQSGAEVKKPGASVKVSCKASGYTFTDYYMHWVRQAPGQGLEWMGRVNPNGAGTTYVQKFEGRVTMTTDTSTSTAYMELRSLRSDDTAVYYCARANLLDYWGQGTTVTVSS</t>
  </si>
  <si>
    <t>R1SR2M9</t>
  </si>
  <si>
    <t>QVQLVQSGAEVKKPGASVKVSCKASGYTFTDYYMHWVRQAPGQGLEWMGRVNPNGAGTTYYQKFEGRVTMTTDTSTSTAYMELRSLRSDDTAVYYCARANLLDYWGQGTTVTVSS</t>
  </si>
  <si>
    <t>R1SR2M10</t>
  </si>
  <si>
    <t>QVQLVQSGAEVKKPGASVKVSCKASGYTFTDYYMHWVRQAPGQGLEWMGRVNPNGAGTTYNQFFEGRVTMTTDTSTSTAYMELRSLRSDDTAVYYCARANLLDYWGQGTTVTVSS</t>
  </si>
  <si>
    <t>R1SR2S1</t>
  </si>
  <si>
    <t>QVQLVQSGAEVKKPGASVKVSCKASGYTFTDYVMHWVRQAPGQGLEWMGKVWPNGRGTTYNQKFEGRVTMTTDTSTSTAYMELRSLRSDDTAVYYCARSNLLDDWGQGTTVTVSS</t>
  </si>
  <si>
    <t>R1SR2S2</t>
  </si>
  <si>
    <t>QVQLVQSGAEVKKPGASVKVSCKASGYTFTDYVMHWVRQAPGQGLEWMGKVNPNGWGTTYNQKFEGRVTMTTDTSTSTAYMELRSLRSDDTAVYYCARSNLLDDWGQGTTVTVSS</t>
  </si>
  <si>
    <t>R1SR2S3</t>
  </si>
  <si>
    <t>QVQLVQSGAEVKKPGASVKVSCKASGYTFTDYVMHWVRQAPGQGLEWMGKVNPNGRGTWYNQKFEGRVTMTTDTSTSTAYMELRSLRSDDTAVYYCARSNLLDDWGQGTTVTVSS</t>
  </si>
  <si>
    <t>R1SR2S4</t>
  </si>
  <si>
    <t>QVQLVQSGAEVKKPGASVKVSCKASGYTFTDYYMHWVRQAPGQGLEWMGRVWPNGAGTTYNQKFEGRVTMTTDTSTSTAYMELRSLRSDDTAVYYCARANLLDYWGQGTTVTVSS</t>
  </si>
  <si>
    <t>WT</t>
  </si>
  <si>
    <t>43-06</t>
  </si>
  <si>
    <t>OVA Improvement</t>
  </si>
  <si>
    <t>SMP Improvement</t>
  </si>
  <si>
    <t>Mutant</t>
  </si>
  <si>
    <t>P(52A)F</t>
  </si>
  <si>
    <t>P(52A)I</t>
  </si>
  <si>
    <t>P(52A)V</t>
  </si>
  <si>
    <t>P(52A)W</t>
  </si>
  <si>
    <t>P(52A)D</t>
  </si>
  <si>
    <t>N53W</t>
  </si>
  <si>
    <t>G56M</t>
  </si>
  <si>
    <t>T58M</t>
  </si>
  <si>
    <t>N60M</t>
  </si>
  <si>
    <t>G56L</t>
  </si>
  <si>
    <t>T58Y</t>
  </si>
  <si>
    <t>N60A</t>
  </si>
  <si>
    <t>N60V</t>
  </si>
  <si>
    <t>N60Y</t>
  </si>
  <si>
    <t>K62G</t>
  </si>
  <si>
    <t>K62M</t>
  </si>
  <si>
    <t>N52W</t>
  </si>
  <si>
    <t>R55W</t>
  </si>
  <si>
    <t>T58W</t>
  </si>
  <si>
    <t>K62D</t>
  </si>
  <si>
    <t>ANT</t>
  </si>
  <si>
    <t>OVA</t>
  </si>
  <si>
    <t>ANT Maintain</t>
  </si>
  <si>
    <t>Specificity Transform</t>
  </si>
  <si>
    <t>Affinity Transform</t>
  </si>
  <si>
    <t>SMP</t>
  </si>
  <si>
    <t>Nat Diversity of Mut Added</t>
  </si>
  <si>
    <t>Nat Diversity of Res Mutated</t>
  </si>
  <si>
    <t>Nat Div Ratio</t>
  </si>
  <si>
    <t>Scaffold ANT % Maintain</t>
  </si>
  <si>
    <t>('P', 'F')</t>
  </si>
  <si>
    <t>('P', 'I')</t>
  </si>
  <si>
    <t>('P', 'V')</t>
  </si>
  <si>
    <t>('P', 'W')</t>
  </si>
  <si>
    <t>('N', 'W')</t>
  </si>
  <si>
    <t>('G', 'M')</t>
  </si>
  <si>
    <t>('T', 'M')</t>
  </si>
  <si>
    <t>('N', 'M')</t>
  </si>
  <si>
    <t>('P', 'D')</t>
  </si>
  <si>
    <t>('G', 'L')</t>
  </si>
  <si>
    <t>('T', 'Y')</t>
  </si>
  <si>
    <t>('N', 'A')</t>
  </si>
  <si>
    <t>('N', 'V')</t>
  </si>
  <si>
    <t>('N', 'Y')</t>
  </si>
  <si>
    <t>('K', 'G')</t>
  </si>
  <si>
    <t>('K', 'M')</t>
  </si>
  <si>
    <t>('R', 'W')</t>
  </si>
  <si>
    <t>('T', 'W')</t>
  </si>
  <si>
    <t>('K', 'D')</t>
  </si>
  <si>
    <t>Mutations</t>
  </si>
  <si>
    <t>Blosum Score</t>
  </si>
  <si>
    <t>Mutation</t>
  </si>
  <si>
    <t>SMP Bidning</t>
  </si>
  <si>
    <t>OVA Binding</t>
  </si>
  <si>
    <t>ANT Binding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</si>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</sst>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" fontId="0" fillId="0" borderId="0" xfId="0" applyNumberFormat="1"/>
    <xf numFmtId="0" fontId="0" fillId="33" borderId="0" xfId="0" applyFill="1"/>
    <xf numFmtId="2" fontId="0" fillId="33" borderId="0" xfId="0" applyNumberFormat="1" applyFill="1"/>
    <xf numFmtId="0" fontId="0" fillId="34" borderId="0" xfId="0" applyFill="1"/>
    <xf numFmtId="0" fontId="0" fillId="0" borderId="0" xfId="0" applyFill="1"/>
    <xf numFmtId="2" fontId="0" fillId="34" borderId="0" xfId="0" applyNumberFormat="1" applyFill="1"/>
    <xf numFmtId="0" fontId="18" fillId="0" borderId="0" xfId="0" applyFont="1" applyFill="1"/>
    <xf numFmtId="2" fontId="18" fillId="0" borderId="0" xfId="0" applyNumberFormat="1" applyFont="1" applyFill="1"/>
    <xf numFmtId="164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00FF"/>
      <color rgb="FFFF9797"/>
      <color rgb="FFFFC50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Antigen Focused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F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'9.17.20_emi_novel_mutant_seqs'!$L$5:$L$15</c:f>
              <c:numCache>
                <c:formatCode>0.00</c:formatCode>
                <c:ptCount val="11"/>
                <c:pt idx="0">
                  <c:v>0.50965038138849883</c:v>
                </c:pt>
                <c:pt idx="1">
                  <c:v>0.37191720690089752</c:v>
                </c:pt>
                <c:pt idx="2">
                  <c:v>0.86092870278564604</c:v>
                </c:pt>
                <c:pt idx="3">
                  <c:v>0.36667245165614221</c:v>
                </c:pt>
                <c:pt idx="4">
                  <c:v>0.9420944533362986</c:v>
                </c:pt>
                <c:pt idx="5">
                  <c:v>0.86092870278564604</c:v>
                </c:pt>
                <c:pt idx="6">
                  <c:v>1.000611218283632</c:v>
                </c:pt>
                <c:pt idx="7">
                  <c:v>1.0780881257931585</c:v>
                </c:pt>
                <c:pt idx="8">
                  <c:v>0.29344100680307578</c:v>
                </c:pt>
                <c:pt idx="9">
                  <c:v>0.59189731242387345</c:v>
                </c:pt>
                <c:pt idx="10">
                  <c:v>0.78696135691708857</c:v>
                </c:pt>
              </c:numCache>
            </c:numRef>
          </c:xVal>
          <c:yVal>
            <c:numRef>
              <c:f>'9.17.20_emi_novel_mutant_seqs'!$Q$5:$Q$15</c:f>
              <c:numCache>
                <c:formatCode>0.00</c:formatCode>
                <c:ptCount val="11"/>
                <c:pt idx="0">
                  <c:v>0.60973932457480162</c:v>
                </c:pt>
                <c:pt idx="1">
                  <c:v>0.63465127816916667</c:v>
                </c:pt>
                <c:pt idx="2">
                  <c:v>0.77794123774911428</c:v>
                </c:pt>
                <c:pt idx="3">
                  <c:v>0.70122902801506193</c:v>
                </c:pt>
                <c:pt idx="4">
                  <c:v>0.97070061989400214</c:v>
                </c:pt>
                <c:pt idx="5">
                  <c:v>0.87436117515954204</c:v>
                </c:pt>
                <c:pt idx="6">
                  <c:v>0.80031538318105955</c:v>
                </c:pt>
                <c:pt idx="7">
                  <c:v>0.57252695901341311</c:v>
                </c:pt>
                <c:pt idx="8">
                  <c:v>0.42278478242440071</c:v>
                </c:pt>
                <c:pt idx="9">
                  <c:v>1.0153304329811477</c:v>
                </c:pt>
                <c:pt idx="10">
                  <c:v>0.51939517035101879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89-4B40-8C94-07ABCC2D850E}"/>
            </c:ext>
          </c:extLst>
        </c:ser>
        <c:ser>
          <c:idx val="1"/>
          <c:order val="1"/>
          <c:tx>
            <c:v>Moderate Improvement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7030A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'9.17.20_emi_novel_mutant_seqs'!$L$16:$L$26</c:f>
              <c:numCache>
                <c:formatCode>0.00</c:formatCode>
                <c:ptCount val="11"/>
                <c:pt idx="0">
                  <c:v>0.38365994417951549</c:v>
                </c:pt>
                <c:pt idx="1">
                  <c:v>0.75239690296773232</c:v>
                </c:pt>
                <c:pt idx="2">
                  <c:v>1.0620326614618321</c:v>
                </c:pt>
                <c:pt idx="3">
                  <c:v>1.0780881257931585</c:v>
                </c:pt>
                <c:pt idx="4">
                  <c:v>1.0780881257931585</c:v>
                </c:pt>
                <c:pt idx="5">
                  <c:v>1.0780881257931585</c:v>
                </c:pt>
                <c:pt idx="6">
                  <c:v>1.1276996093515199</c:v>
                </c:pt>
                <c:pt idx="7">
                  <c:v>0.25953711956740849</c:v>
                </c:pt>
                <c:pt idx="8">
                  <c:v>0.86092870278564604</c:v>
                </c:pt>
                <c:pt idx="9">
                  <c:v>0.75237934382855165</c:v>
                </c:pt>
                <c:pt idx="10">
                  <c:v>1.030665334486397</c:v>
                </c:pt>
              </c:numCache>
            </c:numRef>
          </c:xVal>
          <c:yVal>
            <c:numRef>
              <c:f>'9.17.20_emi_novel_mutant_seqs'!$Q$16:$Q$26</c:f>
              <c:numCache>
                <c:formatCode>0.00</c:formatCode>
                <c:ptCount val="11"/>
                <c:pt idx="0">
                  <c:v>0.20931512936984778</c:v>
                </c:pt>
                <c:pt idx="1">
                  <c:v>0.92797221715938427</c:v>
                </c:pt>
                <c:pt idx="2">
                  <c:v>1.0460144731707846</c:v>
                </c:pt>
                <c:pt idx="3">
                  <c:v>0.72122074129453162</c:v>
                </c:pt>
                <c:pt idx="4">
                  <c:v>0.66147953588617525</c:v>
                </c:pt>
                <c:pt idx="5">
                  <c:v>0.59889788495937746</c:v>
                </c:pt>
                <c:pt idx="6">
                  <c:v>0.80031538318105955</c:v>
                </c:pt>
                <c:pt idx="7">
                  <c:v>3.8573906682139239E-2</c:v>
                </c:pt>
                <c:pt idx="8">
                  <c:v>0.26825786474879859</c:v>
                </c:pt>
                <c:pt idx="9">
                  <c:v>0.3293544585021248</c:v>
                </c:pt>
                <c:pt idx="10">
                  <c:v>0.42278478242440071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89-4B40-8C94-07ABCC2D850E}"/>
            </c:ext>
          </c:extLst>
        </c:ser>
        <c:ser>
          <c:idx val="2"/>
          <c:order val="2"/>
          <c:tx>
            <c:v>Specificity Focused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'9.17.20_emi_novel_mutant_seqs'!$L$27:$L$32</c:f>
              <c:numCache>
                <c:formatCode>0.00</c:formatCode>
                <c:ptCount val="6"/>
                <c:pt idx="0">
                  <c:v>0.23386366938324069</c:v>
                </c:pt>
                <c:pt idx="1">
                  <c:v>0.82313649514255294</c:v>
                </c:pt>
                <c:pt idx="2">
                  <c:v>1.030665334486397</c:v>
                </c:pt>
                <c:pt idx="3">
                  <c:v>1.0948887101613103</c:v>
                </c:pt>
                <c:pt idx="4">
                  <c:v>1</c:v>
                </c:pt>
                <c:pt idx="5">
                  <c:v>0.42579681495105542</c:v>
                </c:pt>
              </c:numCache>
            </c:numRef>
          </c:xVal>
          <c:yVal>
            <c:numRef>
              <c:f>'9.17.20_emi_novel_mutant_seqs'!$Q$27:$Q$32</c:f>
              <c:numCache>
                <c:formatCode>0.00</c:formatCode>
                <c:ptCount val="6"/>
                <c:pt idx="0">
                  <c:v>0.97068572612388648</c:v>
                </c:pt>
                <c:pt idx="1">
                  <c:v>0.84930236549175542</c:v>
                </c:pt>
                <c:pt idx="2">
                  <c:v>0.94200785005766485</c:v>
                </c:pt>
                <c:pt idx="3">
                  <c:v>0.67834681804410923</c:v>
                </c:pt>
                <c:pt idx="4">
                  <c:v>0.80031538318105955</c:v>
                </c:pt>
                <c:pt idx="5">
                  <c:v>0.75287551081394544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89-4B40-8C94-07ABCC2D850E}"/>
            </c:ext>
          </c:extLst>
        </c:ser>
        <c:ser>
          <c:idx val="3"/>
          <c:order val="3"/>
          <c:tx>
            <c:v>WT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'9.17.20_emi_novel_mutant_seqs'!$L$2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'9.17.20_emi_novel_mutant_seqs'!$Q$2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89-4B40-8C94-07ABCC2D850E}"/>
            </c:ext>
          </c:extLst>
        </c:ser>
        <c:ser>
          <c:idx val="4"/>
          <c:order val="4"/>
          <c:tx>
            <c:v>Scaffolds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C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'9.17.20_emi_novel_mutant_seqs'!$L$3:$L$4</c:f>
              <c:numCache>
                <c:formatCode>General</c:formatCode>
                <c:ptCount val="2"/>
                <c:pt idx="0">
                  <c:v>1.1794997851614812</c:v>
                </c:pt>
                <c:pt idx="1">
                  <c:v>1.0941137668187995</c:v>
                </c:pt>
              </c:numCache>
            </c:numRef>
          </c:xVal>
          <c:yVal>
            <c:numRef>
              <c:f>'9.17.20_emi_novel_mutant_seqs'!$Q$3:$Q$4</c:f>
              <c:numCache>
                <c:formatCode>General</c:formatCode>
                <c:ptCount val="2"/>
                <c:pt idx="0">
                  <c:v>0.91455808830088003</c:v>
                </c:pt>
                <c:pt idx="1">
                  <c:v>0.5754361074578237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C89-4B40-8C94-07ABCC2D8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922320"/>
        <c:axId val="775927568"/>
      </c:scatterChart>
      <c:valAx>
        <c:axId val="775922320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Myriad pro" panose="020B0503030403020204" pitchFamily="34" charset="0"/>
                    <a:ea typeface="+mn-ea"/>
                    <a:cs typeface="+mn-cs"/>
                  </a:defRPr>
                </a:pPr>
                <a:r>
                  <a:rPr lang="en-US" sz="1600"/>
                  <a:t>&lt;-- Increased Antigen Binding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Myriad pro" panose="020B05030304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775927568"/>
        <c:crosses val="autoZero"/>
        <c:crossBetween val="midCat"/>
      </c:valAx>
      <c:valAx>
        <c:axId val="77592756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Myriad pro" panose="020B0503030403020204" pitchFamily="34" charset="0"/>
                    <a:ea typeface="+mn-ea"/>
                    <a:cs typeface="+mn-cs"/>
                  </a:defRPr>
                </a:pPr>
                <a:r>
                  <a:rPr lang="en-US" sz="1600"/>
                  <a:t>&lt;-- Increased Specificity</a:t>
                </a:r>
              </a:p>
            </c:rich>
          </c:tx>
          <c:layout>
            <c:manualLayout>
              <c:xMode val="edge"/>
              <c:yMode val="edge"/>
              <c:x val="0.90545138888888888"/>
              <c:y val="4.125000000000000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Myriad pro" panose="020B05030304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775922320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Myriad pro" panose="020B0503030403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Myriad pro" panose="020B0503030403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numRef>
              <c:f>'9.17.20_emi_novel_mutant_seqs'!$B$5:$B$32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'9.17.20_emi_novel_mutant_seqs'!$P$5:$P$32</c:f>
              <c:numCache>
                <c:formatCode>General</c:formatCode>
                <c:ptCount val="28"/>
                <c:pt idx="0">
                  <c:v>0.76612874498415273</c:v>
                </c:pt>
                <c:pt idx="1">
                  <c:v>0.7921890634288512</c:v>
                </c:pt>
                <c:pt idx="2">
                  <c:v>0.85249119511781524</c:v>
                </c:pt>
                <c:pt idx="3">
                  <c:v>0.99405905708148146</c:v>
                </c:pt>
                <c:pt idx="4">
                  <c:v>1.5402746056869832</c:v>
                </c:pt>
                <c:pt idx="5">
                  <c:v>1.1775770158162833</c:v>
                </c:pt>
                <c:pt idx="6">
                  <c:v>0.76612874498415273</c:v>
                </c:pt>
                <c:pt idx="7">
                  <c:v>0.56188891795697193</c:v>
                </c:pt>
                <c:pt idx="8">
                  <c:v>0.89083133752797716</c:v>
                </c:pt>
                <c:pt idx="9">
                  <c:v>2.9297905906023227</c:v>
                </c:pt>
                <c:pt idx="10">
                  <c:v>1.0602825003256895</c:v>
                </c:pt>
                <c:pt idx="11">
                  <c:v>0.21805304928306132</c:v>
                </c:pt>
                <c:pt idx="12">
                  <c:v>1.3458200316454119</c:v>
                </c:pt>
                <c:pt idx="13">
                  <c:v>1.2317714862602083</c:v>
                </c:pt>
                <c:pt idx="14">
                  <c:v>0.62262811671646601</c:v>
                </c:pt>
                <c:pt idx="15">
                  <c:v>0.60145140223690718</c:v>
                </c:pt>
                <c:pt idx="16">
                  <c:v>0.59525458178486246</c:v>
                </c:pt>
                <c:pt idx="17">
                  <c:v>0.70021275831352003</c:v>
                </c:pt>
                <c:pt idx="18">
                  <c:v>1.2381469326497054E-2</c:v>
                </c:pt>
                <c:pt idx="19">
                  <c:v>0.56158489500288633</c:v>
                </c:pt>
                <c:pt idx="20">
                  <c:v>0.60739634427986267</c:v>
                </c:pt>
                <c:pt idx="21">
                  <c:v>0.66950722918823669</c:v>
                </c:pt>
                <c:pt idx="22">
                  <c:v>1.1791216756412455</c:v>
                </c:pt>
                <c:pt idx="23">
                  <c:v>0.69980388715675612</c:v>
                </c:pt>
                <c:pt idx="24">
                  <c:v>1.0297636916818269</c:v>
                </c:pt>
                <c:pt idx="25">
                  <c:v>0.53602754766458727</c:v>
                </c:pt>
                <c:pt idx="26">
                  <c:v>1.1762706796281295</c:v>
                </c:pt>
                <c:pt idx="27">
                  <c:v>0.71734855968227473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EC-4D9A-98F9-A2D96DAF4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9"/>
        <c:overlap val="-27"/>
        <c:axId val="913925872"/>
        <c:axId val="913926200"/>
      </c:barChart>
      <c:catAx>
        <c:axId val="91392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913926200"/>
        <c:crosses val="autoZero"/>
        <c:auto val="1"/>
        <c:lblAlgn val="ctr"/>
        <c:lblOffset val="100"/>
        <c:noMultiLvlLbl val="0"/>
      </c:catAx>
      <c:valAx>
        <c:axId val="9139262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Myriad pro" panose="020B0503030403020204" pitchFamily="34" charset="0"/>
                    <a:ea typeface="+mn-ea"/>
                    <a:cs typeface="+mn-cs"/>
                  </a:defRPr>
                </a:pPr>
                <a:r>
                  <a:rPr lang="en-US" sz="1800"/>
                  <a:t>Normalized Binding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Myriad pro" panose="020B05030304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913925872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Myriad pro" panose="020B0503030403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Natural Diversity of Residue</a:t>
            </a:r>
            <a:r>
              <a:rPr lang="en-US" sz="1800" baseline="0"/>
              <a:t> Mutated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986-4404-B0AB-7ABF82EB7130}"/>
              </c:ext>
            </c:extLst>
          </c:dPt>
          <c:dPt>
            <c:idx val="6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986-4404-B0AB-7ABF82EB7130}"/>
              </c:ext>
            </c:extLst>
          </c:dPt>
          <c:dPt>
            <c:idx val="7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986-4404-B0AB-7ABF82EB7130}"/>
              </c:ext>
            </c:extLst>
          </c:dPt>
          <c:dPt>
            <c:idx val="14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986-4404-B0AB-7ABF82EB7130}"/>
              </c:ext>
            </c:extLst>
          </c:dPt>
          <c:dPt>
            <c:idx val="15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C986-4404-B0AB-7ABF82EB7130}"/>
              </c:ext>
            </c:extLst>
          </c:dPt>
          <c:dPt>
            <c:idx val="16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986-4404-B0AB-7ABF82EB7130}"/>
              </c:ext>
            </c:extLst>
          </c:dPt>
          <c:dPt>
            <c:idx val="17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C986-4404-B0AB-7ABF82EB7130}"/>
              </c:ext>
            </c:extLst>
          </c:dPt>
          <c:dPt>
            <c:idx val="19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986-4404-B0AB-7ABF82EB7130}"/>
              </c:ext>
            </c:extLst>
          </c:dPt>
          <c:dPt>
            <c:idx val="24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C986-4404-B0AB-7ABF82EB7130}"/>
              </c:ext>
            </c:extLst>
          </c:dPt>
          <c:dPt>
            <c:idx val="25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986-4404-B0AB-7ABF82EB7130}"/>
              </c:ext>
            </c:extLst>
          </c:dPt>
          <c:dPt>
            <c:idx val="26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C986-4404-B0AB-7ABF82EB7130}"/>
              </c:ext>
            </c:extLst>
          </c:dPt>
          <c:cat>
            <c:strRef>
              <c:f>'Natural Diversity and Blosum'!$D$5:$D$32</c:f>
              <c:strCache>
                <c:ptCount val="28"/>
                <c:pt idx="0">
                  <c:v>P(52A)F</c:v>
                </c:pt>
                <c:pt idx="1">
                  <c:v>P(52A)I</c:v>
                </c:pt>
                <c:pt idx="2">
                  <c:v>P(52A)V</c:v>
                </c:pt>
                <c:pt idx="3">
                  <c:v>P(52A)W</c:v>
                </c:pt>
                <c:pt idx="4">
                  <c:v>N53W</c:v>
                </c:pt>
                <c:pt idx="5">
                  <c:v>G56M</c:v>
                </c:pt>
                <c:pt idx="6">
                  <c:v>T58M</c:v>
                </c:pt>
                <c:pt idx="7">
                  <c:v>N60M</c:v>
                </c:pt>
                <c:pt idx="8">
                  <c:v>P(52A)W</c:v>
                </c:pt>
                <c:pt idx="9">
                  <c:v>N53W</c:v>
                </c:pt>
                <c:pt idx="10">
                  <c:v>T58M</c:v>
                </c:pt>
                <c:pt idx="11">
                  <c:v>P(52A)D</c:v>
                </c:pt>
                <c:pt idx="12">
                  <c:v>G56L</c:v>
                </c:pt>
                <c:pt idx="13">
                  <c:v>T58Y</c:v>
                </c:pt>
                <c:pt idx="14">
                  <c:v>N60A</c:v>
                </c:pt>
                <c:pt idx="15">
                  <c:v>N60V</c:v>
                </c:pt>
                <c:pt idx="16">
                  <c:v>N60Y</c:v>
                </c:pt>
                <c:pt idx="17">
                  <c:v>K62G</c:v>
                </c:pt>
                <c:pt idx="18">
                  <c:v>P(52A)D</c:v>
                </c:pt>
                <c:pt idx="19">
                  <c:v>N60V</c:v>
                </c:pt>
                <c:pt idx="20">
                  <c:v>N60Y</c:v>
                </c:pt>
                <c:pt idx="21">
                  <c:v>K62M</c:v>
                </c:pt>
                <c:pt idx="22">
                  <c:v>N52W</c:v>
                </c:pt>
                <c:pt idx="23">
                  <c:v>R55W</c:v>
                </c:pt>
                <c:pt idx="24">
                  <c:v>T58W</c:v>
                </c:pt>
                <c:pt idx="25">
                  <c:v>K62D</c:v>
                </c:pt>
                <c:pt idx="26">
                  <c:v>N52W</c:v>
                </c:pt>
                <c:pt idx="27">
                  <c:v>R55W</c:v>
                </c:pt>
              </c:strCache>
            </c:strRef>
          </c:cat>
          <c:val>
            <c:numRef>
              <c:f>'Natural Diversity and Blosum'!$C$5:$C$32</c:f>
              <c:numCache>
                <c:formatCode>General</c:formatCode>
                <c:ptCount val="28"/>
                <c:pt idx="0">
                  <c:v>27.282</c:v>
                </c:pt>
                <c:pt idx="1">
                  <c:v>27.282</c:v>
                </c:pt>
                <c:pt idx="2">
                  <c:v>27.282</c:v>
                </c:pt>
                <c:pt idx="3">
                  <c:v>27.282</c:v>
                </c:pt>
                <c:pt idx="4">
                  <c:v>9.891</c:v>
                </c:pt>
                <c:pt idx="5">
                  <c:v>5.7670000000000003</c:v>
                </c:pt>
                <c:pt idx="6">
                  <c:v>2.4940000000000002</c:v>
                </c:pt>
                <c:pt idx="7">
                  <c:v>16.245000000000001</c:v>
                </c:pt>
                <c:pt idx="8">
                  <c:v>27.282</c:v>
                </c:pt>
                <c:pt idx="9">
                  <c:v>9.891</c:v>
                </c:pt>
                <c:pt idx="10">
                  <c:v>2.4940000000000002</c:v>
                </c:pt>
                <c:pt idx="11">
                  <c:v>27.282</c:v>
                </c:pt>
                <c:pt idx="12">
                  <c:v>5.7670000000000003</c:v>
                </c:pt>
                <c:pt idx="13">
                  <c:v>2.4940000000000002</c:v>
                </c:pt>
                <c:pt idx="14">
                  <c:v>16.245000000000001</c:v>
                </c:pt>
                <c:pt idx="15">
                  <c:v>16.245000000000001</c:v>
                </c:pt>
                <c:pt idx="16">
                  <c:v>16.245000000000001</c:v>
                </c:pt>
                <c:pt idx="17">
                  <c:v>15.789</c:v>
                </c:pt>
                <c:pt idx="18">
                  <c:v>27.282</c:v>
                </c:pt>
                <c:pt idx="19">
                  <c:v>16.245000000000001</c:v>
                </c:pt>
                <c:pt idx="20">
                  <c:v>16.245000000000001</c:v>
                </c:pt>
                <c:pt idx="21">
                  <c:v>15.789</c:v>
                </c:pt>
                <c:pt idx="22">
                  <c:v>16.271000000000001</c:v>
                </c:pt>
                <c:pt idx="23">
                  <c:v>1.8240000000000001</c:v>
                </c:pt>
                <c:pt idx="24">
                  <c:v>2.4940000000000002</c:v>
                </c:pt>
                <c:pt idx="25">
                  <c:v>15.789</c:v>
                </c:pt>
                <c:pt idx="26">
                  <c:v>16.271000000000001</c:v>
                </c:pt>
                <c:pt idx="27">
                  <c:v>1.8240000000000001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86-4404-B0AB-7ABF82EB7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9"/>
        <c:overlap val="-27"/>
        <c:axId val="903112592"/>
        <c:axId val="903109968"/>
      </c:barChart>
      <c:catAx>
        <c:axId val="90311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109968"/>
        <c:crosses val="autoZero"/>
        <c:auto val="1"/>
        <c:lblAlgn val="ctr"/>
        <c:lblOffset val="100"/>
        <c:noMultiLvlLbl val="0"/>
      </c:catAx>
      <c:valAx>
        <c:axId val="9031099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% Natural Diversity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112592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Natural Diversity of Mutation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DC3-40B1-B44E-A2C86E2EBBD1}"/>
              </c:ext>
            </c:extLst>
          </c:dPt>
          <c:dPt>
            <c:idx val="6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DC3-40B1-B44E-A2C86E2EBBD1}"/>
              </c:ext>
            </c:extLst>
          </c:dPt>
          <c:dPt>
            <c:idx val="14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DC3-40B1-B44E-A2C86E2EBBD1}"/>
              </c:ext>
            </c:extLst>
          </c:dPt>
          <c:dPt>
            <c:idx val="15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DC3-40B1-B44E-A2C86E2EBBD1}"/>
              </c:ext>
            </c:extLst>
          </c:dPt>
          <c:dPt>
            <c:idx val="16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2DC3-40B1-B44E-A2C86E2EBBD1}"/>
              </c:ext>
            </c:extLst>
          </c:dPt>
          <c:dPt>
            <c:idx val="17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DC3-40B1-B44E-A2C86E2EBBD1}"/>
              </c:ext>
            </c:extLst>
          </c:dPt>
          <c:dPt>
            <c:idx val="19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2DC3-40B1-B44E-A2C86E2EBBD1}"/>
              </c:ext>
            </c:extLst>
          </c:dPt>
          <c:dPt>
            <c:idx val="25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2DC3-40B1-B44E-A2C86E2EBBD1}"/>
              </c:ext>
            </c:extLst>
          </c:dPt>
          <c:dPt>
            <c:idx val="26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DC3-40B1-B44E-A2C86E2EBBD1}"/>
              </c:ext>
            </c:extLst>
          </c:dPt>
          <c:cat>
            <c:strRef>
              <c:f>'Natural Diversity and Blosum'!$D$5:$D$32</c:f>
              <c:strCache>
                <c:ptCount val="28"/>
                <c:pt idx="0">
                  <c:v>P(52A)F</c:v>
                </c:pt>
                <c:pt idx="1">
                  <c:v>P(52A)I</c:v>
                </c:pt>
                <c:pt idx="2">
                  <c:v>P(52A)V</c:v>
                </c:pt>
                <c:pt idx="3">
                  <c:v>P(52A)W</c:v>
                </c:pt>
                <c:pt idx="4">
                  <c:v>N53W</c:v>
                </c:pt>
                <c:pt idx="5">
                  <c:v>G56M</c:v>
                </c:pt>
                <c:pt idx="6">
                  <c:v>T58M</c:v>
                </c:pt>
                <c:pt idx="7">
                  <c:v>N60M</c:v>
                </c:pt>
                <c:pt idx="8">
                  <c:v>P(52A)W</c:v>
                </c:pt>
                <c:pt idx="9">
                  <c:v>N53W</c:v>
                </c:pt>
                <c:pt idx="10">
                  <c:v>T58M</c:v>
                </c:pt>
                <c:pt idx="11">
                  <c:v>P(52A)D</c:v>
                </c:pt>
                <c:pt idx="12">
                  <c:v>G56L</c:v>
                </c:pt>
                <c:pt idx="13">
                  <c:v>T58Y</c:v>
                </c:pt>
                <c:pt idx="14">
                  <c:v>N60A</c:v>
                </c:pt>
                <c:pt idx="15">
                  <c:v>N60V</c:v>
                </c:pt>
                <c:pt idx="16">
                  <c:v>N60Y</c:v>
                </c:pt>
                <c:pt idx="17">
                  <c:v>K62G</c:v>
                </c:pt>
                <c:pt idx="18">
                  <c:v>P(52A)D</c:v>
                </c:pt>
                <c:pt idx="19">
                  <c:v>N60V</c:v>
                </c:pt>
                <c:pt idx="20">
                  <c:v>N60Y</c:v>
                </c:pt>
                <c:pt idx="21">
                  <c:v>K62M</c:v>
                </c:pt>
                <c:pt idx="22">
                  <c:v>N52W</c:v>
                </c:pt>
                <c:pt idx="23">
                  <c:v>R55W</c:v>
                </c:pt>
                <c:pt idx="24">
                  <c:v>T58W</c:v>
                </c:pt>
                <c:pt idx="25">
                  <c:v>K62D</c:v>
                </c:pt>
                <c:pt idx="26">
                  <c:v>N52W</c:v>
                </c:pt>
                <c:pt idx="27">
                  <c:v>R55W</c:v>
                </c:pt>
              </c:strCache>
            </c:strRef>
          </c:cat>
          <c:val>
            <c:numRef>
              <c:f>'Natural Diversity and Blosum'!$E$5:$E$32</c:f>
              <c:numCache>
                <c:formatCode>General</c:formatCode>
                <c:ptCount val="28"/>
                <c:pt idx="0">
                  <c:v>1.64</c:v>
                </c:pt>
                <c:pt idx="1">
                  <c:v>0.94899999999999995</c:v>
                </c:pt>
                <c:pt idx="2">
                  <c:v>0.94399999999999995</c:v>
                </c:pt>
                <c:pt idx="3">
                  <c:v>3.0950000000000002</c:v>
                </c:pt>
                <c:pt idx="4">
                  <c:v>3.0179999999999998</c:v>
                </c:pt>
                <c:pt idx="5">
                  <c:v>0.25900000000000001</c:v>
                </c:pt>
                <c:pt idx="6">
                  <c:v>0.14099999999999999</c:v>
                </c:pt>
                <c:pt idx="7">
                  <c:v>8.3000000000000004E-2</c:v>
                </c:pt>
                <c:pt idx="8">
                  <c:v>3.0950000000000002</c:v>
                </c:pt>
                <c:pt idx="9">
                  <c:v>3.0179999999999998</c:v>
                </c:pt>
                <c:pt idx="10">
                  <c:v>0.14099999999999999</c:v>
                </c:pt>
                <c:pt idx="11">
                  <c:v>1.589</c:v>
                </c:pt>
                <c:pt idx="12">
                  <c:v>0.316</c:v>
                </c:pt>
                <c:pt idx="13">
                  <c:v>35.886000000000003</c:v>
                </c:pt>
                <c:pt idx="14">
                  <c:v>59.793999999999997</c:v>
                </c:pt>
                <c:pt idx="15">
                  <c:v>3.8580000000000001</c:v>
                </c:pt>
                <c:pt idx="16">
                  <c:v>4.1000000000000002E-2</c:v>
                </c:pt>
                <c:pt idx="17">
                  <c:v>0.49399999999999999</c:v>
                </c:pt>
                <c:pt idx="18">
                  <c:v>1.589</c:v>
                </c:pt>
                <c:pt idx="19">
                  <c:v>3.8580000000000001</c:v>
                </c:pt>
                <c:pt idx="20">
                  <c:v>4.1000000000000002E-2</c:v>
                </c:pt>
                <c:pt idx="21">
                  <c:v>7.2999999999999995E-2</c:v>
                </c:pt>
                <c:pt idx="22">
                  <c:v>2.9790000000000001</c:v>
                </c:pt>
                <c:pt idx="23">
                  <c:v>4.0469999999999997</c:v>
                </c:pt>
                <c:pt idx="24">
                  <c:v>0.19700000000000001</c:v>
                </c:pt>
                <c:pt idx="25">
                  <c:v>1.5089999999999999</c:v>
                </c:pt>
                <c:pt idx="26">
                  <c:v>2.9790000000000001</c:v>
                </c:pt>
                <c:pt idx="27">
                  <c:v>4.0469999999999997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C3-40B1-B44E-A2C86E2EB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9"/>
        <c:overlap val="-27"/>
        <c:axId val="903112592"/>
        <c:axId val="903109968"/>
      </c:barChart>
      <c:catAx>
        <c:axId val="90311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109968"/>
        <c:crosses val="autoZero"/>
        <c:auto val="1"/>
        <c:lblAlgn val="ctr"/>
        <c:lblOffset val="100"/>
        <c:noMultiLvlLbl val="0"/>
      </c:catAx>
      <c:valAx>
        <c:axId val="9031099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% Natural Diversity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112592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Ratio of Natural Diversity of Residue Mutated</a:t>
            </a:r>
            <a:r>
              <a:rPr lang="en-US" sz="1800" baseline="0"/>
              <a:t> to </a:t>
            </a:r>
            <a:r>
              <a:rPr lang="en-US" sz="1800"/>
              <a:t>Mutation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9DB-42E9-AC67-E16BDCFEF45E}"/>
              </c:ext>
            </c:extLst>
          </c:dPt>
          <c:dPt>
            <c:idx val="6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9DB-42E9-AC67-E16BDCFEF45E}"/>
              </c:ext>
            </c:extLst>
          </c:dPt>
          <c:dPt>
            <c:idx val="7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19DB-42E9-AC67-E16BDCFEF45E}"/>
              </c:ext>
            </c:extLst>
          </c:dPt>
          <c:dPt>
            <c:idx val="14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9DB-42E9-AC67-E16BDCFEF45E}"/>
              </c:ext>
            </c:extLst>
          </c:dPt>
          <c:dPt>
            <c:idx val="15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9DB-42E9-AC67-E16BDCFEF45E}"/>
              </c:ext>
            </c:extLst>
          </c:dPt>
          <c:dPt>
            <c:idx val="16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9DB-42E9-AC67-E16BDCFEF45E}"/>
              </c:ext>
            </c:extLst>
          </c:dPt>
          <c:dPt>
            <c:idx val="17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19DB-42E9-AC67-E16BDCFEF45E}"/>
              </c:ext>
            </c:extLst>
          </c:dPt>
          <c:dPt>
            <c:idx val="19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9DB-42E9-AC67-E16BDCFEF45E}"/>
              </c:ext>
            </c:extLst>
          </c:dPt>
          <c:dPt>
            <c:idx val="24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19DB-42E9-AC67-E16BDCFEF45E}"/>
              </c:ext>
            </c:extLst>
          </c:dPt>
          <c:dPt>
            <c:idx val="25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9DB-42E9-AC67-E16BDCFEF45E}"/>
              </c:ext>
            </c:extLst>
          </c:dPt>
          <c:cat>
            <c:strRef>
              <c:f>'Natural Diversity and Blosum'!$D$5:$D$32</c:f>
              <c:strCache>
                <c:ptCount val="28"/>
                <c:pt idx="0">
                  <c:v>P(52A)F</c:v>
                </c:pt>
                <c:pt idx="1">
                  <c:v>P(52A)I</c:v>
                </c:pt>
                <c:pt idx="2">
                  <c:v>P(52A)V</c:v>
                </c:pt>
                <c:pt idx="3">
                  <c:v>P(52A)W</c:v>
                </c:pt>
                <c:pt idx="4">
                  <c:v>N53W</c:v>
                </c:pt>
                <c:pt idx="5">
                  <c:v>G56M</c:v>
                </c:pt>
                <c:pt idx="6">
                  <c:v>T58M</c:v>
                </c:pt>
                <c:pt idx="7">
                  <c:v>N60M</c:v>
                </c:pt>
                <c:pt idx="8">
                  <c:v>P(52A)W</c:v>
                </c:pt>
                <c:pt idx="9">
                  <c:v>N53W</c:v>
                </c:pt>
                <c:pt idx="10">
                  <c:v>T58M</c:v>
                </c:pt>
                <c:pt idx="11">
                  <c:v>P(52A)D</c:v>
                </c:pt>
                <c:pt idx="12">
                  <c:v>G56L</c:v>
                </c:pt>
                <c:pt idx="13">
                  <c:v>T58Y</c:v>
                </c:pt>
                <c:pt idx="14">
                  <c:v>N60A</c:v>
                </c:pt>
                <c:pt idx="15">
                  <c:v>N60V</c:v>
                </c:pt>
                <c:pt idx="16">
                  <c:v>N60Y</c:v>
                </c:pt>
                <c:pt idx="17">
                  <c:v>K62G</c:v>
                </c:pt>
                <c:pt idx="18">
                  <c:v>P(52A)D</c:v>
                </c:pt>
                <c:pt idx="19">
                  <c:v>N60V</c:v>
                </c:pt>
                <c:pt idx="20">
                  <c:v>N60Y</c:v>
                </c:pt>
                <c:pt idx="21">
                  <c:v>K62M</c:v>
                </c:pt>
                <c:pt idx="22">
                  <c:v>N52W</c:v>
                </c:pt>
                <c:pt idx="23">
                  <c:v>R55W</c:v>
                </c:pt>
                <c:pt idx="24">
                  <c:v>T58W</c:v>
                </c:pt>
                <c:pt idx="25">
                  <c:v>K62D</c:v>
                </c:pt>
                <c:pt idx="26">
                  <c:v>N52W</c:v>
                </c:pt>
                <c:pt idx="27">
                  <c:v>R55W</c:v>
                </c:pt>
              </c:strCache>
            </c:strRef>
          </c:cat>
          <c:val>
            <c:numRef>
              <c:f>'Natural Diversity and Blosum'!$K$5:$K$32</c:f>
              <c:numCache>
                <c:formatCode>General</c:formatCode>
                <c:ptCount val="28"/>
                <c:pt idx="0">
                  <c:v>6.0112894949050651E-2</c:v>
                </c:pt>
                <c:pt idx="1">
                  <c:v>3.4784839821127483E-2</c:v>
                </c:pt>
                <c:pt idx="2">
                  <c:v>3.4601568799941348E-2</c:v>
                </c:pt>
                <c:pt idx="3">
                  <c:v>0.1134447621142145</c:v>
                </c:pt>
                <c:pt idx="4">
                  <c:v>0.30512587200485286</c:v>
                </c:pt>
                <c:pt idx="5">
                  <c:v>4.4910698803537367E-2</c:v>
                </c:pt>
                <c:pt idx="6">
                  <c:v>5.6535685645549311E-2</c:v>
                </c:pt>
                <c:pt idx="7">
                  <c:v>5.109264389042782E-3</c:v>
                </c:pt>
                <c:pt idx="8">
                  <c:v>0.1134447621142145</c:v>
                </c:pt>
                <c:pt idx="9">
                  <c:v>0.30512587200485286</c:v>
                </c:pt>
                <c:pt idx="10">
                  <c:v>5.6535685645549311E-2</c:v>
                </c:pt>
                <c:pt idx="11">
                  <c:v>5.8243530532952129E-2</c:v>
                </c:pt>
                <c:pt idx="12">
                  <c:v>5.4794520547945202E-2</c:v>
                </c:pt>
                <c:pt idx="13">
                  <c:v>14.388933440256615</c:v>
                </c:pt>
                <c:pt idx="14">
                  <c:v>3.6807633117882421</c:v>
                </c:pt>
                <c:pt idx="15">
                  <c:v>0.23748845798707294</c:v>
                </c:pt>
                <c:pt idx="16">
                  <c:v>2.5238534933825791E-3</c:v>
                </c:pt>
                <c:pt idx="17">
                  <c:v>3.1287605294825514E-2</c:v>
                </c:pt>
                <c:pt idx="18">
                  <c:v>5.8243530532952129E-2</c:v>
                </c:pt>
                <c:pt idx="19">
                  <c:v>0.23748845798707294</c:v>
                </c:pt>
                <c:pt idx="20">
                  <c:v>2.5238534933825791E-3</c:v>
                </c:pt>
                <c:pt idx="21">
                  <c:v>4.6234720374944581E-3</c:v>
                </c:pt>
                <c:pt idx="22">
                  <c:v>0.1830864728658349</c:v>
                </c:pt>
                <c:pt idx="23">
                  <c:v>2.2187499999999996</c:v>
                </c:pt>
                <c:pt idx="24">
                  <c:v>7.8989574979951876E-2</c:v>
                </c:pt>
                <c:pt idx="25">
                  <c:v>9.557286718601557E-2</c:v>
                </c:pt>
                <c:pt idx="26">
                  <c:v>0.1830864728658349</c:v>
                </c:pt>
                <c:pt idx="27">
                  <c:v>2.2187499999999996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DB-42E9-AC67-E16BDCFEF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9"/>
        <c:overlap val="-27"/>
        <c:axId val="903112592"/>
        <c:axId val="903109968"/>
      </c:barChart>
      <c:catAx>
        <c:axId val="90311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109968"/>
        <c:crosses val="autoZero"/>
        <c:auto val="1"/>
        <c:lblAlgn val="ctr"/>
        <c:lblOffset val="100"/>
        <c:noMultiLvlLbl val="0"/>
      </c:catAx>
      <c:valAx>
        <c:axId val="9031099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% Natural Diversity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112592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Mutation</a:t>
            </a:r>
            <a:r>
              <a:rPr lang="en-US" sz="1800" baseline="0"/>
              <a:t> Conservation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75-423C-A0E5-36A284709407}"/>
              </c:ext>
            </c:extLst>
          </c:dPt>
          <c:dPt>
            <c:idx val="6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75-423C-A0E5-36A284709407}"/>
              </c:ext>
            </c:extLst>
          </c:dPt>
          <c:dPt>
            <c:idx val="7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175-423C-A0E5-36A284709407}"/>
              </c:ext>
            </c:extLst>
          </c:dPt>
          <c:dPt>
            <c:idx val="14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175-423C-A0E5-36A284709407}"/>
              </c:ext>
            </c:extLst>
          </c:dPt>
          <c:dPt>
            <c:idx val="15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175-423C-A0E5-36A284709407}"/>
              </c:ext>
            </c:extLst>
          </c:dPt>
          <c:dPt>
            <c:idx val="16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175-423C-A0E5-36A284709407}"/>
              </c:ext>
            </c:extLst>
          </c:dPt>
          <c:dPt>
            <c:idx val="17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175-423C-A0E5-36A284709407}"/>
              </c:ext>
            </c:extLst>
          </c:dPt>
          <c:dPt>
            <c:idx val="19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175-423C-A0E5-36A284709407}"/>
              </c:ext>
            </c:extLst>
          </c:dPt>
          <c:dPt>
            <c:idx val="24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175-423C-A0E5-36A284709407}"/>
              </c:ext>
            </c:extLst>
          </c:dPt>
          <c:dPt>
            <c:idx val="25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175-423C-A0E5-36A284709407}"/>
              </c:ext>
            </c:extLst>
          </c:dPt>
          <c:dPt>
            <c:idx val="26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175-423C-A0E5-36A284709407}"/>
              </c:ext>
            </c:extLst>
          </c:dPt>
          <c:cat>
            <c:strRef>
              <c:f>'Natural Diversity and Blosum'!$D$5:$D$32</c:f>
              <c:strCache>
                <c:ptCount val="28"/>
                <c:pt idx="0">
                  <c:v>P(52A)F</c:v>
                </c:pt>
                <c:pt idx="1">
                  <c:v>P(52A)I</c:v>
                </c:pt>
                <c:pt idx="2">
                  <c:v>P(52A)V</c:v>
                </c:pt>
                <c:pt idx="3">
                  <c:v>P(52A)W</c:v>
                </c:pt>
                <c:pt idx="4">
                  <c:v>N53W</c:v>
                </c:pt>
                <c:pt idx="5">
                  <c:v>G56M</c:v>
                </c:pt>
                <c:pt idx="6">
                  <c:v>T58M</c:v>
                </c:pt>
                <c:pt idx="7">
                  <c:v>N60M</c:v>
                </c:pt>
                <c:pt idx="8">
                  <c:v>P(52A)W</c:v>
                </c:pt>
                <c:pt idx="9">
                  <c:v>N53W</c:v>
                </c:pt>
                <c:pt idx="10">
                  <c:v>T58M</c:v>
                </c:pt>
                <c:pt idx="11">
                  <c:v>P(52A)D</c:v>
                </c:pt>
                <c:pt idx="12">
                  <c:v>G56L</c:v>
                </c:pt>
                <c:pt idx="13">
                  <c:v>T58Y</c:v>
                </c:pt>
                <c:pt idx="14">
                  <c:v>N60A</c:v>
                </c:pt>
                <c:pt idx="15">
                  <c:v>N60V</c:v>
                </c:pt>
                <c:pt idx="16">
                  <c:v>N60Y</c:v>
                </c:pt>
                <c:pt idx="17">
                  <c:v>K62G</c:v>
                </c:pt>
                <c:pt idx="18">
                  <c:v>P(52A)D</c:v>
                </c:pt>
                <c:pt idx="19">
                  <c:v>N60V</c:v>
                </c:pt>
                <c:pt idx="20">
                  <c:v>N60Y</c:v>
                </c:pt>
                <c:pt idx="21">
                  <c:v>K62M</c:v>
                </c:pt>
                <c:pt idx="22">
                  <c:v>N52W</c:v>
                </c:pt>
                <c:pt idx="23">
                  <c:v>R55W</c:v>
                </c:pt>
                <c:pt idx="24">
                  <c:v>T58W</c:v>
                </c:pt>
                <c:pt idx="25">
                  <c:v>K62D</c:v>
                </c:pt>
                <c:pt idx="26">
                  <c:v>N52W</c:v>
                </c:pt>
                <c:pt idx="27">
                  <c:v>R55W</c:v>
                </c:pt>
              </c:strCache>
            </c:strRef>
          </c:cat>
          <c:val>
            <c:numRef>
              <c:f>'Natural Diversity and Blosum'!$N$5:$N$32</c:f>
              <c:numCache>
                <c:formatCode>General</c:formatCode>
                <c:ptCount val="28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-4</c:v>
                </c:pt>
                <c:pt idx="4">
                  <c:v>-4</c:v>
                </c:pt>
                <c:pt idx="5">
                  <c:v>-3</c:v>
                </c:pt>
                <c:pt idx="6">
                  <c:v>-1</c:v>
                </c:pt>
                <c:pt idx="7">
                  <c:v>-2</c:v>
                </c:pt>
                <c:pt idx="8">
                  <c:v>-4</c:v>
                </c:pt>
                <c:pt idx="9">
                  <c:v>-4</c:v>
                </c:pt>
                <c:pt idx="10">
                  <c:v>-1</c:v>
                </c:pt>
                <c:pt idx="11">
                  <c:v>-1</c:v>
                </c:pt>
                <c:pt idx="12">
                  <c:v>-4</c:v>
                </c:pt>
                <c:pt idx="13">
                  <c:v>-2</c:v>
                </c:pt>
                <c:pt idx="14">
                  <c:v>-2</c:v>
                </c:pt>
                <c:pt idx="15">
                  <c:v>-3</c:v>
                </c:pt>
                <c:pt idx="16">
                  <c:v>-2</c:v>
                </c:pt>
                <c:pt idx="17">
                  <c:v>-2</c:v>
                </c:pt>
                <c:pt idx="18">
                  <c:v>-1</c:v>
                </c:pt>
                <c:pt idx="19">
                  <c:v>-3</c:v>
                </c:pt>
                <c:pt idx="20">
                  <c:v>-2</c:v>
                </c:pt>
                <c:pt idx="21">
                  <c:v>-1</c:v>
                </c:pt>
                <c:pt idx="22">
                  <c:v>-4</c:v>
                </c:pt>
                <c:pt idx="23">
                  <c:v>-3</c:v>
                </c:pt>
                <c:pt idx="24">
                  <c:v>-2</c:v>
                </c:pt>
                <c:pt idx="25">
                  <c:v>-1</c:v>
                </c:pt>
                <c:pt idx="26">
                  <c:v>-4</c:v>
                </c:pt>
                <c:pt idx="27">
                  <c:v>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175-423C-A0E5-36A284709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9"/>
        <c:overlap val="-27"/>
        <c:axId val="903112592"/>
        <c:axId val="903109968"/>
      </c:barChart>
      <c:catAx>
        <c:axId val="90311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109968"/>
        <c:crossesAt val="-5"/>
        <c:auto val="1"/>
        <c:lblAlgn val="ctr"/>
        <c:lblOffset val="100"/>
        <c:noMultiLvlLbl val="0"/>
      </c:catAx>
      <c:valAx>
        <c:axId val="9031099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Conservation</a:t>
                </a:r>
                <a:r>
                  <a:rPr lang="en-US" sz="1600" baseline="0"/>
                  <a:t> Score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5625E-2"/>
              <c:y val="0.161574803149606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112592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Antigen Binding</c:v>
          </c:tx>
          <c:spPr>
            <a:solidFill>
              <a:srgbClr val="0000FF"/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numRef>
              <c:f>'Best Clones'!$B$2:$B$9</c:f>
              <c:numCache>
                <c:formatCode>General</c:formatCode>
                <c:ptCount val="8"/>
                <c:pt idx="0">
                  <c:v>7</c:v>
                </c:pt>
                <c:pt idx="1">
                  <c:v>8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26</c:v>
                </c:pt>
                <c:pt idx="7">
                  <c:v>27</c:v>
                </c:pt>
              </c:numCache>
            </c:numRef>
          </c:cat>
          <c:val>
            <c:numRef>
              <c:f>'Best Clones'!$C$2:$C$9</c:f>
              <c:numCache>
                <c:formatCode>0.0</c:formatCode>
                <c:ptCount val="8"/>
                <c:pt idx="0">
                  <c:v>1.000611218283632</c:v>
                </c:pt>
                <c:pt idx="1">
                  <c:v>1.0780881257931585</c:v>
                </c:pt>
                <c:pt idx="2">
                  <c:v>1.0780881257931585</c:v>
                </c:pt>
                <c:pt idx="3">
                  <c:v>1.0780881257931585</c:v>
                </c:pt>
                <c:pt idx="4">
                  <c:v>1.0780881257931585</c:v>
                </c:pt>
                <c:pt idx="5">
                  <c:v>1.1276996093515199</c:v>
                </c:pt>
                <c:pt idx="6">
                  <c:v>1.0948887101613103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1E-471C-A68B-4F9D3622F0E1}"/>
            </c:ext>
          </c:extLst>
        </c:ser>
        <c:ser>
          <c:idx val="1"/>
          <c:order val="1"/>
          <c:tx>
            <c:v>Ovalbumin Binding</c:v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numRef>
              <c:f>'Best Clones'!$B$2:$B$9</c:f>
              <c:numCache>
                <c:formatCode>General</c:formatCode>
                <c:ptCount val="8"/>
                <c:pt idx="0">
                  <c:v>7</c:v>
                </c:pt>
                <c:pt idx="1">
                  <c:v>8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26</c:v>
                </c:pt>
                <c:pt idx="7">
                  <c:v>27</c:v>
                </c:pt>
              </c:numCache>
            </c:numRef>
          </c:cat>
          <c:val>
            <c:numRef>
              <c:f>'Best Clones'!$E$2:$E$9</c:f>
              <c:numCache>
                <c:formatCode>0.00</c:formatCode>
                <c:ptCount val="8"/>
                <c:pt idx="0">
                  <c:v>0.44126994469520753</c:v>
                </c:pt>
                <c:pt idx="1">
                  <c:v>0.32363319269119933</c:v>
                </c:pt>
                <c:pt idx="2">
                  <c:v>0.35861736872284994</c:v>
                </c:pt>
                <c:pt idx="3">
                  <c:v>0.34642013987795856</c:v>
                </c:pt>
                <c:pt idx="4">
                  <c:v>0.34285093478539092</c:v>
                </c:pt>
                <c:pt idx="5">
                  <c:v>0.4033040754035106</c:v>
                </c:pt>
                <c:pt idx="6">
                  <c:v>0.30873772569119934</c:v>
                </c:pt>
                <c:pt idx="7">
                  <c:v>0.34050677050665151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1E-471C-A68B-4F9D3622F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2545424"/>
        <c:axId val="862541488"/>
      </c:barChart>
      <c:catAx>
        <c:axId val="86254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862541488"/>
        <c:crosses val="autoZero"/>
        <c:auto val="1"/>
        <c:lblAlgn val="ctr"/>
        <c:lblOffset val="100"/>
        <c:noMultiLvlLbl val="0"/>
      </c:catAx>
      <c:valAx>
        <c:axId val="862541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Myriad Pro" panose="020B0503030403020204" pitchFamily="34" charset="0"/>
                    <a:ea typeface="+mn-ea"/>
                    <a:cs typeface="+mn-cs"/>
                  </a:defRPr>
                </a:pPr>
                <a:r>
                  <a:rPr lang="en-US" sz="1800"/>
                  <a:t>Normalized Binding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Myriad Pro" panose="020B05030304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862545424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286162146398367"/>
          <c:y val="0.86712297263259341"/>
          <c:w val="0.66313775882181403"/>
          <c:h val="0.105060615684513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Myriad Pro" panose="020B0503030403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Myriad Pro" panose="020B0503030403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Antigen Focused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F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'9.17.20_emi_novel_mutant_seqs'!$L$5:$L$15</c:f>
              <c:numCache>
                <c:formatCode>0.00</c:formatCode>
                <c:ptCount val="11"/>
                <c:pt idx="0">
                  <c:v>0.50965038138849883</c:v>
                </c:pt>
                <c:pt idx="1">
                  <c:v>0.37191720690089752</c:v>
                </c:pt>
                <c:pt idx="2">
                  <c:v>0.86092870278564604</c:v>
                </c:pt>
                <c:pt idx="3">
                  <c:v>0.36667245165614221</c:v>
                </c:pt>
                <c:pt idx="4">
                  <c:v>0.9420944533362986</c:v>
                </c:pt>
                <c:pt idx="5">
                  <c:v>0.86092870278564604</c:v>
                </c:pt>
                <c:pt idx="6">
                  <c:v>1.000611218283632</c:v>
                </c:pt>
                <c:pt idx="7">
                  <c:v>1.0780881257931585</c:v>
                </c:pt>
                <c:pt idx="8">
                  <c:v>0.29344100680307578</c:v>
                </c:pt>
                <c:pt idx="9">
                  <c:v>0.59189731242387345</c:v>
                </c:pt>
                <c:pt idx="10">
                  <c:v>0.78696135691708857</c:v>
                </c:pt>
              </c:numCache>
            </c:numRef>
          </c:xVal>
          <c:yVal>
            <c:numRef>
              <c:f>'9.17.20_emi_novel_mutant_seqs'!$O$5:$O$15</c:f>
              <c:numCache>
                <c:formatCode>0.00</c:formatCode>
                <c:ptCount val="11"/>
                <c:pt idx="0">
                  <c:v>0.44126994469520753</c:v>
                </c:pt>
                <c:pt idx="1">
                  <c:v>0.45628000058218438</c:v>
                </c:pt>
                <c:pt idx="2">
                  <c:v>0.49101243751214541</c:v>
                </c:pt>
                <c:pt idx="3">
                  <c:v>0.57255179108465493</c:v>
                </c:pt>
                <c:pt idx="4">
                  <c:v>0.88715753653256624</c:v>
                </c:pt>
                <c:pt idx="5">
                  <c:v>0.67825329364759346</c:v>
                </c:pt>
                <c:pt idx="6">
                  <c:v>0.44126994469520753</c:v>
                </c:pt>
                <c:pt idx="7">
                  <c:v>0.32363319269119933</c:v>
                </c:pt>
                <c:pt idx="8">
                  <c:v>0.25787780573062441</c:v>
                </c:pt>
                <c:pt idx="9">
                  <c:v>0.84811561619657239</c:v>
                </c:pt>
                <c:pt idx="10">
                  <c:v>0.30693051885366779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A5-42DA-8E99-509BC87317A3}"/>
            </c:ext>
          </c:extLst>
        </c:ser>
        <c:ser>
          <c:idx val="1"/>
          <c:order val="1"/>
          <c:tx>
            <c:v>Moderate Improvment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7030A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'9.17.20_emi_novel_mutant_seqs'!$L$16:$L$26</c:f>
              <c:numCache>
                <c:formatCode>0.00</c:formatCode>
                <c:ptCount val="11"/>
                <c:pt idx="0">
                  <c:v>0.38365994417951549</c:v>
                </c:pt>
                <c:pt idx="1">
                  <c:v>0.75239690296773232</c:v>
                </c:pt>
                <c:pt idx="2">
                  <c:v>1.0620326614618321</c:v>
                </c:pt>
                <c:pt idx="3">
                  <c:v>1.0780881257931585</c:v>
                </c:pt>
                <c:pt idx="4">
                  <c:v>1.0780881257931585</c:v>
                </c:pt>
                <c:pt idx="5">
                  <c:v>1.0780881257931585</c:v>
                </c:pt>
                <c:pt idx="6">
                  <c:v>1.1276996093515199</c:v>
                </c:pt>
                <c:pt idx="7">
                  <c:v>0.25953711956740849</c:v>
                </c:pt>
                <c:pt idx="8">
                  <c:v>0.86092870278564604</c:v>
                </c:pt>
                <c:pt idx="9">
                  <c:v>0.75237934382855165</c:v>
                </c:pt>
                <c:pt idx="10">
                  <c:v>1.030665334486397</c:v>
                </c:pt>
              </c:numCache>
            </c:numRef>
          </c:xVal>
          <c:yVal>
            <c:numRef>
              <c:f>'9.17.20_emi_novel_mutant_seqs'!$O$16:$O$26</c:f>
              <c:numCache>
                <c:formatCode>0.00</c:formatCode>
                <c:ptCount val="11"/>
                <c:pt idx="0">
                  <c:v>0.12559280359562561</c:v>
                </c:pt>
                <c:pt idx="1">
                  <c:v>0.77515683208852504</c:v>
                </c:pt>
                <c:pt idx="2">
                  <c:v>0.70946787883597662</c:v>
                </c:pt>
                <c:pt idx="3">
                  <c:v>0.35861736872284994</c:v>
                </c:pt>
                <c:pt idx="4">
                  <c:v>0.34642013987795856</c:v>
                </c:pt>
                <c:pt idx="5">
                  <c:v>0.34285093478539092</c:v>
                </c:pt>
                <c:pt idx="6">
                  <c:v>0.4033040754035106</c:v>
                </c:pt>
                <c:pt idx="7">
                  <c:v>3.5841870476832176E-3</c:v>
                </c:pt>
                <c:pt idx="8">
                  <c:v>0.16256756397532912</c:v>
                </c:pt>
                <c:pt idx="9">
                  <c:v>0.17582905974810825</c:v>
                </c:pt>
                <c:pt idx="10">
                  <c:v>0.19380891523523722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A5-42DA-8E99-509BC87317A3}"/>
            </c:ext>
          </c:extLst>
        </c:ser>
        <c:ser>
          <c:idx val="2"/>
          <c:order val="2"/>
          <c:tx>
            <c:v>Specificity Focused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'9.17.20_emi_novel_mutant_seqs'!$L$27:$L$32</c:f>
              <c:numCache>
                <c:formatCode>0.00</c:formatCode>
                <c:ptCount val="6"/>
                <c:pt idx="0">
                  <c:v>0.23386366938324069</c:v>
                </c:pt>
                <c:pt idx="1">
                  <c:v>0.82313649514255294</c:v>
                </c:pt>
                <c:pt idx="2">
                  <c:v>1.030665334486397</c:v>
                </c:pt>
                <c:pt idx="3">
                  <c:v>1.0948887101613103</c:v>
                </c:pt>
                <c:pt idx="4">
                  <c:v>1</c:v>
                </c:pt>
                <c:pt idx="5">
                  <c:v>0.42579681495105542</c:v>
                </c:pt>
              </c:numCache>
            </c:numRef>
          </c:xVal>
          <c:yVal>
            <c:numRef>
              <c:f>'9.17.20_emi_novel_mutant_seqs'!$O$27:$O$32</c:f>
              <c:numCache>
                <c:formatCode>0.00</c:formatCode>
                <c:ptCount val="6"/>
                <c:pt idx="0">
                  <c:v>0.67914297695473547</c:v>
                </c:pt>
                <c:pt idx="1">
                  <c:v>0.40306857640427074</c:v>
                </c:pt>
                <c:pt idx="2">
                  <c:v>0.59311671863581072</c:v>
                </c:pt>
                <c:pt idx="3">
                  <c:v>0.30873772569119934</c:v>
                </c:pt>
                <c:pt idx="4">
                  <c:v>0.34050677050665151</c:v>
                </c:pt>
                <c:pt idx="5">
                  <c:v>0.20765802090912544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A5-42DA-8E99-509BC87317A3}"/>
            </c:ext>
          </c:extLst>
        </c:ser>
        <c:ser>
          <c:idx val="3"/>
          <c:order val="3"/>
          <c:tx>
            <c:v>WT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'9.17.20_emi_novel_mutant_seqs'!$L$2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'9.17.20_emi_novel_mutant_seqs'!$O$2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A5-42DA-8E99-509BC87317A3}"/>
            </c:ext>
          </c:extLst>
        </c:ser>
        <c:ser>
          <c:idx val="4"/>
          <c:order val="4"/>
          <c:tx>
            <c:v>Scaffolds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C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'9.17.20_emi_novel_mutant_seqs'!$L$3:$L$4</c:f>
              <c:numCache>
                <c:formatCode>General</c:formatCode>
                <c:ptCount val="2"/>
                <c:pt idx="0">
                  <c:v>1.1794997851614812</c:v>
                </c:pt>
                <c:pt idx="1">
                  <c:v>1.0941137668187995</c:v>
                </c:pt>
              </c:numCache>
            </c:numRef>
          </c:xVal>
          <c:yVal>
            <c:numRef>
              <c:f>'9.17.20_emi_novel_mutant_seqs'!$O$3:$O$4</c:f>
              <c:numCache>
                <c:formatCode>General</c:formatCode>
                <c:ptCount val="2"/>
                <c:pt idx="0">
                  <c:v>0.57597361746860853</c:v>
                </c:pt>
                <c:pt idx="1">
                  <c:v>0.28947994403320548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A5-42DA-8E99-509BC8731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922320"/>
        <c:axId val="775927568"/>
      </c:scatterChart>
      <c:valAx>
        <c:axId val="775922320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Myriad pro" panose="020B0503030403020204" pitchFamily="34" charset="0"/>
                    <a:ea typeface="+mn-ea"/>
                    <a:cs typeface="+mn-cs"/>
                  </a:defRPr>
                </a:pPr>
                <a:r>
                  <a:rPr lang="en-US" sz="1600"/>
                  <a:t>&lt;-- Increased Antigen Binding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Myriad pro" panose="020B05030304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775927568"/>
        <c:crosses val="autoZero"/>
        <c:crossBetween val="midCat"/>
      </c:valAx>
      <c:valAx>
        <c:axId val="77592756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Myriad pro" panose="020B0503030403020204" pitchFamily="34" charset="0"/>
                    <a:ea typeface="+mn-ea"/>
                    <a:cs typeface="+mn-cs"/>
                  </a:defRPr>
                </a:pPr>
                <a:r>
                  <a:rPr lang="en-US" sz="1600"/>
                  <a:t>&lt;-- Increased Specificity</a:t>
                </a:r>
              </a:p>
            </c:rich>
          </c:tx>
          <c:layout>
            <c:manualLayout>
              <c:xMode val="edge"/>
              <c:yMode val="edge"/>
              <c:x val="0.90545138888888888"/>
              <c:y val="4.125000000000000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Myriad pro" panose="020B05030304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775922320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Myriad pro" panose="020B0503030403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Myriad pro" panose="020B0503030403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C71CAE3E-F968-4151-B9D6-A824C76EE5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5BA5-4830-8481-1D9F827341F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7487C70-50B2-4FDA-A38E-ADE2ACE283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BA5-4830-8481-1D9F827341F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367CFAC-920F-4CEE-942B-E28BC964C1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BA5-4830-8481-1D9F827341F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2C1848D-0757-448A-8343-BFD394F5AD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5BA5-4830-8481-1D9F827341F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5B73C8C-8165-42C8-9AAD-5E98AFE70C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5BA5-4830-8481-1D9F827341F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D914CE9-6331-410B-A511-0C5CFF7FC6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5BA5-4830-8481-1D9F827341F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125FDFA-B907-4ED3-BB6B-2DF6749A55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5BA5-4830-8481-1D9F827341F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DC380FA-9F02-4CF0-B74E-53385FCF0F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5BA5-4830-8481-1D9F827341F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559F38F-4723-463B-9A3D-A5A6D6DEB8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5BA5-4830-8481-1D9F827341F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58FFE24-5F9E-4F44-99B0-AB75A9D46F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5BA5-4830-8481-1D9F827341F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E91A4DF2-F26D-44B1-B7DC-DF82DA27ED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5BA5-4830-8481-1D9F827341F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203E7A0A-B060-4DE1-BD62-388666EAFC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5BA5-4830-8481-1D9F827341F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C2D35CA9-FD51-4736-8B67-BD5E50988D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5BA5-4830-8481-1D9F827341FE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18C242C8-E032-4ABD-BB63-255CBF3CDE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5BA5-4830-8481-1D9F827341F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8E042637-7E8C-47B6-B592-197DBA5CBE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5BA5-4830-8481-1D9F827341F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26E1164E-F82D-47AD-BF8E-09282BF1A1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5BA5-4830-8481-1D9F827341F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672D0292-2832-4C90-B0FC-3252140211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5BA5-4830-8481-1D9F827341FE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28EB9A61-A818-4D3B-BB68-3A59E991E3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5BA5-4830-8481-1D9F827341FE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B76EBE3C-BFC5-453F-B857-A90F2082BE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5BA5-4830-8481-1D9F827341FE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BC3C88A3-5F02-43CD-ABA1-026C4073DD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5BA5-4830-8481-1D9F827341FE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0DDE36AE-3DDD-4EE8-A50D-5AA07FC4C7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5BA5-4830-8481-1D9F827341FE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AE8DCED3-E47A-4064-A1B5-314E49E53F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5BA5-4830-8481-1D9F827341FE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78B52CE5-C07E-4309-85BD-3D99BFD3C8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5BA5-4830-8481-1D9F827341FE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AD3BDC20-C214-4EE2-BFCB-42C500403C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5BA5-4830-8481-1D9F827341FE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70CB3A04-C4A7-484A-8740-B9C408A3F9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5BA5-4830-8481-1D9F827341FE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7F1B93F6-AA05-440D-A1E0-8AB1DC9730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5BA5-4830-8481-1D9F827341FE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E8E629D3-F647-4C68-8B61-0071CD1A45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5BA5-4830-8481-1D9F827341FE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E4418D59-ED2E-41A1-AA26-47DF3CE05E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5BA5-4830-8481-1D9F827341FE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0F44A3D6-902B-4BE6-AB82-EF83308CCB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5BA5-4830-8481-1D9F827341FE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7587D9E5-CFD8-489B-938D-7F62ACB923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5BA5-4830-8481-1D9F827341FE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549A158D-7D40-4B52-8147-9DD01D262C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5BA5-4830-8481-1D9F827341F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Myriad pro" panose="020B0503030403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('9.17.20_emi_novel_mutant_seqs'!$A$2:$A$4,'9.17.20_emi_novel_mutant_seqs'!$D$5:$D$32)</c:f>
              <c:strCache>
                <c:ptCount val="31"/>
                <c:pt idx="0">
                  <c:v>WT</c:v>
                </c:pt>
                <c:pt idx="1">
                  <c:v>E43-06</c:v>
                </c:pt>
                <c:pt idx="2">
                  <c:v>EM-02</c:v>
                </c:pt>
                <c:pt idx="3">
                  <c:v>R1AR2A1</c:v>
                </c:pt>
                <c:pt idx="4">
                  <c:v>R1AR2A2</c:v>
                </c:pt>
                <c:pt idx="5">
                  <c:v>R1AR2A3</c:v>
                </c:pt>
                <c:pt idx="6">
                  <c:v>R1AR2A4</c:v>
                </c:pt>
                <c:pt idx="7">
                  <c:v>R1AR2A5</c:v>
                </c:pt>
                <c:pt idx="8">
                  <c:v>R1AR2A6</c:v>
                </c:pt>
                <c:pt idx="9">
                  <c:v>R1AR2A7</c:v>
                </c:pt>
                <c:pt idx="10">
                  <c:v>R1AR2A8</c:v>
                </c:pt>
                <c:pt idx="11">
                  <c:v>R1AR2A9</c:v>
                </c:pt>
                <c:pt idx="12">
                  <c:v>R1AR2A10</c:v>
                </c:pt>
                <c:pt idx="13">
                  <c:v>R1AR2A11</c:v>
                </c:pt>
                <c:pt idx="14">
                  <c:v>R1AR2M1</c:v>
                </c:pt>
                <c:pt idx="15">
                  <c:v>R1AR2M2</c:v>
                </c:pt>
                <c:pt idx="16">
                  <c:v>R1AR2M3</c:v>
                </c:pt>
                <c:pt idx="17">
                  <c:v>R1AR2M4</c:v>
                </c:pt>
                <c:pt idx="18">
                  <c:v>R1AR2M5</c:v>
                </c:pt>
                <c:pt idx="19">
                  <c:v>R1AR2M6</c:v>
                </c:pt>
                <c:pt idx="20">
                  <c:v>R1AR2M7</c:v>
                </c:pt>
                <c:pt idx="21">
                  <c:v>R1AR2M8</c:v>
                </c:pt>
                <c:pt idx="22">
                  <c:v>R1AR2M9</c:v>
                </c:pt>
                <c:pt idx="23">
                  <c:v>R1AR2M10</c:v>
                </c:pt>
                <c:pt idx="24">
                  <c:v>R1AR2M11</c:v>
                </c:pt>
                <c:pt idx="25">
                  <c:v>R1AR2S1</c:v>
                </c:pt>
                <c:pt idx="26">
                  <c:v>R1AR2S2</c:v>
                </c:pt>
                <c:pt idx="27">
                  <c:v>R1AR2S3</c:v>
                </c:pt>
                <c:pt idx="28">
                  <c:v>R1AR2S4</c:v>
                </c:pt>
                <c:pt idx="29">
                  <c:v>R1AR2S5</c:v>
                </c:pt>
                <c:pt idx="30">
                  <c:v>R1AR2S6</c:v>
                </c:pt>
              </c:strCache>
            </c:strRef>
          </c:cat>
          <c:val>
            <c:numRef>
              <c:f>'9.17.20_emi_novel_mutant_seqs'!$L$2:$L$32</c:f>
              <c:numCache>
                <c:formatCode>General</c:formatCode>
                <c:ptCount val="31"/>
                <c:pt idx="0">
                  <c:v>1</c:v>
                </c:pt>
                <c:pt idx="1">
                  <c:v>1.1794997851614812</c:v>
                </c:pt>
                <c:pt idx="2">
                  <c:v>1.0941137668187995</c:v>
                </c:pt>
                <c:pt idx="3" formatCode="0.00">
                  <c:v>0.50965038138849883</c:v>
                </c:pt>
                <c:pt idx="4" formatCode="0.00">
                  <c:v>0.37191720690089752</c:v>
                </c:pt>
                <c:pt idx="5" formatCode="0.00">
                  <c:v>0.86092870278564604</c:v>
                </c:pt>
                <c:pt idx="6" formatCode="0.00">
                  <c:v>0.36667245165614221</c:v>
                </c:pt>
                <c:pt idx="7" formatCode="0.00">
                  <c:v>0.9420944533362986</c:v>
                </c:pt>
                <c:pt idx="8" formatCode="0.00">
                  <c:v>0.86092870278564604</c:v>
                </c:pt>
                <c:pt idx="9" formatCode="0.00">
                  <c:v>1.000611218283632</c:v>
                </c:pt>
                <c:pt idx="10" formatCode="0.00">
                  <c:v>1.0780881257931585</c:v>
                </c:pt>
                <c:pt idx="11" formatCode="0.00">
                  <c:v>0.29344100680307578</c:v>
                </c:pt>
                <c:pt idx="12" formatCode="0.00">
                  <c:v>0.59189731242387345</c:v>
                </c:pt>
                <c:pt idx="13" formatCode="0.00">
                  <c:v>0.78696135691708857</c:v>
                </c:pt>
                <c:pt idx="14" formatCode="0.00">
                  <c:v>0.38365994417951549</c:v>
                </c:pt>
                <c:pt idx="15" formatCode="0.00">
                  <c:v>0.75239690296773232</c:v>
                </c:pt>
                <c:pt idx="16" formatCode="0.00">
                  <c:v>1.0620326614618321</c:v>
                </c:pt>
                <c:pt idx="17" formatCode="0.00">
                  <c:v>1.0780881257931585</c:v>
                </c:pt>
                <c:pt idx="18" formatCode="0.00">
                  <c:v>1.0780881257931585</c:v>
                </c:pt>
                <c:pt idx="19" formatCode="0.00">
                  <c:v>1.0780881257931585</c:v>
                </c:pt>
                <c:pt idx="20" formatCode="0.00">
                  <c:v>1.1276996093515199</c:v>
                </c:pt>
                <c:pt idx="21" formatCode="0.00">
                  <c:v>0.25953711956740849</c:v>
                </c:pt>
                <c:pt idx="22" formatCode="0.00">
                  <c:v>0.86092870278564604</c:v>
                </c:pt>
                <c:pt idx="23" formatCode="0.00">
                  <c:v>0.75237934382855165</c:v>
                </c:pt>
                <c:pt idx="24" formatCode="0.00">
                  <c:v>1.030665334486397</c:v>
                </c:pt>
                <c:pt idx="25" formatCode="0.00">
                  <c:v>0.23386366938324069</c:v>
                </c:pt>
                <c:pt idx="26" formatCode="0.00">
                  <c:v>0.82313649514255294</c:v>
                </c:pt>
                <c:pt idx="27" formatCode="0.00">
                  <c:v>1.030665334486397</c:v>
                </c:pt>
                <c:pt idx="28" formatCode="0.00">
                  <c:v>1.0948887101613103</c:v>
                </c:pt>
                <c:pt idx="29" formatCode="0.00">
                  <c:v>1</c:v>
                </c:pt>
                <c:pt idx="30" formatCode="0.00">
                  <c:v>0.42579681495105542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'9.17.20_emi_novel_mutant_seqs'!$H$2:$H$32</c15:f>
                <c15:dlblRangeCache>
                  <c:ptCount val="31"/>
                  <c:pt idx="3">
                    <c:v>F</c:v>
                  </c:pt>
                  <c:pt idx="4">
                    <c:v>I</c:v>
                  </c:pt>
                  <c:pt idx="5">
                    <c:v>V</c:v>
                  </c:pt>
                  <c:pt idx="6">
                    <c:v>W</c:v>
                  </c:pt>
                  <c:pt idx="7">
                    <c:v>W</c:v>
                  </c:pt>
                  <c:pt idx="8">
                    <c:v>M</c:v>
                  </c:pt>
                  <c:pt idx="9">
                    <c:v>M</c:v>
                  </c:pt>
                  <c:pt idx="10">
                    <c:v>M</c:v>
                  </c:pt>
                  <c:pt idx="11">
                    <c:v>W</c:v>
                  </c:pt>
                  <c:pt idx="12">
                    <c:v>W</c:v>
                  </c:pt>
                  <c:pt idx="13">
                    <c:v>M</c:v>
                  </c:pt>
                  <c:pt idx="14">
                    <c:v>D</c:v>
                  </c:pt>
                  <c:pt idx="15">
                    <c:v>L</c:v>
                  </c:pt>
                  <c:pt idx="16">
                    <c:v>Y</c:v>
                  </c:pt>
                  <c:pt idx="17">
                    <c:v>A</c:v>
                  </c:pt>
                  <c:pt idx="18">
                    <c:v>V</c:v>
                  </c:pt>
                  <c:pt idx="19">
                    <c:v>Y</c:v>
                  </c:pt>
                  <c:pt idx="20">
                    <c:v>G</c:v>
                  </c:pt>
                  <c:pt idx="21">
                    <c:v>D</c:v>
                  </c:pt>
                  <c:pt idx="22">
                    <c:v>V</c:v>
                  </c:pt>
                  <c:pt idx="23">
                    <c:v>Y</c:v>
                  </c:pt>
                  <c:pt idx="24">
                    <c:v>M</c:v>
                  </c:pt>
                  <c:pt idx="25">
                    <c:v>W</c:v>
                  </c:pt>
                  <c:pt idx="26">
                    <c:v>W</c:v>
                  </c:pt>
                  <c:pt idx="27">
                    <c:v>W</c:v>
                  </c:pt>
                  <c:pt idx="28">
                    <c:v>D</c:v>
                  </c:pt>
                  <c:pt idx="29">
                    <c:v>W</c:v>
                  </c:pt>
                  <c:pt idx="30">
                    <c:v>W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5BA5-4830-8481-1D9F827341F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('9.17.20_emi_novel_mutant_seqs'!$A$2:$A$4,'9.17.20_emi_novel_mutant_seqs'!$D$5:$D$32)</c:f>
              <c:strCache>
                <c:ptCount val="31"/>
                <c:pt idx="0">
                  <c:v>WT</c:v>
                </c:pt>
                <c:pt idx="1">
                  <c:v>E43-06</c:v>
                </c:pt>
                <c:pt idx="2">
                  <c:v>EM-02</c:v>
                </c:pt>
                <c:pt idx="3">
                  <c:v>R1AR2A1</c:v>
                </c:pt>
                <c:pt idx="4">
                  <c:v>R1AR2A2</c:v>
                </c:pt>
                <c:pt idx="5">
                  <c:v>R1AR2A3</c:v>
                </c:pt>
                <c:pt idx="6">
                  <c:v>R1AR2A4</c:v>
                </c:pt>
                <c:pt idx="7">
                  <c:v>R1AR2A5</c:v>
                </c:pt>
                <c:pt idx="8">
                  <c:v>R1AR2A6</c:v>
                </c:pt>
                <c:pt idx="9">
                  <c:v>R1AR2A7</c:v>
                </c:pt>
                <c:pt idx="10">
                  <c:v>R1AR2A8</c:v>
                </c:pt>
                <c:pt idx="11">
                  <c:v>R1AR2A9</c:v>
                </c:pt>
                <c:pt idx="12">
                  <c:v>R1AR2A10</c:v>
                </c:pt>
                <c:pt idx="13">
                  <c:v>R1AR2A11</c:v>
                </c:pt>
                <c:pt idx="14">
                  <c:v>R1AR2M1</c:v>
                </c:pt>
                <c:pt idx="15">
                  <c:v>R1AR2M2</c:v>
                </c:pt>
                <c:pt idx="16">
                  <c:v>R1AR2M3</c:v>
                </c:pt>
                <c:pt idx="17">
                  <c:v>R1AR2M4</c:v>
                </c:pt>
                <c:pt idx="18">
                  <c:v>R1AR2M5</c:v>
                </c:pt>
                <c:pt idx="19">
                  <c:v>R1AR2M6</c:v>
                </c:pt>
                <c:pt idx="20">
                  <c:v>R1AR2M7</c:v>
                </c:pt>
                <c:pt idx="21">
                  <c:v>R1AR2M8</c:v>
                </c:pt>
                <c:pt idx="22">
                  <c:v>R1AR2M9</c:v>
                </c:pt>
                <c:pt idx="23">
                  <c:v>R1AR2M10</c:v>
                </c:pt>
                <c:pt idx="24">
                  <c:v>R1AR2M11</c:v>
                </c:pt>
                <c:pt idx="25">
                  <c:v>R1AR2S1</c:v>
                </c:pt>
                <c:pt idx="26">
                  <c:v>R1AR2S2</c:v>
                </c:pt>
                <c:pt idx="27">
                  <c:v>R1AR2S3</c:v>
                </c:pt>
                <c:pt idx="28">
                  <c:v>R1AR2S4</c:v>
                </c:pt>
                <c:pt idx="29">
                  <c:v>R1AR2S5</c:v>
                </c:pt>
                <c:pt idx="30">
                  <c:v>R1AR2S6</c:v>
                </c:pt>
              </c:strCache>
            </c:strRef>
          </c:cat>
          <c:val>
            <c:numRef>
              <c:f>'9.17.20_emi_novel_mutant_seqs'!$O$2:$O$32</c:f>
              <c:numCache>
                <c:formatCode>General</c:formatCode>
                <c:ptCount val="31"/>
                <c:pt idx="0">
                  <c:v>1</c:v>
                </c:pt>
                <c:pt idx="1">
                  <c:v>0.57597361746860853</c:v>
                </c:pt>
                <c:pt idx="2">
                  <c:v>0.28947994403320548</c:v>
                </c:pt>
                <c:pt idx="3" formatCode="0.00">
                  <c:v>0.44126994469520753</c:v>
                </c:pt>
                <c:pt idx="4" formatCode="0.00">
                  <c:v>0.45628000058218438</c:v>
                </c:pt>
                <c:pt idx="5" formatCode="0.00">
                  <c:v>0.49101243751214541</c:v>
                </c:pt>
                <c:pt idx="6" formatCode="0.00">
                  <c:v>0.57255179108465493</c:v>
                </c:pt>
                <c:pt idx="7" formatCode="0.00">
                  <c:v>0.88715753653256624</c:v>
                </c:pt>
                <c:pt idx="8" formatCode="0.00">
                  <c:v>0.67825329364759346</c:v>
                </c:pt>
                <c:pt idx="9" formatCode="0.00">
                  <c:v>0.44126994469520753</c:v>
                </c:pt>
                <c:pt idx="10" formatCode="0.00">
                  <c:v>0.32363319269119933</c:v>
                </c:pt>
                <c:pt idx="11" formatCode="0.00">
                  <c:v>0.25787780573062441</c:v>
                </c:pt>
                <c:pt idx="12" formatCode="0.00">
                  <c:v>0.84811561619657239</c:v>
                </c:pt>
                <c:pt idx="13" formatCode="0.00">
                  <c:v>0.30693051885366779</c:v>
                </c:pt>
                <c:pt idx="14" formatCode="0.00">
                  <c:v>0.12559280359562561</c:v>
                </c:pt>
                <c:pt idx="15" formatCode="0.00">
                  <c:v>0.77515683208852504</c:v>
                </c:pt>
                <c:pt idx="16" formatCode="0.00">
                  <c:v>0.70946787883597662</c:v>
                </c:pt>
                <c:pt idx="17" formatCode="0.00">
                  <c:v>0.35861736872284994</c:v>
                </c:pt>
                <c:pt idx="18" formatCode="0.00">
                  <c:v>0.34642013987795856</c:v>
                </c:pt>
                <c:pt idx="19" formatCode="0.00">
                  <c:v>0.34285093478539092</c:v>
                </c:pt>
                <c:pt idx="20" formatCode="0.00">
                  <c:v>0.4033040754035106</c:v>
                </c:pt>
                <c:pt idx="21" formatCode="0.00">
                  <c:v>3.5841870476832176E-3</c:v>
                </c:pt>
                <c:pt idx="22" formatCode="0.00">
                  <c:v>0.16256756397532912</c:v>
                </c:pt>
                <c:pt idx="23" formatCode="0.00">
                  <c:v>0.17582905974810825</c:v>
                </c:pt>
                <c:pt idx="24" formatCode="0.00">
                  <c:v>0.19380891523523722</c:v>
                </c:pt>
                <c:pt idx="25" formatCode="0.00">
                  <c:v>0.67914297695473547</c:v>
                </c:pt>
                <c:pt idx="26" formatCode="0.00">
                  <c:v>0.40306857640427074</c:v>
                </c:pt>
                <c:pt idx="27" formatCode="0.00">
                  <c:v>0.59311671863581072</c:v>
                </c:pt>
                <c:pt idx="28" formatCode="0.00">
                  <c:v>0.30873772569119934</c:v>
                </c:pt>
                <c:pt idx="29" formatCode="0.00">
                  <c:v>0.34050677050665151</c:v>
                </c:pt>
                <c:pt idx="30" formatCode="0.00">
                  <c:v>0.20765802090912544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A5-4830-8481-1D9F827341F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68181384"/>
        <c:axId val="768180072"/>
      </c:barChart>
      <c:catAx>
        <c:axId val="768181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768180072"/>
        <c:crosses val="autoZero"/>
        <c:auto val="1"/>
        <c:lblAlgn val="ctr"/>
        <c:lblOffset val="100"/>
        <c:noMultiLvlLbl val="0"/>
      </c:catAx>
      <c:valAx>
        <c:axId val="768180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76818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Myriad pro" panose="020B0503030403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Myriad pro" panose="020B0503030403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ANT</c:v>
          </c:tx>
          <c:spPr>
            <a:solidFill>
              <a:schemeClr val="bg1">
                <a:lumMod val="65000"/>
              </a:schemeClr>
            </a:solidFill>
            <a:ln w="9525">
              <a:solidFill>
                <a:schemeClr val="tx1"/>
              </a:solidFill>
            </a:ln>
            <a:effectLst/>
          </c:spPr>
          <c:invertIfNegative val="0"/>
          <c:cat>
            <c:strRef>
              <c:f>'9.17.20_emi_novel_mutant_seqs'!$G$2:$G$32</c:f>
              <c:strCache>
                <c:ptCount val="31"/>
                <c:pt idx="0">
                  <c:v>WT</c:v>
                </c:pt>
                <c:pt idx="1">
                  <c:v>43-06</c:v>
                </c:pt>
                <c:pt idx="2">
                  <c:v>EM-02</c:v>
                </c:pt>
                <c:pt idx="3">
                  <c:v>P(52A)F</c:v>
                </c:pt>
                <c:pt idx="4">
                  <c:v>P(52A)I</c:v>
                </c:pt>
                <c:pt idx="5">
                  <c:v>P(52A)V</c:v>
                </c:pt>
                <c:pt idx="6">
                  <c:v>P(52A)W</c:v>
                </c:pt>
                <c:pt idx="7">
                  <c:v>N53W</c:v>
                </c:pt>
                <c:pt idx="8">
                  <c:v>G56M</c:v>
                </c:pt>
                <c:pt idx="9">
                  <c:v>T58M</c:v>
                </c:pt>
                <c:pt idx="10">
                  <c:v>N60M</c:v>
                </c:pt>
                <c:pt idx="11">
                  <c:v>P(52A)W</c:v>
                </c:pt>
                <c:pt idx="12">
                  <c:v>N53W</c:v>
                </c:pt>
                <c:pt idx="13">
                  <c:v>T58M</c:v>
                </c:pt>
                <c:pt idx="14">
                  <c:v>P(52A)D</c:v>
                </c:pt>
                <c:pt idx="15">
                  <c:v>G56L</c:v>
                </c:pt>
                <c:pt idx="16">
                  <c:v>T58Y</c:v>
                </c:pt>
                <c:pt idx="17">
                  <c:v>N60A</c:v>
                </c:pt>
                <c:pt idx="18">
                  <c:v>N60V</c:v>
                </c:pt>
                <c:pt idx="19">
                  <c:v>N60Y</c:v>
                </c:pt>
                <c:pt idx="20">
                  <c:v>K62G</c:v>
                </c:pt>
                <c:pt idx="21">
                  <c:v>P(52A)D</c:v>
                </c:pt>
                <c:pt idx="22">
                  <c:v>N60V</c:v>
                </c:pt>
                <c:pt idx="23">
                  <c:v>N60Y</c:v>
                </c:pt>
                <c:pt idx="24">
                  <c:v>K62M</c:v>
                </c:pt>
                <c:pt idx="25">
                  <c:v>N52W</c:v>
                </c:pt>
                <c:pt idx="26">
                  <c:v>R55W</c:v>
                </c:pt>
                <c:pt idx="27">
                  <c:v>T58W</c:v>
                </c:pt>
                <c:pt idx="28">
                  <c:v>K62D</c:v>
                </c:pt>
                <c:pt idx="29">
                  <c:v>N52W</c:v>
                </c:pt>
                <c:pt idx="30">
                  <c:v>R55W</c:v>
                </c:pt>
              </c:strCache>
            </c:strRef>
          </c:cat>
          <c:val>
            <c:numRef>
              <c:f>'9.17.20_emi_novel_mutant_seqs'!$L$2:$L$32</c:f>
              <c:numCache>
                <c:formatCode>General</c:formatCode>
                <c:ptCount val="31"/>
                <c:pt idx="0">
                  <c:v>1</c:v>
                </c:pt>
                <c:pt idx="1">
                  <c:v>1.1794997851614812</c:v>
                </c:pt>
                <c:pt idx="2">
                  <c:v>1.0941137668187995</c:v>
                </c:pt>
                <c:pt idx="3" formatCode="0.00">
                  <c:v>0.50965038138849883</c:v>
                </c:pt>
                <c:pt idx="4" formatCode="0.00">
                  <c:v>0.37191720690089752</c:v>
                </c:pt>
                <c:pt idx="5" formatCode="0.00">
                  <c:v>0.86092870278564604</c:v>
                </c:pt>
                <c:pt idx="6" formatCode="0.00">
                  <c:v>0.36667245165614221</c:v>
                </c:pt>
                <c:pt idx="7" formatCode="0.00">
                  <c:v>0.9420944533362986</c:v>
                </c:pt>
                <c:pt idx="8" formatCode="0.00">
                  <c:v>0.86092870278564604</c:v>
                </c:pt>
                <c:pt idx="9" formatCode="0.00">
                  <c:v>1.000611218283632</c:v>
                </c:pt>
                <c:pt idx="10" formatCode="0.00">
                  <c:v>1.0780881257931585</c:v>
                </c:pt>
                <c:pt idx="11" formatCode="0.00">
                  <c:v>0.29344100680307578</c:v>
                </c:pt>
                <c:pt idx="12" formatCode="0.00">
                  <c:v>0.59189731242387345</c:v>
                </c:pt>
                <c:pt idx="13" formatCode="0.00">
                  <c:v>0.78696135691708857</c:v>
                </c:pt>
                <c:pt idx="14" formatCode="0.00">
                  <c:v>0.38365994417951549</c:v>
                </c:pt>
                <c:pt idx="15" formatCode="0.00">
                  <c:v>0.75239690296773232</c:v>
                </c:pt>
                <c:pt idx="16" formatCode="0.00">
                  <c:v>1.0620326614618321</c:v>
                </c:pt>
                <c:pt idx="17" formatCode="0.00">
                  <c:v>1.0780881257931585</c:v>
                </c:pt>
                <c:pt idx="18" formatCode="0.00">
                  <c:v>1.0780881257931585</c:v>
                </c:pt>
                <c:pt idx="19" formatCode="0.00">
                  <c:v>1.0780881257931585</c:v>
                </c:pt>
                <c:pt idx="20" formatCode="0.00">
                  <c:v>1.1276996093515199</c:v>
                </c:pt>
                <c:pt idx="21" formatCode="0.00">
                  <c:v>0.25953711956740849</c:v>
                </c:pt>
                <c:pt idx="22" formatCode="0.00">
                  <c:v>0.86092870278564604</c:v>
                </c:pt>
                <c:pt idx="23" formatCode="0.00">
                  <c:v>0.75237934382855165</c:v>
                </c:pt>
                <c:pt idx="24" formatCode="0.00">
                  <c:v>1.030665334486397</c:v>
                </c:pt>
                <c:pt idx="25" formatCode="0.00">
                  <c:v>0.23386366938324069</c:v>
                </c:pt>
                <c:pt idx="26" formatCode="0.00">
                  <c:v>0.82313649514255294</c:v>
                </c:pt>
                <c:pt idx="27" formatCode="0.00">
                  <c:v>1.030665334486397</c:v>
                </c:pt>
                <c:pt idx="28" formatCode="0.00">
                  <c:v>1.0948887101613103</c:v>
                </c:pt>
                <c:pt idx="29" formatCode="0.00">
                  <c:v>1</c:v>
                </c:pt>
                <c:pt idx="30" formatCode="0.00">
                  <c:v>0.42579681495105542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50-48E1-BBCD-21D8B7DBF63E}"/>
            </c:ext>
          </c:extLst>
        </c:ser>
        <c:ser>
          <c:idx val="1"/>
          <c:order val="1"/>
          <c:tx>
            <c:v>OVA</c:v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/>
          </c:spPr>
          <c:invertIfNegative val="0"/>
          <c:cat>
            <c:strRef>
              <c:f>'9.17.20_emi_novel_mutant_seqs'!$G$2:$G$32</c:f>
              <c:strCache>
                <c:ptCount val="31"/>
                <c:pt idx="0">
                  <c:v>WT</c:v>
                </c:pt>
                <c:pt idx="1">
                  <c:v>43-06</c:v>
                </c:pt>
                <c:pt idx="2">
                  <c:v>EM-02</c:v>
                </c:pt>
                <c:pt idx="3">
                  <c:v>P(52A)F</c:v>
                </c:pt>
                <c:pt idx="4">
                  <c:v>P(52A)I</c:v>
                </c:pt>
                <c:pt idx="5">
                  <c:v>P(52A)V</c:v>
                </c:pt>
                <c:pt idx="6">
                  <c:v>P(52A)W</c:v>
                </c:pt>
                <c:pt idx="7">
                  <c:v>N53W</c:v>
                </c:pt>
                <c:pt idx="8">
                  <c:v>G56M</c:v>
                </c:pt>
                <c:pt idx="9">
                  <c:v>T58M</c:v>
                </c:pt>
                <c:pt idx="10">
                  <c:v>N60M</c:v>
                </c:pt>
                <c:pt idx="11">
                  <c:v>P(52A)W</c:v>
                </c:pt>
                <c:pt idx="12">
                  <c:v>N53W</c:v>
                </c:pt>
                <c:pt idx="13">
                  <c:v>T58M</c:v>
                </c:pt>
                <c:pt idx="14">
                  <c:v>P(52A)D</c:v>
                </c:pt>
                <c:pt idx="15">
                  <c:v>G56L</c:v>
                </c:pt>
                <c:pt idx="16">
                  <c:v>T58Y</c:v>
                </c:pt>
                <c:pt idx="17">
                  <c:v>N60A</c:v>
                </c:pt>
                <c:pt idx="18">
                  <c:v>N60V</c:v>
                </c:pt>
                <c:pt idx="19">
                  <c:v>N60Y</c:v>
                </c:pt>
                <c:pt idx="20">
                  <c:v>K62G</c:v>
                </c:pt>
                <c:pt idx="21">
                  <c:v>P(52A)D</c:v>
                </c:pt>
                <c:pt idx="22">
                  <c:v>N60V</c:v>
                </c:pt>
                <c:pt idx="23">
                  <c:v>N60Y</c:v>
                </c:pt>
                <c:pt idx="24">
                  <c:v>K62M</c:v>
                </c:pt>
                <c:pt idx="25">
                  <c:v>N52W</c:v>
                </c:pt>
                <c:pt idx="26">
                  <c:v>R55W</c:v>
                </c:pt>
                <c:pt idx="27">
                  <c:v>T58W</c:v>
                </c:pt>
                <c:pt idx="28">
                  <c:v>K62D</c:v>
                </c:pt>
                <c:pt idx="29">
                  <c:v>N52W</c:v>
                </c:pt>
                <c:pt idx="30">
                  <c:v>R55W</c:v>
                </c:pt>
              </c:strCache>
            </c:strRef>
          </c:cat>
          <c:val>
            <c:numRef>
              <c:f>'9.17.20_emi_novel_mutant_seqs'!$O$2:$O$32</c:f>
              <c:numCache>
                <c:formatCode>General</c:formatCode>
                <c:ptCount val="31"/>
                <c:pt idx="0">
                  <c:v>1</c:v>
                </c:pt>
                <c:pt idx="1">
                  <c:v>0.57597361746860853</c:v>
                </c:pt>
                <c:pt idx="2">
                  <c:v>0.28947994403320548</c:v>
                </c:pt>
                <c:pt idx="3" formatCode="0.00">
                  <c:v>0.44126994469520753</c:v>
                </c:pt>
                <c:pt idx="4" formatCode="0.00">
                  <c:v>0.45628000058218438</c:v>
                </c:pt>
                <c:pt idx="5" formatCode="0.00">
                  <c:v>0.49101243751214541</c:v>
                </c:pt>
                <c:pt idx="6" formatCode="0.00">
                  <c:v>0.57255179108465493</c:v>
                </c:pt>
                <c:pt idx="7" formatCode="0.00">
                  <c:v>0.88715753653256624</c:v>
                </c:pt>
                <c:pt idx="8" formatCode="0.00">
                  <c:v>0.67825329364759346</c:v>
                </c:pt>
                <c:pt idx="9" formatCode="0.00">
                  <c:v>0.44126994469520753</c:v>
                </c:pt>
                <c:pt idx="10" formatCode="0.00">
                  <c:v>0.32363319269119933</c:v>
                </c:pt>
                <c:pt idx="11" formatCode="0.00">
                  <c:v>0.25787780573062441</c:v>
                </c:pt>
                <c:pt idx="12" formatCode="0.00">
                  <c:v>0.84811561619657239</c:v>
                </c:pt>
                <c:pt idx="13" formatCode="0.00">
                  <c:v>0.30693051885366779</c:v>
                </c:pt>
                <c:pt idx="14" formatCode="0.00">
                  <c:v>0.12559280359562561</c:v>
                </c:pt>
                <c:pt idx="15" formatCode="0.00">
                  <c:v>0.77515683208852504</c:v>
                </c:pt>
                <c:pt idx="16" formatCode="0.00">
                  <c:v>0.70946787883597662</c:v>
                </c:pt>
                <c:pt idx="17" formatCode="0.00">
                  <c:v>0.35861736872284994</c:v>
                </c:pt>
                <c:pt idx="18" formatCode="0.00">
                  <c:v>0.34642013987795856</c:v>
                </c:pt>
                <c:pt idx="19" formatCode="0.00">
                  <c:v>0.34285093478539092</c:v>
                </c:pt>
                <c:pt idx="20" formatCode="0.00">
                  <c:v>0.4033040754035106</c:v>
                </c:pt>
                <c:pt idx="21" formatCode="0.00">
                  <c:v>3.5841870476832176E-3</c:v>
                </c:pt>
                <c:pt idx="22" formatCode="0.00">
                  <c:v>0.16256756397532912</c:v>
                </c:pt>
                <c:pt idx="23" formatCode="0.00">
                  <c:v>0.17582905974810825</c:v>
                </c:pt>
                <c:pt idx="24" formatCode="0.00">
                  <c:v>0.19380891523523722</c:v>
                </c:pt>
                <c:pt idx="25" formatCode="0.00">
                  <c:v>0.67914297695473547</c:v>
                </c:pt>
                <c:pt idx="26" formatCode="0.00">
                  <c:v>0.40306857640427074</c:v>
                </c:pt>
                <c:pt idx="27" formatCode="0.00">
                  <c:v>0.59311671863581072</c:v>
                </c:pt>
                <c:pt idx="28" formatCode="0.00">
                  <c:v>0.30873772569119934</c:v>
                </c:pt>
                <c:pt idx="29" formatCode="0.00">
                  <c:v>0.34050677050665151</c:v>
                </c:pt>
                <c:pt idx="30" formatCode="0.00">
                  <c:v>0.20765802090912544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50-48E1-BBCD-21D8B7DBF63E}"/>
            </c:ext>
          </c:extLst>
        </c:ser>
        <c:ser>
          <c:idx val="2"/>
          <c:order val="2"/>
          <c:tx>
            <c:v>SMP</c:v>
          </c:tx>
          <c:spPr>
            <a:solidFill>
              <a:srgbClr val="7030A0"/>
            </a:solidFill>
            <a:ln w="9525">
              <a:solidFill>
                <a:schemeClr val="tx1"/>
              </a:solidFill>
            </a:ln>
            <a:effectLst/>
          </c:spPr>
          <c:invertIfNegative val="0"/>
          <c:cat>
            <c:strRef>
              <c:f>'9.17.20_emi_novel_mutant_seqs'!$G$2:$G$32</c:f>
              <c:strCache>
                <c:ptCount val="31"/>
                <c:pt idx="0">
                  <c:v>WT</c:v>
                </c:pt>
                <c:pt idx="1">
                  <c:v>43-06</c:v>
                </c:pt>
                <c:pt idx="2">
                  <c:v>EM-02</c:v>
                </c:pt>
                <c:pt idx="3">
                  <c:v>P(52A)F</c:v>
                </c:pt>
                <c:pt idx="4">
                  <c:v>P(52A)I</c:v>
                </c:pt>
                <c:pt idx="5">
                  <c:v>P(52A)V</c:v>
                </c:pt>
                <c:pt idx="6">
                  <c:v>P(52A)W</c:v>
                </c:pt>
                <c:pt idx="7">
                  <c:v>N53W</c:v>
                </c:pt>
                <c:pt idx="8">
                  <c:v>G56M</c:v>
                </c:pt>
                <c:pt idx="9">
                  <c:v>T58M</c:v>
                </c:pt>
                <c:pt idx="10">
                  <c:v>N60M</c:v>
                </c:pt>
                <c:pt idx="11">
                  <c:v>P(52A)W</c:v>
                </c:pt>
                <c:pt idx="12">
                  <c:v>N53W</c:v>
                </c:pt>
                <c:pt idx="13">
                  <c:v>T58M</c:v>
                </c:pt>
                <c:pt idx="14">
                  <c:v>P(52A)D</c:v>
                </c:pt>
                <c:pt idx="15">
                  <c:v>G56L</c:v>
                </c:pt>
                <c:pt idx="16">
                  <c:v>T58Y</c:v>
                </c:pt>
                <c:pt idx="17">
                  <c:v>N60A</c:v>
                </c:pt>
                <c:pt idx="18">
                  <c:v>N60V</c:v>
                </c:pt>
                <c:pt idx="19">
                  <c:v>N60Y</c:v>
                </c:pt>
                <c:pt idx="20">
                  <c:v>K62G</c:v>
                </c:pt>
                <c:pt idx="21">
                  <c:v>P(52A)D</c:v>
                </c:pt>
                <c:pt idx="22">
                  <c:v>N60V</c:v>
                </c:pt>
                <c:pt idx="23">
                  <c:v>N60Y</c:v>
                </c:pt>
                <c:pt idx="24">
                  <c:v>K62M</c:v>
                </c:pt>
                <c:pt idx="25">
                  <c:v>N52W</c:v>
                </c:pt>
                <c:pt idx="26">
                  <c:v>R55W</c:v>
                </c:pt>
                <c:pt idx="27">
                  <c:v>T58W</c:v>
                </c:pt>
                <c:pt idx="28">
                  <c:v>K62D</c:v>
                </c:pt>
                <c:pt idx="29">
                  <c:v>N52W</c:v>
                </c:pt>
                <c:pt idx="30">
                  <c:v>R55W</c:v>
                </c:pt>
              </c:strCache>
            </c:strRef>
          </c:cat>
          <c:val>
            <c:numRef>
              <c:f>'9.17.20_emi_novel_mutant_seqs'!$Q$2:$Q$32</c:f>
              <c:numCache>
                <c:formatCode>General</c:formatCode>
                <c:ptCount val="31"/>
                <c:pt idx="0">
                  <c:v>1</c:v>
                </c:pt>
                <c:pt idx="1">
                  <c:v>0.91455808830088003</c:v>
                </c:pt>
                <c:pt idx="2">
                  <c:v>0.5754361074578237</c:v>
                </c:pt>
                <c:pt idx="3" formatCode="0.00">
                  <c:v>0.60973932457480162</c:v>
                </c:pt>
                <c:pt idx="4" formatCode="0.00">
                  <c:v>0.63465127816916667</c:v>
                </c:pt>
                <c:pt idx="5" formatCode="0.00">
                  <c:v>0.77794123774911428</c:v>
                </c:pt>
                <c:pt idx="6" formatCode="0.00">
                  <c:v>0.70122902801506193</c:v>
                </c:pt>
                <c:pt idx="7" formatCode="0.00">
                  <c:v>0.97070061989400214</c:v>
                </c:pt>
                <c:pt idx="8" formatCode="0.00">
                  <c:v>0.87436117515954204</c:v>
                </c:pt>
                <c:pt idx="9" formatCode="0.00">
                  <c:v>0.80031538318105955</c:v>
                </c:pt>
                <c:pt idx="10" formatCode="0.00">
                  <c:v>0.57252695901341311</c:v>
                </c:pt>
                <c:pt idx="11" formatCode="0.00">
                  <c:v>0.42278478242440071</c:v>
                </c:pt>
                <c:pt idx="12" formatCode="0.00">
                  <c:v>1.0153304329811477</c:v>
                </c:pt>
                <c:pt idx="13" formatCode="0.00">
                  <c:v>0.51939517035101879</c:v>
                </c:pt>
                <c:pt idx="14" formatCode="0.00">
                  <c:v>0.20931512936984778</c:v>
                </c:pt>
                <c:pt idx="15" formatCode="0.00">
                  <c:v>0.92797221715938427</c:v>
                </c:pt>
                <c:pt idx="16" formatCode="0.00">
                  <c:v>1.0460144731707846</c:v>
                </c:pt>
                <c:pt idx="17" formatCode="0.00">
                  <c:v>0.72122074129453162</c:v>
                </c:pt>
                <c:pt idx="18" formatCode="0.00">
                  <c:v>0.66147953588617525</c:v>
                </c:pt>
                <c:pt idx="19" formatCode="0.00">
                  <c:v>0.59889788495937746</c:v>
                </c:pt>
                <c:pt idx="20" formatCode="0.00">
                  <c:v>0.80031538318105955</c:v>
                </c:pt>
                <c:pt idx="21" formatCode="0.00">
                  <c:v>3.8573906682139239E-2</c:v>
                </c:pt>
                <c:pt idx="22" formatCode="0.00">
                  <c:v>0.26825786474879859</c:v>
                </c:pt>
                <c:pt idx="23" formatCode="0.00">
                  <c:v>0.3293544585021248</c:v>
                </c:pt>
                <c:pt idx="24" formatCode="0.00">
                  <c:v>0.42278478242440071</c:v>
                </c:pt>
                <c:pt idx="25" formatCode="0.00">
                  <c:v>0.97068572612388648</c:v>
                </c:pt>
                <c:pt idx="26" formatCode="0.00">
                  <c:v>0.84930236549175542</c:v>
                </c:pt>
                <c:pt idx="27" formatCode="0.00">
                  <c:v>0.94200785005766485</c:v>
                </c:pt>
                <c:pt idx="28" formatCode="0.00">
                  <c:v>0.67834681804410923</c:v>
                </c:pt>
                <c:pt idx="29" formatCode="0.00">
                  <c:v>0.80031538318105955</c:v>
                </c:pt>
                <c:pt idx="30" formatCode="0.00">
                  <c:v>0.75287551081394544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50-48E1-BBCD-21D8B7DBF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9"/>
        <c:overlap val="-27"/>
        <c:axId val="913925872"/>
        <c:axId val="913926200"/>
      </c:barChart>
      <c:catAx>
        <c:axId val="91392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913926200"/>
        <c:crosses val="autoZero"/>
        <c:auto val="1"/>
        <c:lblAlgn val="ctr"/>
        <c:lblOffset val="100"/>
        <c:noMultiLvlLbl val="0"/>
      </c:catAx>
      <c:valAx>
        <c:axId val="9139262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Myriad pro" panose="020B0503030403020204" pitchFamily="34" charset="0"/>
                    <a:ea typeface="+mn-ea"/>
                    <a:cs typeface="+mn-cs"/>
                  </a:defRPr>
                </a:pPr>
                <a:r>
                  <a:rPr lang="en-US" sz="1800"/>
                  <a:t>Binding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Myriad pro" panose="020B05030304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913925872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Myriad pro" panose="020B0503030403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Myriad pro" panose="020B0503030403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14E-4690-8985-2A11FE8F55C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14E-4690-8985-2A11FE8F55C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E14E-4690-8985-2A11FE8F55C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14E-4690-8985-2A11FE8F55C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E14E-4690-8985-2A11FE8F55C2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14E-4690-8985-2A11FE8F55C2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E14E-4690-8985-2A11FE8F55C2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14E-4690-8985-2A11FE8F55C2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14E-4690-8985-2A11FE8F55C2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14E-4690-8985-2A11FE8F55C2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E14E-4690-8985-2A11FE8F55C2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14E-4690-8985-2A11FE8F55C2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E14E-4690-8985-2A11FE8F55C2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14E-4690-8985-2A11FE8F55C2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E14E-4690-8985-2A11FE8F55C2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14E-4690-8985-2A11FE8F55C2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E14E-4690-8985-2A11FE8F55C2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E14E-4690-8985-2A11FE8F55C2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E14E-4690-8985-2A11FE8F55C2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E14E-4690-8985-2A11FE8F55C2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2-E14E-4690-8985-2A11FE8F55C2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E14E-4690-8985-2A11FE8F55C2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E14E-4690-8985-2A11FE8F55C2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E14E-4690-8985-2A11FE8F55C2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E14E-4690-8985-2A11FE8F55C2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E14E-4690-8985-2A11FE8F55C2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E14E-4690-8985-2A11FE8F55C2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E14E-4690-8985-2A11FE8F55C2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E14E-4690-8985-2A11FE8F55C2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E14E-4690-8985-2A11FE8F55C2}"/>
              </c:ext>
            </c:extLst>
          </c:dPt>
          <c:cat>
            <c:strRef>
              <c:f>'9.17.20_emi_novel_mutant_seqs'!$G$2:$G$32</c:f>
              <c:strCache>
                <c:ptCount val="31"/>
                <c:pt idx="0">
                  <c:v>WT</c:v>
                </c:pt>
                <c:pt idx="1">
                  <c:v>43-06</c:v>
                </c:pt>
                <c:pt idx="2">
                  <c:v>EM-02</c:v>
                </c:pt>
                <c:pt idx="3">
                  <c:v>P(52A)F</c:v>
                </c:pt>
                <c:pt idx="4">
                  <c:v>P(52A)I</c:v>
                </c:pt>
                <c:pt idx="5">
                  <c:v>P(52A)V</c:v>
                </c:pt>
                <c:pt idx="6">
                  <c:v>P(52A)W</c:v>
                </c:pt>
                <c:pt idx="7">
                  <c:v>N53W</c:v>
                </c:pt>
                <c:pt idx="8">
                  <c:v>G56M</c:v>
                </c:pt>
                <c:pt idx="9">
                  <c:v>T58M</c:v>
                </c:pt>
                <c:pt idx="10">
                  <c:v>N60M</c:v>
                </c:pt>
                <c:pt idx="11">
                  <c:v>P(52A)W</c:v>
                </c:pt>
                <c:pt idx="12">
                  <c:v>N53W</c:v>
                </c:pt>
                <c:pt idx="13">
                  <c:v>T58M</c:v>
                </c:pt>
                <c:pt idx="14">
                  <c:v>P(52A)D</c:v>
                </c:pt>
                <c:pt idx="15">
                  <c:v>G56L</c:v>
                </c:pt>
                <c:pt idx="16">
                  <c:v>T58Y</c:v>
                </c:pt>
                <c:pt idx="17">
                  <c:v>N60A</c:v>
                </c:pt>
                <c:pt idx="18">
                  <c:v>N60V</c:v>
                </c:pt>
                <c:pt idx="19">
                  <c:v>N60Y</c:v>
                </c:pt>
                <c:pt idx="20">
                  <c:v>K62G</c:v>
                </c:pt>
                <c:pt idx="21">
                  <c:v>P(52A)D</c:v>
                </c:pt>
                <c:pt idx="22">
                  <c:v>N60V</c:v>
                </c:pt>
                <c:pt idx="23">
                  <c:v>N60Y</c:v>
                </c:pt>
                <c:pt idx="24">
                  <c:v>K62M</c:v>
                </c:pt>
                <c:pt idx="25">
                  <c:v>N52W</c:v>
                </c:pt>
                <c:pt idx="26">
                  <c:v>R55W</c:v>
                </c:pt>
                <c:pt idx="27">
                  <c:v>T58W</c:v>
                </c:pt>
                <c:pt idx="28">
                  <c:v>K62D</c:v>
                </c:pt>
                <c:pt idx="29">
                  <c:v>N52W</c:v>
                </c:pt>
                <c:pt idx="30">
                  <c:v>R55W</c:v>
                </c:pt>
              </c:strCache>
            </c:strRef>
          </c:cat>
          <c:val>
            <c:numRef>
              <c:f>'9.17.20_emi_novel_mutant_seqs'!$Q$2:$Q$32</c:f>
              <c:numCache>
                <c:formatCode>General</c:formatCode>
                <c:ptCount val="31"/>
                <c:pt idx="0">
                  <c:v>1</c:v>
                </c:pt>
                <c:pt idx="1">
                  <c:v>0.91455808830088003</c:v>
                </c:pt>
                <c:pt idx="2">
                  <c:v>0.5754361074578237</c:v>
                </c:pt>
                <c:pt idx="3" formatCode="0.00">
                  <c:v>0.60973932457480162</c:v>
                </c:pt>
                <c:pt idx="4" formatCode="0.00">
                  <c:v>0.63465127816916667</c:v>
                </c:pt>
                <c:pt idx="5" formatCode="0.00">
                  <c:v>0.77794123774911428</c:v>
                </c:pt>
                <c:pt idx="6" formatCode="0.00">
                  <c:v>0.70122902801506193</c:v>
                </c:pt>
                <c:pt idx="7" formatCode="0.00">
                  <c:v>0.97070061989400214</c:v>
                </c:pt>
                <c:pt idx="8" formatCode="0.00">
                  <c:v>0.87436117515954204</c:v>
                </c:pt>
                <c:pt idx="9" formatCode="0.00">
                  <c:v>0.80031538318105955</c:v>
                </c:pt>
                <c:pt idx="10" formatCode="0.00">
                  <c:v>0.57252695901341311</c:v>
                </c:pt>
                <c:pt idx="11" formatCode="0.00">
                  <c:v>0.42278478242440071</c:v>
                </c:pt>
                <c:pt idx="12" formatCode="0.00">
                  <c:v>1.0153304329811477</c:v>
                </c:pt>
                <c:pt idx="13" formatCode="0.00">
                  <c:v>0.51939517035101879</c:v>
                </c:pt>
                <c:pt idx="14" formatCode="0.00">
                  <c:v>0.20931512936984778</c:v>
                </c:pt>
                <c:pt idx="15" formatCode="0.00">
                  <c:v>0.92797221715938427</c:v>
                </c:pt>
                <c:pt idx="16" formatCode="0.00">
                  <c:v>1.0460144731707846</c:v>
                </c:pt>
                <c:pt idx="17" formatCode="0.00">
                  <c:v>0.72122074129453162</c:v>
                </c:pt>
                <c:pt idx="18" formatCode="0.00">
                  <c:v>0.66147953588617525</c:v>
                </c:pt>
                <c:pt idx="19" formatCode="0.00">
                  <c:v>0.59889788495937746</c:v>
                </c:pt>
                <c:pt idx="20" formatCode="0.00">
                  <c:v>0.80031538318105955</c:v>
                </c:pt>
                <c:pt idx="21" formatCode="0.00">
                  <c:v>3.8573906682139239E-2</c:v>
                </c:pt>
                <c:pt idx="22" formatCode="0.00">
                  <c:v>0.26825786474879859</c:v>
                </c:pt>
                <c:pt idx="23" formatCode="0.00">
                  <c:v>0.3293544585021248</c:v>
                </c:pt>
                <c:pt idx="24" formatCode="0.00">
                  <c:v>0.42278478242440071</c:v>
                </c:pt>
                <c:pt idx="25" formatCode="0.00">
                  <c:v>0.97068572612388648</c:v>
                </c:pt>
                <c:pt idx="26" formatCode="0.00">
                  <c:v>0.84930236549175542</c:v>
                </c:pt>
                <c:pt idx="27" formatCode="0.00">
                  <c:v>0.94200785005766485</c:v>
                </c:pt>
                <c:pt idx="28" formatCode="0.00">
                  <c:v>0.67834681804410923</c:v>
                </c:pt>
                <c:pt idx="29" formatCode="0.00">
                  <c:v>0.80031538318105955</c:v>
                </c:pt>
                <c:pt idx="30" formatCode="0.00">
                  <c:v>0.75287551081394544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4E-4690-8985-2A11FE8F5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9"/>
        <c:overlap val="-27"/>
        <c:axId val="913925872"/>
        <c:axId val="913926200"/>
      </c:barChart>
      <c:catAx>
        <c:axId val="91392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913926200"/>
        <c:crosses val="autoZero"/>
        <c:auto val="1"/>
        <c:lblAlgn val="ctr"/>
        <c:lblOffset val="100"/>
        <c:noMultiLvlLbl val="0"/>
      </c:catAx>
      <c:valAx>
        <c:axId val="9139262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Myriad pro" panose="020B0503030403020204" pitchFamily="34" charset="0"/>
                    <a:ea typeface="+mn-ea"/>
                    <a:cs typeface="+mn-cs"/>
                  </a:defRPr>
                </a:pPr>
                <a:r>
                  <a:rPr lang="en-US" sz="1800"/>
                  <a:t>Binding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Myriad pro" panose="020B05030304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913925872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Myriad pro" panose="020B0503030403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7030A0"/>
              </a:solidFill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931293744531932"/>
                  <c:y val="0.415587270341207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ysClr val="windowText" lastClr="000000"/>
                      </a:solidFill>
                      <a:latin typeface="Myriad pro" panose="020B0503030403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'9.17.20_emi_novel_mutant_seqs'!$K$5:$K$32</c:f>
              <c:numCache>
                <c:formatCode>0.00</c:formatCode>
                <c:ptCount val="28"/>
                <c:pt idx="0">
                  <c:v>-5.81722700630585</c:v>
                </c:pt>
                <c:pt idx="1">
                  <c:v>-5.07502089374902</c:v>
                </c:pt>
                <c:pt idx="2">
                  <c:v>-4.9190768220404797</c:v>
                </c:pt>
                <c:pt idx="3">
                  <c:v>-4.8453819548936297</c:v>
                </c:pt>
                <c:pt idx="4">
                  <c:v>-5.4231474286530199</c:v>
                </c:pt>
                <c:pt idx="5">
                  <c:v>-5.0106589785526001</c:v>
                </c:pt>
                <c:pt idx="6">
                  <c:v>-4.8308916487615399</c:v>
                </c:pt>
                <c:pt idx="7">
                  <c:v>-4.7664492734358301</c:v>
                </c:pt>
                <c:pt idx="8">
                  <c:v>-5.0456193222442201</c:v>
                </c:pt>
                <c:pt idx="9">
                  <c:v>-5.4722854730669104</c:v>
                </c:pt>
                <c:pt idx="10">
                  <c:v>-4.7885676895392502</c:v>
                </c:pt>
                <c:pt idx="11">
                  <c:v>-3.5813058404971101</c:v>
                </c:pt>
                <c:pt idx="12">
                  <c:v>-3.5824341458012898</c:v>
                </c:pt>
                <c:pt idx="13">
                  <c:v>-3.4885014352789101</c:v>
                </c:pt>
                <c:pt idx="14">
                  <c:v>-3.6672304739642199</c:v>
                </c:pt>
                <c:pt idx="15">
                  <c:v>-3.31522442758085</c:v>
                </c:pt>
                <c:pt idx="16">
                  <c:v>-3.38835429599522</c:v>
                </c:pt>
                <c:pt idx="17">
                  <c:v>-3.4100889032255299</c:v>
                </c:pt>
                <c:pt idx="18">
                  <c:v>-3.5774388305702001</c:v>
                </c:pt>
                <c:pt idx="19">
                  <c:v>-3.3119257591742701</c:v>
                </c:pt>
                <c:pt idx="20">
                  <c:v>-3.4496323123244399</c:v>
                </c:pt>
                <c:pt idx="21">
                  <c:v>-3.5031186574715099</c:v>
                </c:pt>
                <c:pt idx="22">
                  <c:v>-2.5889538436602599</c:v>
                </c:pt>
                <c:pt idx="23">
                  <c:v>-2.7146251142083</c:v>
                </c:pt>
                <c:pt idx="24">
                  <c:v>-3.2407900911762599</c:v>
                </c:pt>
                <c:pt idx="25">
                  <c:v>-2.5630500025538501</c:v>
                </c:pt>
                <c:pt idx="26">
                  <c:v>-2.6545124632861499</c:v>
                </c:pt>
                <c:pt idx="27">
                  <c:v>-2.81814422125764</c:v>
                </c:pt>
              </c:numCache>
            </c:numRef>
          </c:xVal>
          <c:yVal>
            <c:numRef>
              <c:f>'9.17.20_emi_novel_mutant_seqs'!$L$5:$L$32</c:f>
              <c:numCache>
                <c:formatCode>0.00</c:formatCode>
                <c:ptCount val="28"/>
                <c:pt idx="0">
                  <c:v>0.50965038138849883</c:v>
                </c:pt>
                <c:pt idx="1">
                  <c:v>0.37191720690089752</c:v>
                </c:pt>
                <c:pt idx="2">
                  <c:v>0.86092870278564604</c:v>
                </c:pt>
                <c:pt idx="3">
                  <c:v>0.36667245165614221</c:v>
                </c:pt>
                <c:pt idx="4">
                  <c:v>0.9420944533362986</c:v>
                </c:pt>
                <c:pt idx="5">
                  <c:v>0.86092870278564604</c:v>
                </c:pt>
                <c:pt idx="6">
                  <c:v>1.000611218283632</c:v>
                </c:pt>
                <c:pt idx="7">
                  <c:v>1.0780881257931585</c:v>
                </c:pt>
                <c:pt idx="8">
                  <c:v>0.29344100680307578</c:v>
                </c:pt>
                <c:pt idx="9">
                  <c:v>0.59189731242387345</c:v>
                </c:pt>
                <c:pt idx="10">
                  <c:v>0.78696135691708857</c:v>
                </c:pt>
                <c:pt idx="11">
                  <c:v>0.38365994417951549</c:v>
                </c:pt>
                <c:pt idx="12">
                  <c:v>0.75239690296773232</c:v>
                </c:pt>
                <c:pt idx="13">
                  <c:v>1.0620326614618321</c:v>
                </c:pt>
                <c:pt idx="14">
                  <c:v>1.0780881257931585</c:v>
                </c:pt>
                <c:pt idx="15">
                  <c:v>1.0780881257931585</c:v>
                </c:pt>
                <c:pt idx="16">
                  <c:v>1.0780881257931585</c:v>
                </c:pt>
                <c:pt idx="17">
                  <c:v>1.1276996093515199</c:v>
                </c:pt>
                <c:pt idx="18">
                  <c:v>0.25953711956740849</c:v>
                </c:pt>
                <c:pt idx="19">
                  <c:v>0.86092870278564604</c:v>
                </c:pt>
                <c:pt idx="20">
                  <c:v>0.75237934382855165</c:v>
                </c:pt>
                <c:pt idx="21">
                  <c:v>1.030665334486397</c:v>
                </c:pt>
                <c:pt idx="22">
                  <c:v>0.23386366938324069</c:v>
                </c:pt>
                <c:pt idx="23">
                  <c:v>0.82313649514255294</c:v>
                </c:pt>
                <c:pt idx="24">
                  <c:v>1.030665334486397</c:v>
                </c:pt>
                <c:pt idx="25">
                  <c:v>1.0948887101613103</c:v>
                </c:pt>
                <c:pt idx="26">
                  <c:v>1</c:v>
                </c:pt>
                <c:pt idx="27">
                  <c:v>0.42579681495105542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C4-4F54-986F-F59D4C34F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443800"/>
        <c:axId val="783444128"/>
      </c:scatterChart>
      <c:valAx>
        <c:axId val="783443800"/>
        <c:scaling>
          <c:orientation val="minMax"/>
          <c:max val="-2"/>
          <c:min val="-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Myriad pro" panose="020B0503030403020204" pitchFamily="34" charset="0"/>
                    <a:ea typeface="+mn-ea"/>
                    <a:cs typeface="+mn-cs"/>
                  </a:defRPr>
                </a:pPr>
                <a:r>
                  <a:rPr lang="en-US"/>
                  <a:t>&lt;-- Increasing</a:t>
                </a:r>
                <a:r>
                  <a:rPr lang="en-US" baseline="0"/>
                  <a:t> Affinity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Myriad pro" panose="020B05030304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783444128"/>
        <c:crosses val="autoZero"/>
        <c:crossBetween val="midCat"/>
      </c:valAx>
      <c:valAx>
        <c:axId val="783444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Myriad pro" panose="020B0503030403020204" pitchFamily="34" charset="0"/>
                    <a:ea typeface="+mn-ea"/>
                    <a:cs typeface="+mn-cs"/>
                  </a:defRPr>
                </a:pPr>
                <a:r>
                  <a:rPr lang="en-US"/>
                  <a:t>Antigen Binding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Myriad pro" panose="020B05030304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783443800"/>
        <c:crossesAt val="-8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Myriad pro" panose="020B0503030403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00B0F0"/>
              </a:solidFill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00B0F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940069991251094"/>
                  <c:y val="-0.370991178186060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rgbClr val="00B0F0"/>
                      </a:solidFill>
                      <a:latin typeface="Myriad pro" panose="020B0503030403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'9.17.20_emi_novel_mutant_seqs'!$N$5:$N$32</c:f>
              <c:numCache>
                <c:formatCode>0.00</c:formatCode>
                <c:ptCount val="28"/>
                <c:pt idx="0">
                  <c:v>1.97427730273888</c:v>
                </c:pt>
                <c:pt idx="1">
                  <c:v>1.9514060378628999</c:v>
                </c:pt>
                <c:pt idx="2">
                  <c:v>1.75566350747778</c:v>
                </c:pt>
                <c:pt idx="3">
                  <c:v>8.8728597547250002E-2</c:v>
                </c:pt>
                <c:pt idx="4">
                  <c:v>1.6071844592781599</c:v>
                </c:pt>
                <c:pt idx="5">
                  <c:v>1.8979171765573699</c:v>
                </c:pt>
                <c:pt idx="6">
                  <c:v>1.6888947691384</c:v>
                </c:pt>
                <c:pt idx="7">
                  <c:v>1.2497537396663001</c:v>
                </c:pt>
                <c:pt idx="8">
                  <c:v>0.47986271973190198</c:v>
                </c:pt>
                <c:pt idx="9">
                  <c:v>1.93196215778876</c:v>
                </c:pt>
                <c:pt idx="10">
                  <c:v>1.9262326345891201</c:v>
                </c:pt>
                <c:pt idx="11">
                  <c:v>0.84830291371089195</c:v>
                </c:pt>
                <c:pt idx="12">
                  <c:v>0.71446747773936503</c:v>
                </c:pt>
                <c:pt idx="13">
                  <c:v>0.88803526637122998</c:v>
                </c:pt>
                <c:pt idx="14">
                  <c:v>0.98567206267928298</c:v>
                </c:pt>
                <c:pt idx="15">
                  <c:v>0.76345248536604604</c:v>
                </c:pt>
                <c:pt idx="16">
                  <c:v>0.67121500078562302</c:v>
                </c:pt>
                <c:pt idx="17">
                  <c:v>0.99632517778151097</c:v>
                </c:pt>
                <c:pt idx="18">
                  <c:v>1.06885364289135</c:v>
                </c:pt>
                <c:pt idx="19">
                  <c:v>0.911636609481418</c:v>
                </c:pt>
                <c:pt idx="20">
                  <c:v>0.93616030410121598</c:v>
                </c:pt>
                <c:pt idx="21">
                  <c:v>0.60642337478006902</c:v>
                </c:pt>
                <c:pt idx="22">
                  <c:v>-0.747247161886194</c:v>
                </c:pt>
                <c:pt idx="23">
                  <c:v>-1.7033925938480201</c:v>
                </c:pt>
                <c:pt idx="24">
                  <c:v>-0.57751853683715904</c:v>
                </c:pt>
                <c:pt idx="25">
                  <c:v>-0.472646542590206</c:v>
                </c:pt>
                <c:pt idx="26">
                  <c:v>-0.54949463414759303</c:v>
                </c:pt>
                <c:pt idx="27">
                  <c:v>-1.4037168279986001</c:v>
                </c:pt>
              </c:numCache>
            </c:numRef>
          </c:xVal>
          <c:yVal>
            <c:numRef>
              <c:f>'9.17.20_emi_novel_mutant_seqs'!$O$5:$O$32</c:f>
              <c:numCache>
                <c:formatCode>0.00</c:formatCode>
                <c:ptCount val="28"/>
                <c:pt idx="0">
                  <c:v>0.44126994469520753</c:v>
                </c:pt>
                <c:pt idx="1">
                  <c:v>0.45628000058218438</c:v>
                </c:pt>
                <c:pt idx="2">
                  <c:v>0.49101243751214541</c:v>
                </c:pt>
                <c:pt idx="3">
                  <c:v>0.57255179108465493</c:v>
                </c:pt>
                <c:pt idx="4">
                  <c:v>0.88715753653256624</c:v>
                </c:pt>
                <c:pt idx="5">
                  <c:v>0.67825329364759346</c:v>
                </c:pt>
                <c:pt idx="6">
                  <c:v>0.44126994469520753</c:v>
                </c:pt>
                <c:pt idx="7">
                  <c:v>0.32363319269119933</c:v>
                </c:pt>
                <c:pt idx="8">
                  <c:v>0.25787780573062441</c:v>
                </c:pt>
                <c:pt idx="9">
                  <c:v>0.84811561619657239</c:v>
                </c:pt>
                <c:pt idx="10">
                  <c:v>0.30693051885366779</c:v>
                </c:pt>
                <c:pt idx="11">
                  <c:v>0.12559280359562561</c:v>
                </c:pt>
                <c:pt idx="12">
                  <c:v>0.77515683208852504</c:v>
                </c:pt>
                <c:pt idx="13">
                  <c:v>0.70946787883597662</c:v>
                </c:pt>
                <c:pt idx="14">
                  <c:v>0.35861736872284994</c:v>
                </c:pt>
                <c:pt idx="15">
                  <c:v>0.34642013987795856</c:v>
                </c:pt>
                <c:pt idx="16">
                  <c:v>0.34285093478539092</c:v>
                </c:pt>
                <c:pt idx="17">
                  <c:v>0.4033040754035106</c:v>
                </c:pt>
                <c:pt idx="18">
                  <c:v>3.5841870476832176E-3</c:v>
                </c:pt>
                <c:pt idx="19">
                  <c:v>0.16256756397532912</c:v>
                </c:pt>
                <c:pt idx="20">
                  <c:v>0.17582905974810825</c:v>
                </c:pt>
                <c:pt idx="21">
                  <c:v>0.19380891523523722</c:v>
                </c:pt>
                <c:pt idx="22">
                  <c:v>0.67914297695473547</c:v>
                </c:pt>
                <c:pt idx="23">
                  <c:v>0.40306857640427074</c:v>
                </c:pt>
                <c:pt idx="24">
                  <c:v>0.59311671863581072</c:v>
                </c:pt>
                <c:pt idx="25">
                  <c:v>0.30873772569119934</c:v>
                </c:pt>
                <c:pt idx="26">
                  <c:v>0.34050677050665151</c:v>
                </c:pt>
                <c:pt idx="27">
                  <c:v>0.20765802090912544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EB-41B6-BF11-88FEDC13C8A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7030A0"/>
              </a:solidFill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30126312335958"/>
                  <c:y val="-0.29812700495771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rgbClr val="7030A0"/>
                      </a:solidFill>
                      <a:latin typeface="Myriad pro" panose="020B0503030403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'9.17.20_emi_novel_mutant_seqs'!$N$5:$N$32</c:f>
              <c:numCache>
                <c:formatCode>0.00</c:formatCode>
                <c:ptCount val="28"/>
                <c:pt idx="0">
                  <c:v>1.97427730273888</c:v>
                </c:pt>
                <c:pt idx="1">
                  <c:v>1.9514060378628999</c:v>
                </c:pt>
                <c:pt idx="2">
                  <c:v>1.75566350747778</c:v>
                </c:pt>
                <c:pt idx="3">
                  <c:v>8.8728597547250002E-2</c:v>
                </c:pt>
                <c:pt idx="4">
                  <c:v>1.6071844592781599</c:v>
                </c:pt>
                <c:pt idx="5">
                  <c:v>1.8979171765573699</c:v>
                </c:pt>
                <c:pt idx="6">
                  <c:v>1.6888947691384</c:v>
                </c:pt>
                <c:pt idx="7">
                  <c:v>1.2497537396663001</c:v>
                </c:pt>
                <c:pt idx="8">
                  <c:v>0.47986271973190198</c:v>
                </c:pt>
                <c:pt idx="9">
                  <c:v>1.93196215778876</c:v>
                </c:pt>
                <c:pt idx="10">
                  <c:v>1.9262326345891201</c:v>
                </c:pt>
                <c:pt idx="11">
                  <c:v>0.84830291371089195</c:v>
                </c:pt>
                <c:pt idx="12">
                  <c:v>0.71446747773936503</c:v>
                </c:pt>
                <c:pt idx="13">
                  <c:v>0.88803526637122998</c:v>
                </c:pt>
                <c:pt idx="14">
                  <c:v>0.98567206267928298</c:v>
                </c:pt>
                <c:pt idx="15">
                  <c:v>0.76345248536604604</c:v>
                </c:pt>
                <c:pt idx="16">
                  <c:v>0.67121500078562302</c:v>
                </c:pt>
                <c:pt idx="17">
                  <c:v>0.99632517778151097</c:v>
                </c:pt>
                <c:pt idx="18">
                  <c:v>1.06885364289135</c:v>
                </c:pt>
                <c:pt idx="19">
                  <c:v>0.911636609481418</c:v>
                </c:pt>
                <c:pt idx="20">
                  <c:v>0.93616030410121598</c:v>
                </c:pt>
                <c:pt idx="21">
                  <c:v>0.60642337478006902</c:v>
                </c:pt>
                <c:pt idx="22">
                  <c:v>-0.747247161886194</c:v>
                </c:pt>
                <c:pt idx="23">
                  <c:v>-1.7033925938480201</c:v>
                </c:pt>
                <c:pt idx="24">
                  <c:v>-0.57751853683715904</c:v>
                </c:pt>
                <c:pt idx="25">
                  <c:v>-0.472646542590206</c:v>
                </c:pt>
                <c:pt idx="26">
                  <c:v>-0.54949463414759303</c:v>
                </c:pt>
                <c:pt idx="27">
                  <c:v>-1.4037168279986001</c:v>
                </c:pt>
              </c:numCache>
            </c:numRef>
          </c:xVal>
          <c:yVal>
            <c:numRef>
              <c:f>'9.17.20_emi_novel_mutant_seqs'!$Q$5:$Q$32</c:f>
              <c:numCache>
                <c:formatCode>0.00</c:formatCode>
                <c:ptCount val="28"/>
                <c:pt idx="0">
                  <c:v>0.60973932457480162</c:v>
                </c:pt>
                <c:pt idx="1">
                  <c:v>0.63465127816916667</c:v>
                </c:pt>
                <c:pt idx="2">
                  <c:v>0.77794123774911428</c:v>
                </c:pt>
                <c:pt idx="3">
                  <c:v>0.70122902801506193</c:v>
                </c:pt>
                <c:pt idx="4">
                  <c:v>0.97070061989400214</c:v>
                </c:pt>
                <c:pt idx="5">
                  <c:v>0.87436117515954204</c:v>
                </c:pt>
                <c:pt idx="6">
                  <c:v>0.80031538318105955</c:v>
                </c:pt>
                <c:pt idx="7">
                  <c:v>0.57252695901341311</c:v>
                </c:pt>
                <c:pt idx="8">
                  <c:v>0.42278478242440071</c:v>
                </c:pt>
                <c:pt idx="9">
                  <c:v>1.0153304329811477</c:v>
                </c:pt>
                <c:pt idx="10">
                  <c:v>0.51939517035101879</c:v>
                </c:pt>
                <c:pt idx="11">
                  <c:v>0.20931512936984778</c:v>
                </c:pt>
                <c:pt idx="12">
                  <c:v>0.92797221715938427</c:v>
                </c:pt>
                <c:pt idx="13">
                  <c:v>1.0460144731707846</c:v>
                </c:pt>
                <c:pt idx="14">
                  <c:v>0.72122074129453162</c:v>
                </c:pt>
                <c:pt idx="15">
                  <c:v>0.66147953588617525</c:v>
                </c:pt>
                <c:pt idx="16">
                  <c:v>0.59889788495937746</c:v>
                </c:pt>
                <c:pt idx="17">
                  <c:v>0.80031538318105955</c:v>
                </c:pt>
                <c:pt idx="18">
                  <c:v>3.8573906682139239E-2</c:v>
                </c:pt>
                <c:pt idx="19">
                  <c:v>0.26825786474879859</c:v>
                </c:pt>
                <c:pt idx="20">
                  <c:v>0.3293544585021248</c:v>
                </c:pt>
                <c:pt idx="21">
                  <c:v>0.42278478242440071</c:v>
                </c:pt>
                <c:pt idx="22">
                  <c:v>0.97068572612388648</c:v>
                </c:pt>
                <c:pt idx="23">
                  <c:v>0.84930236549175542</c:v>
                </c:pt>
                <c:pt idx="24">
                  <c:v>0.94200785005766485</c:v>
                </c:pt>
                <c:pt idx="25">
                  <c:v>0.67834681804410923</c:v>
                </c:pt>
                <c:pt idx="26">
                  <c:v>0.80031538318105955</c:v>
                </c:pt>
                <c:pt idx="27">
                  <c:v>0.75287551081394544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EB-41B6-BF11-88FEDC13C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443800"/>
        <c:axId val="783444128"/>
      </c:scatterChart>
      <c:valAx>
        <c:axId val="783443800"/>
        <c:scaling>
          <c:orientation val="minMax"/>
          <c:max val="3"/>
          <c:min val="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Myriad pro" panose="020B0503030403020204" pitchFamily="34" charset="0"/>
                    <a:ea typeface="+mn-ea"/>
                    <a:cs typeface="+mn-cs"/>
                  </a:defRPr>
                </a:pPr>
                <a:r>
                  <a:rPr lang="en-US"/>
                  <a:t>&lt;--Increasing Specificity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Myriad pro" panose="020B05030304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783444128"/>
        <c:crosses val="autoZero"/>
        <c:crossBetween val="midCat"/>
      </c:valAx>
      <c:valAx>
        <c:axId val="783444128"/>
        <c:scaling>
          <c:orientation val="minMax"/>
          <c:max val="1.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Myriad pro" panose="020B0503030403020204" pitchFamily="34" charset="0"/>
                    <a:ea typeface="+mn-ea"/>
                    <a:cs typeface="+mn-cs"/>
                  </a:defRPr>
                </a:pPr>
                <a:r>
                  <a:rPr lang="en-US"/>
                  <a:t>Reagent Binding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Myriad pro" panose="020B05030304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783443800"/>
        <c:crossesAt val="-8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Myriad pro" panose="020B0503030403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'9.17.20_emi_novel_mutant_seqs'!$K$16:$K$26</c:f>
              <c:numCache>
                <c:formatCode>0.00</c:formatCode>
                <c:ptCount val="11"/>
                <c:pt idx="0">
                  <c:v>-3.5813058404971101</c:v>
                </c:pt>
                <c:pt idx="1">
                  <c:v>-3.5824341458012898</c:v>
                </c:pt>
                <c:pt idx="2">
                  <c:v>-3.4885014352789101</c:v>
                </c:pt>
                <c:pt idx="3">
                  <c:v>-3.6672304739642199</c:v>
                </c:pt>
                <c:pt idx="4">
                  <c:v>-3.31522442758085</c:v>
                </c:pt>
                <c:pt idx="5">
                  <c:v>-3.38835429599522</c:v>
                </c:pt>
                <c:pt idx="6">
                  <c:v>-3.4100889032255299</c:v>
                </c:pt>
                <c:pt idx="7">
                  <c:v>-3.5774388305702001</c:v>
                </c:pt>
                <c:pt idx="8">
                  <c:v>-3.3119257591742701</c:v>
                </c:pt>
                <c:pt idx="9">
                  <c:v>-3.4496323123244399</c:v>
                </c:pt>
                <c:pt idx="10">
                  <c:v>-3.5031186574715099</c:v>
                </c:pt>
              </c:numCache>
            </c:numRef>
          </c:xVal>
          <c:yVal>
            <c:numRef>
              <c:f>'9.17.20_emi_novel_mutant_seqs'!$L$16:$L$26</c:f>
              <c:numCache>
                <c:formatCode>0.00</c:formatCode>
                <c:ptCount val="11"/>
                <c:pt idx="0">
                  <c:v>0.38365994417951549</c:v>
                </c:pt>
                <c:pt idx="1">
                  <c:v>0.75239690296773232</c:v>
                </c:pt>
                <c:pt idx="2">
                  <c:v>1.0620326614618321</c:v>
                </c:pt>
                <c:pt idx="3">
                  <c:v>1.0780881257931585</c:v>
                </c:pt>
                <c:pt idx="4">
                  <c:v>1.0780881257931585</c:v>
                </c:pt>
                <c:pt idx="5">
                  <c:v>1.0780881257931585</c:v>
                </c:pt>
                <c:pt idx="6">
                  <c:v>1.1276996093515199</c:v>
                </c:pt>
                <c:pt idx="7">
                  <c:v>0.25953711956740849</c:v>
                </c:pt>
                <c:pt idx="8">
                  <c:v>0.86092870278564604</c:v>
                </c:pt>
                <c:pt idx="9">
                  <c:v>0.75237934382855165</c:v>
                </c:pt>
                <c:pt idx="10">
                  <c:v>1.030665334486397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25-4C1F-834C-4F3FC758B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296480"/>
        <c:axId val="556302384"/>
      </c:scatterChart>
      <c:valAx>
        <c:axId val="55629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02384"/>
        <c:crosses val="autoZero"/>
        <c:crossBetween val="midCat"/>
      </c:valAx>
      <c:valAx>
        <c:axId val="55630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29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Antigen</c:v>
          </c:tx>
          <c:spPr>
            <a:solidFill>
              <a:srgbClr val="0000FF"/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numRef>
              <c:f>'9.17.20_emi_novel_mutant_seqs'!$B$5:$B$32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'9.17.20_emi_novel_mutant_seqs'!$M$5:$M$32</c:f>
              <c:numCache>
                <c:formatCode>General</c:formatCode>
                <c:ptCount val="28"/>
                <c:pt idx="0">
                  <c:v>0.46581114034451598</c:v>
                </c:pt>
                <c:pt idx="1">
                  <c:v>0.33992553441884643</c:v>
                </c:pt>
                <c:pt idx="2">
                  <c:v>0.78687311036113472</c:v>
                </c:pt>
                <c:pt idx="3">
                  <c:v>0.33513192391524699</c:v>
                </c:pt>
                <c:pt idx="4">
                  <c:v>0.86105712395475476</c:v>
                </c:pt>
                <c:pt idx="5">
                  <c:v>0.78687311036113472</c:v>
                </c:pt>
                <c:pt idx="6">
                  <c:v>0.91454037836756985</c:v>
                </c:pt>
                <c:pt idx="7">
                  <c:v>0.98535285679455764</c:v>
                </c:pt>
                <c:pt idx="8">
                  <c:v>0.2681997208172171</c:v>
                </c:pt>
                <c:pt idx="9">
                  <c:v>0.54098333315451275</c:v>
                </c:pt>
                <c:pt idx="10">
                  <c:v>0.71926830717542778</c:v>
                </c:pt>
                <c:pt idx="11">
                  <c:v>0.35065818182237984</c:v>
                </c:pt>
                <c:pt idx="12">
                  <c:v>0.68767702755022531</c:v>
                </c:pt>
                <c:pt idx="13">
                  <c:v>0.97067845563241095</c:v>
                </c:pt>
                <c:pt idx="14">
                  <c:v>0.98535285679455764</c:v>
                </c:pt>
                <c:pt idx="15">
                  <c:v>0.98535285679455764</c:v>
                </c:pt>
                <c:pt idx="16">
                  <c:v>0.98535285679455764</c:v>
                </c:pt>
                <c:pt idx="17">
                  <c:v>1.030696846663737</c:v>
                </c:pt>
                <c:pt idx="18">
                  <c:v>0.23721218710374883</c:v>
                </c:pt>
                <c:pt idx="19">
                  <c:v>0.78687311036113472</c:v>
                </c:pt>
                <c:pt idx="20">
                  <c:v>0.68766097881771393</c:v>
                </c:pt>
                <c:pt idx="21">
                  <c:v>0.94200929166910807</c:v>
                </c:pt>
                <c:pt idx="22">
                  <c:v>0.21374712253481021</c:v>
                </c:pt>
                <c:pt idx="23">
                  <c:v>0.75233172281148697</c:v>
                </c:pt>
                <c:pt idx="24">
                  <c:v>0.94200929166910807</c:v>
                </c:pt>
                <c:pt idx="25">
                  <c:v>1.0007082840615049</c:v>
                </c:pt>
                <c:pt idx="26">
                  <c:v>0.91398173601960897</c:v>
                </c:pt>
                <c:pt idx="27">
                  <c:v>0.38917051212058584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68-49C8-9338-6BE5DFEBD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9"/>
        <c:overlap val="-27"/>
        <c:axId val="913925872"/>
        <c:axId val="913926200"/>
      </c:barChart>
      <c:catAx>
        <c:axId val="91392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913926200"/>
        <c:crosses val="autoZero"/>
        <c:auto val="1"/>
        <c:lblAlgn val="ctr"/>
        <c:lblOffset val="100"/>
        <c:noMultiLvlLbl val="0"/>
      </c:catAx>
      <c:valAx>
        <c:axId val="9139262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Myriad pro" panose="020B0503030403020204" pitchFamily="34" charset="0"/>
                    <a:ea typeface="+mn-ea"/>
                    <a:cs typeface="+mn-cs"/>
                  </a:defRPr>
                </a:pPr>
                <a:r>
                  <a:rPr lang="en-US" sz="1800"/>
                  <a:t>Normalized Binding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Myriad pro" panose="020B05030304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913925872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Myriad pro" panose="020B0503030403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68580</xdr:colOff>
      <xdr:row>4</xdr:row>
      <xdr:rowOff>22860</xdr:rowOff>
    </xdr:from>
    <xdr:to>
      <xdr:col>27</xdr:col>
      <xdr:colOff>68580</xdr:colOff>
      <xdr:row>24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4A31AF-7D33-4656-BFFE-E640C7066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601980</xdr:colOff>
      <xdr:row>23</xdr:row>
      <xdr:rowOff>76200</xdr:rowOff>
    </xdr:from>
    <xdr:to>
      <xdr:col>35</xdr:col>
      <xdr:colOff>601980</xdr:colOff>
      <xdr:row>43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1D61FC-7EC2-4FE3-96C7-B67C4407A5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510540</xdr:colOff>
      <xdr:row>5</xdr:row>
      <xdr:rowOff>22860</xdr:rowOff>
    </xdr:from>
    <xdr:to>
      <xdr:col>54</xdr:col>
      <xdr:colOff>419100</xdr:colOff>
      <xdr:row>23</xdr:row>
      <xdr:rowOff>125730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E2DE880B-6E90-45B7-AC7B-69CE6F2765BE}"/>
            </a:ext>
          </a:extLst>
        </xdr:cNvPr>
        <xdr:cNvGrpSpPr/>
      </xdr:nvGrpSpPr>
      <xdr:grpSpPr>
        <a:xfrm>
          <a:off x="24894540" y="937260"/>
          <a:ext cx="8442960" cy="3394710"/>
          <a:chOff x="7421880" y="1828800"/>
          <a:chExt cx="8442960" cy="3394710"/>
        </a:xfrm>
      </xdr:grpSpPr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975CFE79-FF53-441A-9007-E22E7730EF8B}"/>
              </a:ext>
            </a:extLst>
          </xdr:cNvPr>
          <xdr:cNvGraphicFramePr/>
        </xdr:nvGraphicFramePr>
        <xdr:xfrm>
          <a:off x="7421880" y="1828800"/>
          <a:ext cx="8442960" cy="339471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cxnSp macro="">
        <xdr:nvCxnSpPr>
          <xdr:cNvPr id="7" name="Straight Connector 6">
            <a:extLst>
              <a:ext uri="{FF2B5EF4-FFF2-40B4-BE49-F238E27FC236}">
                <a16:creationId xmlns:a16="http://schemas.microsoft.com/office/drawing/2014/main" id="{6751BC21-3617-4131-A02F-D412FF3DDF3B}"/>
              </a:ext>
            </a:extLst>
          </xdr:cNvPr>
          <xdr:cNvCxnSpPr/>
        </xdr:nvCxnSpPr>
        <xdr:spPr>
          <a:xfrm>
            <a:off x="8244840" y="3253740"/>
            <a:ext cx="7459980" cy="0"/>
          </a:xfrm>
          <a:prstGeom prst="line">
            <a:avLst/>
          </a:prstGeom>
          <a:ln w="12700"/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8" name="Straight Connector 7">
            <a:extLst>
              <a:ext uri="{FF2B5EF4-FFF2-40B4-BE49-F238E27FC236}">
                <a16:creationId xmlns:a16="http://schemas.microsoft.com/office/drawing/2014/main" id="{27696B85-3A28-467E-AF22-54B5276839B3}"/>
              </a:ext>
            </a:extLst>
          </xdr:cNvPr>
          <xdr:cNvCxnSpPr/>
        </xdr:nvCxnSpPr>
        <xdr:spPr>
          <a:xfrm>
            <a:off x="8465820" y="3771900"/>
            <a:ext cx="7185660" cy="0"/>
          </a:xfrm>
          <a:prstGeom prst="line">
            <a:avLst/>
          </a:prstGeom>
          <a:ln w="12700"/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>
    <xdr:from>
      <xdr:col>31</xdr:col>
      <xdr:colOff>121920</xdr:colOff>
      <xdr:row>0</xdr:row>
      <xdr:rowOff>0</xdr:rowOff>
    </xdr:from>
    <xdr:to>
      <xdr:col>48</xdr:col>
      <xdr:colOff>495300</xdr:colOff>
      <xdr:row>19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E14AB9-A673-4ECD-BDDF-42D0C82511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182880</xdr:colOff>
      <xdr:row>26</xdr:row>
      <xdr:rowOff>137160</xdr:rowOff>
    </xdr:from>
    <xdr:to>
      <xdr:col>44</xdr:col>
      <xdr:colOff>403860</xdr:colOff>
      <xdr:row>46</xdr:row>
      <xdr:rowOff>125730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6798D06-D29D-4E6D-9767-D692C8EA0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320040</xdr:colOff>
      <xdr:row>16</xdr:row>
      <xdr:rowOff>133350</xdr:rowOff>
    </xdr:from>
    <xdr:to>
      <xdr:col>29</xdr:col>
      <xdr:colOff>320040</xdr:colOff>
      <xdr:row>31</xdr:row>
      <xdr:rowOff>133350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AA7CBB7-BC3F-42C2-A2EB-8724EBBA7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236220</xdr:colOff>
      <xdr:row>14</xdr:row>
      <xdr:rowOff>68580</xdr:rowOff>
    </xdr:from>
    <xdr:to>
      <xdr:col>29</xdr:col>
      <xdr:colOff>236220</xdr:colOff>
      <xdr:row>29</xdr:row>
      <xdr:rowOff>68580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CDBF326-F34A-4190-A534-873371B98F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297180</xdr:colOff>
      <xdr:row>8</xdr:row>
      <xdr:rowOff>110490</xdr:rowOff>
    </xdr:from>
    <xdr:to>
      <xdr:col>28</xdr:col>
      <xdr:colOff>601980</xdr:colOff>
      <xdr:row>23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F78AA5-EE44-4D59-9366-69962F4B93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15240</xdr:colOff>
      <xdr:row>26</xdr:row>
      <xdr:rowOff>68580</xdr:rowOff>
    </xdr:from>
    <xdr:to>
      <xdr:col>64</xdr:col>
      <xdr:colOff>388620</xdr:colOff>
      <xdr:row>43</xdr:row>
      <xdr:rowOff>160020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3D12408-F0E5-4A08-B689-F006F5652F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342900</xdr:colOff>
      <xdr:row>48</xdr:row>
      <xdr:rowOff>167640</xdr:rowOff>
    </xdr:from>
    <xdr:to>
      <xdr:col>45</xdr:col>
      <xdr:colOff>106680</xdr:colOff>
      <xdr:row>66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5939908-AC10-4526-A1E3-2B011EF013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586740</xdr:colOff>
      <xdr:row>0</xdr:row>
      <xdr:rowOff>110490</xdr:rowOff>
    </xdr:from>
    <xdr:to>
      <xdr:col>26</xdr:col>
      <xdr:colOff>586740</xdr:colOff>
      <xdr:row>14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539A82-330E-4999-85A8-98C2A36F1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441960</xdr:colOff>
      <xdr:row>24</xdr:row>
      <xdr:rowOff>121920</xdr:rowOff>
    </xdr:from>
    <xdr:to>
      <xdr:col>28</xdr:col>
      <xdr:colOff>441960</xdr:colOff>
      <xdr:row>38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173571-0E40-4FFB-9C1E-43E1D90CEF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457200</xdr:colOff>
      <xdr:row>31</xdr:row>
      <xdr:rowOff>144780</xdr:rowOff>
    </xdr:from>
    <xdr:to>
      <xdr:col>18</xdr:col>
      <xdr:colOff>457200</xdr:colOff>
      <xdr:row>45</xdr:row>
      <xdr:rowOff>99060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0A9432-C810-4C76-B4F1-BD5112CBE1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106680</xdr:colOff>
      <xdr:row>9</xdr:row>
      <xdr:rowOff>91440</xdr:rowOff>
    </xdr:from>
    <xdr:to>
      <xdr:col>27</xdr:col>
      <xdr:colOff>106680</xdr:colOff>
      <xdr:row>23</xdr:row>
      <xdr:rowOff>45720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3EE70CF-BE9E-4347-8F9E-DE58F64551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9</xdr:row>
      <xdr:rowOff>179070</xdr:rowOff>
    </xdr:from>
    <xdr:to>
      <xdr:col>15</xdr:col>
      <xdr:colOff>30480</xdr:colOff>
      <xdr:row>24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9F0C99-CC49-4A80-9009-67448AFF88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7"/>
  <sheetViews>
    <sheetView topLeftCell="AS37" workbookViewId="0">
      <selection activeCell="AC66" sqref="AC66"/>
    </sheetView>
  </sheetViews>
  <sheetFormatPr defaultRowHeight="14.4" x14ac:dyDescent="0.3"/>
  <sheetData>
    <row r="1" spans="1:25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138</v>
      </c>
      <c r="H1" t="s">
        <v>5</v>
      </c>
      <c r="I1" t="s">
        <v>6</v>
      </c>
      <c r="K1" t="s">
        <v>163</v>
      </c>
      <c r="L1" t="s">
        <v>159</v>
      </c>
      <c r="N1" t="s">
        <v>162</v>
      </c>
      <c r="O1" t="s">
        <v>160</v>
      </c>
      <c r="Q1" t="s">
        <v>164</v>
      </c>
      <c r="S1" t="s">
        <v>161</v>
      </c>
      <c r="T1" t="s">
        <v>136</v>
      </c>
      <c r="U1" t="s">
        <v>137</v>
      </c>
    </row>
    <row r="2" spans="1:25" x14ac:dyDescent="0.3">
      <c r="A2" t="s">
        <v>134</v>
      </c>
      <c r="G2" t="s">
        <v>134</v>
      </c>
      <c r="L2">
        <v>1</v>
      </c>
      <c r="O2">
        <v>1</v>
      </c>
      <c r="Q2">
        <v>1</v>
      </c>
    </row>
    <row r="3" spans="1:25" x14ac:dyDescent="0.3">
      <c r="A3" t="s">
        <v>7</v>
      </c>
      <c r="G3" t="s">
        <v>135</v>
      </c>
      <c r="L3">
        <v>1.1794997851614812</v>
      </c>
      <c r="M3">
        <f>IF(A3="E43-06",L3/$L$3, L3/$L$4)</f>
        <v>1</v>
      </c>
      <c r="O3">
        <v>0.57597361746860853</v>
      </c>
      <c r="P3">
        <f>IF(A3="E43-06",O3/$O$3, O3/$O$4)</f>
        <v>1</v>
      </c>
      <c r="Q3">
        <v>0.91455808830088003</v>
      </c>
    </row>
    <row r="4" spans="1:25" x14ac:dyDescent="0.3">
      <c r="A4" t="s">
        <v>35</v>
      </c>
      <c r="G4" t="s">
        <v>35</v>
      </c>
      <c r="L4">
        <v>1.0941137668187995</v>
      </c>
      <c r="M4">
        <f>IF(A4="43-06",L4/$L$3, L4/$L$4)</f>
        <v>1</v>
      </c>
      <c r="O4">
        <v>0.28947994403320548</v>
      </c>
      <c r="P4">
        <f t="shared" ref="P4:P32" si="0">IF(A4="E43-06",O4/$O$3, O4/$O$4)</f>
        <v>1</v>
      </c>
      <c r="Q4">
        <v>0.5754361074578237</v>
      </c>
    </row>
    <row r="5" spans="1:25" x14ac:dyDescent="0.3">
      <c r="A5" t="s">
        <v>7</v>
      </c>
      <c r="B5">
        <v>1</v>
      </c>
      <c r="C5" t="s">
        <v>8</v>
      </c>
      <c r="D5" t="s">
        <v>9</v>
      </c>
      <c r="E5" t="s">
        <v>10</v>
      </c>
      <c r="F5" t="s">
        <v>11</v>
      </c>
      <c r="G5" t="s">
        <v>139</v>
      </c>
      <c r="H5" t="s">
        <v>12</v>
      </c>
      <c r="I5" t="s">
        <v>13</v>
      </c>
      <c r="K5" s="1">
        <v>-5.81722700630585</v>
      </c>
      <c r="L5" s="1">
        <v>0.50965038138849883</v>
      </c>
      <c r="M5">
        <f t="shared" ref="M4:M32" si="1">IF(A5="43-06",L5/$L$3, L5/$L$4)</f>
        <v>0.46581114034451598</v>
      </c>
      <c r="N5" s="1">
        <v>1.97427730273888</v>
      </c>
      <c r="O5" s="1">
        <v>0.44126994469520753</v>
      </c>
      <c r="P5">
        <f t="shared" si="0"/>
        <v>0.76612874498415273</v>
      </c>
      <c r="Q5" s="1">
        <v>0.60973932457480162</v>
      </c>
      <c r="R5" s="1"/>
      <c r="S5">
        <f t="shared" ref="S5:S32" si="2">IF(A5="E43-06",L5/$L$2,L5/$L$2)</f>
        <v>0.50965038138849883</v>
      </c>
      <c r="T5">
        <f t="shared" ref="T5:T32" si="3">IF(A5="E43-06",$O$3-O5,$O$4-O5)</f>
        <v>0.13470367277340101</v>
      </c>
      <c r="U5">
        <f t="shared" ref="U5:U32" si="4">IF(A5="E43-06",$Q$3-Q5,$Q$4-Q5)</f>
        <v>0.30481876372607841</v>
      </c>
      <c r="V5">
        <f t="shared" ref="V5:V32" si="5">IF(0.74&lt;S5,1,0)</f>
        <v>0</v>
      </c>
      <c r="W5">
        <f t="shared" ref="W5:W32" si="6">IF(T5&gt;0,1,0)</f>
        <v>1</v>
      </c>
      <c r="X5">
        <f t="shared" ref="X5:X32" si="7">IF(U5&gt;0,1,0)</f>
        <v>1</v>
      </c>
      <c r="Y5">
        <f>SUM(W5:X5)</f>
        <v>2</v>
      </c>
    </row>
    <row r="6" spans="1:25" x14ac:dyDescent="0.3">
      <c r="A6" t="s">
        <v>7</v>
      </c>
      <c r="B6">
        <v>2</v>
      </c>
      <c r="C6" t="s">
        <v>8</v>
      </c>
      <c r="D6" t="s">
        <v>14</v>
      </c>
      <c r="E6" t="s">
        <v>15</v>
      </c>
      <c r="F6" t="s">
        <v>11</v>
      </c>
      <c r="G6" t="s">
        <v>140</v>
      </c>
      <c r="H6" t="s">
        <v>16</v>
      </c>
      <c r="I6" t="s">
        <v>13</v>
      </c>
      <c r="K6" s="1">
        <v>-5.07502089374902</v>
      </c>
      <c r="L6" s="1">
        <v>0.37191720690089752</v>
      </c>
      <c r="M6">
        <f t="shared" si="1"/>
        <v>0.33992553441884643</v>
      </c>
      <c r="N6" s="1">
        <v>1.9514060378628999</v>
      </c>
      <c r="O6" s="1">
        <v>0.45628000058218438</v>
      </c>
      <c r="P6">
        <f t="shared" si="0"/>
        <v>0.7921890634288512</v>
      </c>
      <c r="Q6" s="1">
        <v>0.63465127816916667</v>
      </c>
      <c r="R6" s="1"/>
      <c r="S6">
        <f t="shared" si="2"/>
        <v>0.37191720690089752</v>
      </c>
      <c r="T6">
        <f t="shared" si="3"/>
        <v>0.11969361688642416</v>
      </c>
      <c r="U6">
        <f t="shared" si="4"/>
        <v>0.27990681013171337</v>
      </c>
      <c r="V6">
        <f t="shared" si="5"/>
        <v>0</v>
      </c>
      <c r="W6">
        <f t="shared" si="6"/>
        <v>1</v>
      </c>
      <c r="X6">
        <f t="shared" si="7"/>
        <v>1</v>
      </c>
      <c r="Y6">
        <f t="shared" ref="Y6:Y32" si="8">SUM(W6:X6)</f>
        <v>2</v>
      </c>
    </row>
    <row r="7" spans="1:25" x14ac:dyDescent="0.3">
      <c r="A7" t="s">
        <v>7</v>
      </c>
      <c r="B7">
        <v>3</v>
      </c>
      <c r="C7" t="s">
        <v>8</v>
      </c>
      <c r="D7" t="s">
        <v>17</v>
      </c>
      <c r="E7" t="s">
        <v>18</v>
      </c>
      <c r="F7" t="s">
        <v>11</v>
      </c>
      <c r="G7" t="s">
        <v>141</v>
      </c>
      <c r="H7" t="s">
        <v>19</v>
      </c>
      <c r="I7" t="s">
        <v>13</v>
      </c>
      <c r="K7" s="1">
        <v>-4.9190768220404797</v>
      </c>
      <c r="L7" s="1">
        <v>0.86092870278564604</v>
      </c>
      <c r="M7">
        <f t="shared" si="1"/>
        <v>0.78687311036113472</v>
      </c>
      <c r="N7" s="1">
        <v>1.75566350747778</v>
      </c>
      <c r="O7" s="1">
        <v>0.49101243751214541</v>
      </c>
      <c r="P7">
        <f t="shared" si="0"/>
        <v>0.85249119511781524</v>
      </c>
      <c r="Q7" s="1">
        <v>0.77794123774911428</v>
      </c>
      <c r="R7" s="1"/>
      <c r="S7">
        <f t="shared" si="2"/>
        <v>0.86092870278564604</v>
      </c>
      <c r="T7">
        <f t="shared" si="3"/>
        <v>8.4961179956463129E-2</v>
      </c>
      <c r="U7">
        <f t="shared" si="4"/>
        <v>0.13661685055176576</v>
      </c>
      <c r="V7">
        <f t="shared" si="5"/>
        <v>1</v>
      </c>
      <c r="W7">
        <f t="shared" si="6"/>
        <v>1</v>
      </c>
      <c r="X7">
        <f t="shared" si="7"/>
        <v>1</v>
      </c>
      <c r="Y7">
        <f t="shared" si="8"/>
        <v>2</v>
      </c>
    </row>
    <row r="8" spans="1:25" x14ac:dyDescent="0.3">
      <c r="A8" t="s">
        <v>7</v>
      </c>
      <c r="B8">
        <v>4</v>
      </c>
      <c r="C8" t="s">
        <v>8</v>
      </c>
      <c r="D8" t="s">
        <v>20</v>
      </c>
      <c r="E8" t="s">
        <v>21</v>
      </c>
      <c r="F8" t="s">
        <v>11</v>
      </c>
      <c r="G8" t="s">
        <v>142</v>
      </c>
      <c r="H8" t="s">
        <v>22</v>
      </c>
      <c r="I8" t="s">
        <v>13</v>
      </c>
      <c r="K8" s="1">
        <v>-4.8453819548936297</v>
      </c>
      <c r="L8" s="1">
        <v>0.36667245165614221</v>
      </c>
      <c r="M8">
        <f t="shared" si="1"/>
        <v>0.33513192391524699</v>
      </c>
      <c r="N8" s="1">
        <v>8.8728597547250002E-2</v>
      </c>
      <c r="O8" s="1">
        <v>0.57255179108465493</v>
      </c>
      <c r="P8">
        <f t="shared" si="0"/>
        <v>0.99405905708148146</v>
      </c>
      <c r="Q8" s="1">
        <v>0.70122902801506193</v>
      </c>
      <c r="R8" s="1"/>
      <c r="S8">
        <f t="shared" si="2"/>
        <v>0.36667245165614221</v>
      </c>
      <c r="T8">
        <f t="shared" si="3"/>
        <v>3.4218263839536078E-3</v>
      </c>
      <c r="U8">
        <f t="shared" si="4"/>
        <v>0.21332906028581811</v>
      </c>
      <c r="V8">
        <f t="shared" si="5"/>
        <v>0</v>
      </c>
      <c r="W8">
        <f t="shared" si="6"/>
        <v>1</v>
      </c>
      <c r="X8">
        <f t="shared" si="7"/>
        <v>1</v>
      </c>
      <c r="Y8">
        <f t="shared" si="8"/>
        <v>2</v>
      </c>
    </row>
    <row r="9" spans="1:25" x14ac:dyDescent="0.3">
      <c r="A9" t="s">
        <v>7</v>
      </c>
      <c r="B9">
        <v>5</v>
      </c>
      <c r="C9" t="s">
        <v>8</v>
      </c>
      <c r="D9" t="s">
        <v>23</v>
      </c>
      <c r="E9" t="s">
        <v>24</v>
      </c>
      <c r="F9">
        <v>53</v>
      </c>
      <c r="G9" t="s">
        <v>144</v>
      </c>
      <c r="H9" t="s">
        <v>22</v>
      </c>
      <c r="I9" t="s">
        <v>25</v>
      </c>
      <c r="K9" s="1">
        <v>-5.4231474286530199</v>
      </c>
      <c r="L9" s="1">
        <v>0.9420944533362986</v>
      </c>
      <c r="M9">
        <f t="shared" si="1"/>
        <v>0.86105712395475476</v>
      </c>
      <c r="N9" s="1">
        <v>1.6071844592781599</v>
      </c>
      <c r="O9" s="1">
        <v>0.88715753653256624</v>
      </c>
      <c r="P9">
        <f t="shared" si="0"/>
        <v>1.5402746056869832</v>
      </c>
      <c r="Q9" s="1">
        <v>0.97070061989400214</v>
      </c>
      <c r="R9" s="1"/>
      <c r="S9">
        <f t="shared" si="2"/>
        <v>0.9420944533362986</v>
      </c>
      <c r="T9">
        <f t="shared" si="3"/>
        <v>-0.3111839190639577</v>
      </c>
      <c r="U9">
        <f t="shared" si="4"/>
        <v>-5.6142531593122103E-2</v>
      </c>
      <c r="V9">
        <f t="shared" si="5"/>
        <v>1</v>
      </c>
      <c r="W9">
        <f t="shared" si="6"/>
        <v>0</v>
      </c>
      <c r="X9">
        <f t="shared" si="7"/>
        <v>0</v>
      </c>
      <c r="Y9">
        <f t="shared" si="8"/>
        <v>0</v>
      </c>
    </row>
    <row r="10" spans="1:25" x14ac:dyDescent="0.3">
      <c r="A10" t="s">
        <v>7</v>
      </c>
      <c r="B10">
        <v>6</v>
      </c>
      <c r="C10" t="s">
        <v>8</v>
      </c>
      <c r="D10" t="s">
        <v>26</v>
      </c>
      <c r="E10" t="s">
        <v>27</v>
      </c>
      <c r="F10">
        <v>56</v>
      </c>
      <c r="G10" t="s">
        <v>145</v>
      </c>
      <c r="H10" t="s">
        <v>28</v>
      </c>
      <c r="I10" t="s">
        <v>29</v>
      </c>
      <c r="K10" s="1">
        <v>-5.0106589785526001</v>
      </c>
      <c r="L10" s="1">
        <v>0.86092870278564604</v>
      </c>
      <c r="M10">
        <f t="shared" si="1"/>
        <v>0.78687311036113472</v>
      </c>
      <c r="N10" s="1">
        <v>1.8979171765573699</v>
      </c>
      <c r="O10" s="1">
        <v>0.67825329364759346</v>
      </c>
      <c r="P10">
        <f t="shared" si="0"/>
        <v>1.1775770158162833</v>
      </c>
      <c r="Q10" s="1">
        <v>0.87436117515954204</v>
      </c>
      <c r="R10" s="1"/>
      <c r="S10">
        <f t="shared" si="2"/>
        <v>0.86092870278564604</v>
      </c>
      <c r="T10">
        <f t="shared" si="3"/>
        <v>-0.10227967617898492</v>
      </c>
      <c r="U10">
        <f t="shared" si="4"/>
        <v>4.0196913141337998E-2</v>
      </c>
      <c r="V10">
        <f t="shared" si="5"/>
        <v>1</v>
      </c>
      <c r="W10">
        <f t="shared" si="6"/>
        <v>0</v>
      </c>
      <c r="X10">
        <f t="shared" si="7"/>
        <v>1</v>
      </c>
      <c r="Y10">
        <f t="shared" si="8"/>
        <v>1</v>
      </c>
    </row>
    <row r="11" spans="1:25" x14ac:dyDescent="0.3">
      <c r="A11" t="s">
        <v>7</v>
      </c>
      <c r="B11">
        <v>7</v>
      </c>
      <c r="C11" t="s">
        <v>8</v>
      </c>
      <c r="D11" t="s">
        <v>30</v>
      </c>
      <c r="E11" t="s">
        <v>31</v>
      </c>
      <c r="F11">
        <v>58</v>
      </c>
      <c r="G11" t="s">
        <v>146</v>
      </c>
      <c r="H11" t="s">
        <v>28</v>
      </c>
      <c r="I11" t="s">
        <v>32</v>
      </c>
      <c r="K11" s="1">
        <v>-4.8308916487615399</v>
      </c>
      <c r="L11" s="1">
        <v>1.000611218283632</v>
      </c>
      <c r="M11">
        <f t="shared" si="1"/>
        <v>0.91454037836756985</v>
      </c>
      <c r="N11" s="1">
        <v>1.6888947691384</v>
      </c>
      <c r="O11" s="1">
        <v>0.44126994469520753</v>
      </c>
      <c r="P11">
        <f t="shared" si="0"/>
        <v>0.76612874498415273</v>
      </c>
      <c r="Q11" s="1">
        <v>0.80031538318105955</v>
      </c>
      <c r="R11" s="1"/>
      <c r="S11">
        <f t="shared" si="2"/>
        <v>1.000611218283632</v>
      </c>
      <c r="T11">
        <f t="shared" si="3"/>
        <v>0.13470367277340101</v>
      </c>
      <c r="U11">
        <f t="shared" si="4"/>
        <v>0.11424270511982049</v>
      </c>
      <c r="V11">
        <f t="shared" si="5"/>
        <v>1</v>
      </c>
      <c r="W11">
        <f t="shared" si="6"/>
        <v>1</v>
      </c>
      <c r="X11">
        <f t="shared" si="7"/>
        <v>1</v>
      </c>
      <c r="Y11">
        <f t="shared" si="8"/>
        <v>2</v>
      </c>
    </row>
    <row r="12" spans="1:25" x14ac:dyDescent="0.3">
      <c r="A12" t="s">
        <v>7</v>
      </c>
      <c r="B12">
        <v>8</v>
      </c>
      <c r="C12" t="s">
        <v>8</v>
      </c>
      <c r="D12" t="s">
        <v>33</v>
      </c>
      <c r="E12" t="s">
        <v>34</v>
      </c>
      <c r="F12">
        <v>60</v>
      </c>
      <c r="G12" t="s">
        <v>147</v>
      </c>
      <c r="H12" t="s">
        <v>28</v>
      </c>
      <c r="I12" t="s">
        <v>25</v>
      </c>
      <c r="K12" s="1">
        <v>-4.7664492734358301</v>
      </c>
      <c r="L12" s="1">
        <v>1.0780881257931585</v>
      </c>
      <c r="M12">
        <f t="shared" si="1"/>
        <v>0.98535285679455764</v>
      </c>
      <c r="N12" s="1">
        <v>1.2497537396663001</v>
      </c>
      <c r="O12" s="1">
        <v>0.32363319269119933</v>
      </c>
      <c r="P12">
        <f t="shared" si="0"/>
        <v>0.56188891795697193</v>
      </c>
      <c r="Q12" s="1">
        <v>0.57252695901341311</v>
      </c>
      <c r="R12" s="1"/>
      <c r="S12">
        <f t="shared" si="2"/>
        <v>1.0780881257931585</v>
      </c>
      <c r="T12">
        <f t="shared" si="3"/>
        <v>0.2523404247774092</v>
      </c>
      <c r="U12">
        <f t="shared" si="4"/>
        <v>0.34203112928746693</v>
      </c>
      <c r="V12">
        <f t="shared" si="5"/>
        <v>1</v>
      </c>
      <c r="W12">
        <f t="shared" si="6"/>
        <v>1</v>
      </c>
      <c r="X12">
        <f t="shared" si="7"/>
        <v>1</v>
      </c>
      <c r="Y12">
        <f t="shared" si="8"/>
        <v>2</v>
      </c>
    </row>
    <row r="13" spans="1:25" x14ac:dyDescent="0.3">
      <c r="A13" t="s">
        <v>35</v>
      </c>
      <c r="B13">
        <v>9</v>
      </c>
      <c r="C13" t="s">
        <v>36</v>
      </c>
      <c r="D13" t="s">
        <v>37</v>
      </c>
      <c r="E13" t="s">
        <v>38</v>
      </c>
      <c r="F13" t="s">
        <v>11</v>
      </c>
      <c r="G13" t="s">
        <v>142</v>
      </c>
      <c r="H13" t="s">
        <v>22</v>
      </c>
      <c r="I13" t="s">
        <v>13</v>
      </c>
      <c r="K13" s="1">
        <v>-5.0456193222442201</v>
      </c>
      <c r="L13" s="1">
        <v>0.29344100680307578</v>
      </c>
      <c r="M13">
        <f t="shared" si="1"/>
        <v>0.2681997208172171</v>
      </c>
      <c r="N13" s="1">
        <v>0.47986271973190198</v>
      </c>
      <c r="O13" s="1">
        <v>0.25787780573062441</v>
      </c>
      <c r="P13">
        <f t="shared" si="0"/>
        <v>0.89083133752797716</v>
      </c>
      <c r="Q13" s="1">
        <v>0.42278478242440071</v>
      </c>
      <c r="R13" s="1"/>
      <c r="S13">
        <f t="shared" si="2"/>
        <v>0.29344100680307578</v>
      </c>
      <c r="T13">
        <f t="shared" si="3"/>
        <v>3.1602138302581073E-2</v>
      </c>
      <c r="U13">
        <f t="shared" si="4"/>
        <v>0.15265132503342299</v>
      </c>
      <c r="V13">
        <f t="shared" si="5"/>
        <v>0</v>
      </c>
      <c r="W13">
        <f t="shared" si="6"/>
        <v>1</v>
      </c>
      <c r="X13">
        <f t="shared" si="7"/>
        <v>1</v>
      </c>
      <c r="Y13">
        <f t="shared" si="8"/>
        <v>2</v>
      </c>
    </row>
    <row r="14" spans="1:25" x14ac:dyDescent="0.3">
      <c r="A14" t="s">
        <v>35</v>
      </c>
      <c r="B14">
        <v>10</v>
      </c>
      <c r="C14" t="s">
        <v>36</v>
      </c>
      <c r="D14" t="s">
        <v>39</v>
      </c>
      <c r="E14" t="s">
        <v>40</v>
      </c>
      <c r="F14">
        <v>53</v>
      </c>
      <c r="G14" t="s">
        <v>144</v>
      </c>
      <c r="H14" t="s">
        <v>22</v>
      </c>
      <c r="I14" t="s">
        <v>25</v>
      </c>
      <c r="K14" s="1">
        <v>-5.4722854730669104</v>
      </c>
      <c r="L14" s="1">
        <v>0.59189731242387345</v>
      </c>
      <c r="M14">
        <f t="shared" si="1"/>
        <v>0.54098333315451275</v>
      </c>
      <c r="N14" s="1">
        <v>1.93196215778876</v>
      </c>
      <c r="O14" s="1">
        <v>0.84811561619657239</v>
      </c>
      <c r="P14">
        <f t="shared" si="0"/>
        <v>2.9297905906023227</v>
      </c>
      <c r="Q14" s="1">
        <v>1.0153304329811477</v>
      </c>
      <c r="R14" s="1"/>
      <c r="S14">
        <f t="shared" si="2"/>
        <v>0.59189731242387345</v>
      </c>
      <c r="T14">
        <f t="shared" si="3"/>
        <v>-0.55863567216336696</v>
      </c>
      <c r="U14">
        <f t="shared" si="4"/>
        <v>-0.43989432552332397</v>
      </c>
      <c r="V14">
        <f t="shared" si="5"/>
        <v>0</v>
      </c>
      <c r="W14">
        <f t="shared" si="6"/>
        <v>0</v>
      </c>
      <c r="X14">
        <f t="shared" si="7"/>
        <v>0</v>
      </c>
      <c r="Y14">
        <f t="shared" si="8"/>
        <v>0</v>
      </c>
    </row>
    <row r="15" spans="1:25" x14ac:dyDescent="0.3">
      <c r="A15" t="s">
        <v>35</v>
      </c>
      <c r="B15">
        <v>11</v>
      </c>
      <c r="C15" t="s">
        <v>36</v>
      </c>
      <c r="D15" t="s">
        <v>41</v>
      </c>
      <c r="E15" t="s">
        <v>42</v>
      </c>
      <c r="F15">
        <v>58</v>
      </c>
      <c r="G15" t="s">
        <v>146</v>
      </c>
      <c r="H15" t="s">
        <v>28</v>
      </c>
      <c r="I15" t="s">
        <v>32</v>
      </c>
      <c r="K15" s="1">
        <v>-4.7885676895392502</v>
      </c>
      <c r="L15" s="1">
        <v>0.78696135691708857</v>
      </c>
      <c r="M15">
        <f t="shared" si="1"/>
        <v>0.71926830717542778</v>
      </c>
      <c r="N15" s="1">
        <v>1.9262326345891201</v>
      </c>
      <c r="O15" s="1">
        <v>0.30693051885366779</v>
      </c>
      <c r="P15">
        <f t="shared" si="0"/>
        <v>1.0602825003256895</v>
      </c>
      <c r="Q15" s="1">
        <v>0.51939517035101879</v>
      </c>
      <c r="R15" s="1"/>
      <c r="S15">
        <f t="shared" si="2"/>
        <v>0.78696135691708857</v>
      </c>
      <c r="T15">
        <f t="shared" si="3"/>
        <v>-1.7450574820462306E-2</v>
      </c>
      <c r="U15">
        <f t="shared" si="4"/>
        <v>5.6040937106804911E-2</v>
      </c>
      <c r="V15">
        <f t="shared" si="5"/>
        <v>1</v>
      </c>
      <c r="W15">
        <f t="shared" si="6"/>
        <v>0</v>
      </c>
      <c r="X15">
        <f t="shared" si="7"/>
        <v>1</v>
      </c>
      <c r="Y15">
        <f t="shared" si="8"/>
        <v>1</v>
      </c>
    </row>
    <row r="16" spans="1:25" s="2" customFormat="1" x14ac:dyDescent="0.3">
      <c r="A16" s="2" t="s">
        <v>7</v>
      </c>
      <c r="B16">
        <v>12</v>
      </c>
      <c r="C16" s="2" t="s">
        <v>8</v>
      </c>
      <c r="D16" s="2" t="s">
        <v>43</v>
      </c>
      <c r="E16" s="2" t="s">
        <v>44</v>
      </c>
      <c r="F16" s="2" t="s">
        <v>11</v>
      </c>
      <c r="G16" s="2" t="s">
        <v>143</v>
      </c>
      <c r="H16" s="2" t="s">
        <v>45</v>
      </c>
      <c r="I16" s="2" t="s">
        <v>13</v>
      </c>
      <c r="K16" s="3">
        <v>-3.5813058404971101</v>
      </c>
      <c r="L16" s="3">
        <v>0.38365994417951549</v>
      </c>
      <c r="M16">
        <f t="shared" si="1"/>
        <v>0.35065818182237984</v>
      </c>
      <c r="N16" s="3">
        <v>0.84830291371089195</v>
      </c>
      <c r="O16" s="3">
        <v>0.12559280359562561</v>
      </c>
      <c r="P16">
        <f t="shared" si="0"/>
        <v>0.21805304928306132</v>
      </c>
      <c r="Q16" s="3">
        <v>0.20931512936984778</v>
      </c>
      <c r="R16" s="3"/>
      <c r="S16" s="2">
        <f t="shared" si="2"/>
        <v>0.38365994417951549</v>
      </c>
      <c r="T16" s="2">
        <f t="shared" si="3"/>
        <v>0.4503808138729829</v>
      </c>
      <c r="U16" s="2">
        <f t="shared" si="4"/>
        <v>0.70524295893103228</v>
      </c>
      <c r="V16" s="2">
        <f t="shared" si="5"/>
        <v>0</v>
      </c>
      <c r="W16" s="2">
        <f t="shared" si="6"/>
        <v>1</v>
      </c>
      <c r="X16" s="2">
        <f t="shared" si="7"/>
        <v>1</v>
      </c>
      <c r="Y16" s="2">
        <f t="shared" si="8"/>
        <v>2</v>
      </c>
    </row>
    <row r="17" spans="1:25" x14ac:dyDescent="0.3">
      <c r="A17" t="s">
        <v>7</v>
      </c>
      <c r="B17">
        <v>13</v>
      </c>
      <c r="C17" t="s">
        <v>8</v>
      </c>
      <c r="D17" t="s">
        <v>46</v>
      </c>
      <c r="E17" t="s">
        <v>47</v>
      </c>
      <c r="F17">
        <v>56</v>
      </c>
      <c r="G17" t="s">
        <v>148</v>
      </c>
      <c r="H17" t="s">
        <v>48</v>
      </c>
      <c r="I17" t="s">
        <v>29</v>
      </c>
      <c r="K17" s="1">
        <v>-3.5824341458012898</v>
      </c>
      <c r="L17" s="1">
        <v>0.75239690296773232</v>
      </c>
      <c r="M17">
        <f t="shared" si="1"/>
        <v>0.68767702755022531</v>
      </c>
      <c r="N17" s="1">
        <v>0.71446747773936503</v>
      </c>
      <c r="O17" s="1">
        <v>0.77515683208852504</v>
      </c>
      <c r="P17">
        <f t="shared" si="0"/>
        <v>1.3458200316454119</v>
      </c>
      <c r="Q17" s="1">
        <v>0.92797221715938427</v>
      </c>
      <c r="R17" s="1"/>
      <c r="S17">
        <f t="shared" si="2"/>
        <v>0.75239690296773232</v>
      </c>
      <c r="T17">
        <f t="shared" si="3"/>
        <v>-0.1991832146199165</v>
      </c>
      <c r="U17">
        <f t="shared" si="4"/>
        <v>-1.3414128858504237E-2</v>
      </c>
      <c r="V17">
        <f t="shared" si="5"/>
        <v>1</v>
      </c>
      <c r="W17">
        <f t="shared" si="6"/>
        <v>0</v>
      </c>
      <c r="X17">
        <f t="shared" si="7"/>
        <v>0</v>
      </c>
      <c r="Y17">
        <f t="shared" si="8"/>
        <v>0</v>
      </c>
    </row>
    <row r="18" spans="1:25" x14ac:dyDescent="0.3">
      <c r="A18" t="s">
        <v>7</v>
      </c>
      <c r="B18">
        <v>14</v>
      </c>
      <c r="C18" t="s">
        <v>8</v>
      </c>
      <c r="D18" t="s">
        <v>49</v>
      </c>
      <c r="E18" t="s">
        <v>50</v>
      </c>
      <c r="F18">
        <v>58</v>
      </c>
      <c r="G18" t="s">
        <v>149</v>
      </c>
      <c r="H18" t="s">
        <v>51</v>
      </c>
      <c r="I18" t="s">
        <v>32</v>
      </c>
      <c r="K18" s="1">
        <v>-3.4885014352789101</v>
      </c>
      <c r="L18" s="1">
        <v>1.0620326614618321</v>
      </c>
      <c r="M18">
        <f t="shared" si="1"/>
        <v>0.97067845563241095</v>
      </c>
      <c r="N18" s="1">
        <v>0.88803526637122998</v>
      </c>
      <c r="O18" s="1">
        <v>0.70946787883597662</v>
      </c>
      <c r="P18">
        <f t="shared" si="0"/>
        <v>1.2317714862602083</v>
      </c>
      <c r="Q18" s="1">
        <v>1.0460144731707846</v>
      </c>
      <c r="R18" s="1"/>
      <c r="S18">
        <f t="shared" si="2"/>
        <v>1.0620326614618321</v>
      </c>
      <c r="T18">
        <f t="shared" si="3"/>
        <v>-0.13349426136736808</v>
      </c>
      <c r="U18">
        <f t="shared" si="4"/>
        <v>-0.13145638486990452</v>
      </c>
      <c r="V18">
        <f t="shared" si="5"/>
        <v>1</v>
      </c>
      <c r="W18">
        <f t="shared" si="6"/>
        <v>0</v>
      </c>
      <c r="X18">
        <f t="shared" si="7"/>
        <v>0</v>
      </c>
      <c r="Y18">
        <f t="shared" si="8"/>
        <v>0</v>
      </c>
    </row>
    <row r="19" spans="1:25" x14ac:dyDescent="0.3">
      <c r="A19" t="s">
        <v>7</v>
      </c>
      <c r="B19">
        <v>15</v>
      </c>
      <c r="C19" t="s">
        <v>8</v>
      </c>
      <c r="D19" t="s">
        <v>52</v>
      </c>
      <c r="E19" t="s">
        <v>53</v>
      </c>
      <c r="F19">
        <v>60</v>
      </c>
      <c r="G19" t="s">
        <v>150</v>
      </c>
      <c r="H19" t="s">
        <v>54</v>
      </c>
      <c r="I19" t="s">
        <v>25</v>
      </c>
      <c r="K19" s="1">
        <v>-3.6672304739642199</v>
      </c>
      <c r="L19" s="1">
        <v>1.0780881257931585</v>
      </c>
      <c r="M19">
        <f t="shared" si="1"/>
        <v>0.98535285679455764</v>
      </c>
      <c r="N19" s="1">
        <v>0.98567206267928298</v>
      </c>
      <c r="O19" s="1">
        <v>0.35861736872284994</v>
      </c>
      <c r="P19">
        <f t="shared" si="0"/>
        <v>0.62262811671646601</v>
      </c>
      <c r="Q19" s="1">
        <v>0.72122074129453162</v>
      </c>
      <c r="R19" s="1"/>
      <c r="S19">
        <f t="shared" si="2"/>
        <v>1.0780881257931585</v>
      </c>
      <c r="T19">
        <f t="shared" si="3"/>
        <v>0.2173562487457586</v>
      </c>
      <c r="U19">
        <f t="shared" si="4"/>
        <v>0.19333734700634841</v>
      </c>
      <c r="V19">
        <f t="shared" si="5"/>
        <v>1</v>
      </c>
      <c r="W19">
        <f t="shared" si="6"/>
        <v>1</v>
      </c>
      <c r="X19">
        <f t="shared" si="7"/>
        <v>1</v>
      </c>
      <c r="Y19">
        <f t="shared" si="8"/>
        <v>2</v>
      </c>
    </row>
    <row r="20" spans="1:25" x14ac:dyDescent="0.3">
      <c r="A20" t="s">
        <v>7</v>
      </c>
      <c r="B20">
        <v>16</v>
      </c>
      <c r="C20" t="s">
        <v>8</v>
      </c>
      <c r="D20" t="s">
        <v>55</v>
      </c>
      <c r="E20" t="s">
        <v>56</v>
      </c>
      <c r="F20">
        <v>60</v>
      </c>
      <c r="G20" t="s">
        <v>151</v>
      </c>
      <c r="H20" t="s">
        <v>19</v>
      </c>
      <c r="I20" t="s">
        <v>25</v>
      </c>
      <c r="K20" s="1">
        <v>-3.31522442758085</v>
      </c>
      <c r="L20" s="1">
        <v>1.0780881257931585</v>
      </c>
      <c r="M20">
        <f t="shared" si="1"/>
        <v>0.98535285679455764</v>
      </c>
      <c r="N20" s="1">
        <v>0.76345248536604604</v>
      </c>
      <c r="O20" s="1">
        <v>0.34642013987795856</v>
      </c>
      <c r="P20">
        <f t="shared" si="0"/>
        <v>0.60145140223690718</v>
      </c>
      <c r="Q20" s="1">
        <v>0.66147953588617525</v>
      </c>
      <c r="R20" s="1"/>
      <c r="S20">
        <f t="shared" si="2"/>
        <v>1.0780881257931585</v>
      </c>
      <c r="T20">
        <f t="shared" si="3"/>
        <v>0.22955347759064998</v>
      </c>
      <c r="U20">
        <f t="shared" si="4"/>
        <v>0.25307855241470478</v>
      </c>
      <c r="V20">
        <f t="shared" si="5"/>
        <v>1</v>
      </c>
      <c r="W20">
        <f t="shared" si="6"/>
        <v>1</v>
      </c>
      <c r="X20">
        <f t="shared" si="7"/>
        <v>1</v>
      </c>
      <c r="Y20">
        <f t="shared" si="8"/>
        <v>2</v>
      </c>
    </row>
    <row r="21" spans="1:25" x14ac:dyDescent="0.3">
      <c r="A21" t="s">
        <v>7</v>
      </c>
      <c r="B21">
        <v>17</v>
      </c>
      <c r="C21" t="s">
        <v>8</v>
      </c>
      <c r="D21" t="s">
        <v>57</v>
      </c>
      <c r="E21" t="s">
        <v>58</v>
      </c>
      <c r="F21">
        <v>60</v>
      </c>
      <c r="G21" t="s">
        <v>152</v>
      </c>
      <c r="H21" t="s">
        <v>51</v>
      </c>
      <c r="I21" t="s">
        <v>25</v>
      </c>
      <c r="K21" s="1">
        <v>-3.38835429599522</v>
      </c>
      <c r="L21" s="1">
        <v>1.0780881257931585</v>
      </c>
      <c r="M21">
        <f t="shared" si="1"/>
        <v>0.98535285679455764</v>
      </c>
      <c r="N21" s="1">
        <v>0.67121500078562302</v>
      </c>
      <c r="O21" s="1">
        <v>0.34285093478539092</v>
      </c>
      <c r="P21">
        <f t="shared" si="0"/>
        <v>0.59525458178486246</v>
      </c>
      <c r="Q21" s="1">
        <v>0.59889788495937746</v>
      </c>
      <c r="R21" s="1"/>
      <c r="S21">
        <f t="shared" si="2"/>
        <v>1.0780881257931585</v>
      </c>
      <c r="T21">
        <f t="shared" si="3"/>
        <v>0.23312268268321762</v>
      </c>
      <c r="U21">
        <f t="shared" si="4"/>
        <v>0.31566020334150258</v>
      </c>
      <c r="V21">
        <f t="shared" si="5"/>
        <v>1</v>
      </c>
      <c r="W21">
        <f t="shared" si="6"/>
        <v>1</v>
      </c>
      <c r="X21">
        <f t="shared" si="7"/>
        <v>1</v>
      </c>
      <c r="Y21">
        <f t="shared" si="8"/>
        <v>2</v>
      </c>
    </row>
    <row r="22" spans="1:25" x14ac:dyDescent="0.3">
      <c r="A22" t="s">
        <v>7</v>
      </c>
      <c r="B22">
        <v>18</v>
      </c>
      <c r="C22" t="s">
        <v>8</v>
      </c>
      <c r="D22" t="s">
        <v>59</v>
      </c>
      <c r="E22" t="s">
        <v>60</v>
      </c>
      <c r="F22">
        <v>62</v>
      </c>
      <c r="G22" t="s">
        <v>153</v>
      </c>
      <c r="H22" t="s">
        <v>29</v>
      </c>
      <c r="I22" t="s">
        <v>61</v>
      </c>
      <c r="K22" s="1">
        <v>-3.4100889032255299</v>
      </c>
      <c r="L22" s="1">
        <v>1.1276996093515199</v>
      </c>
      <c r="M22">
        <f t="shared" si="1"/>
        <v>1.030696846663737</v>
      </c>
      <c r="N22" s="1">
        <v>0.99632517778151097</v>
      </c>
      <c r="O22" s="1">
        <v>0.4033040754035106</v>
      </c>
      <c r="P22">
        <f t="shared" si="0"/>
        <v>0.70021275831352003</v>
      </c>
      <c r="Q22" s="1">
        <v>0.80031538318105955</v>
      </c>
      <c r="R22" s="1"/>
      <c r="S22">
        <f t="shared" si="2"/>
        <v>1.1276996093515199</v>
      </c>
      <c r="T22">
        <f t="shared" si="3"/>
        <v>0.17266954206509794</v>
      </c>
      <c r="U22">
        <f t="shared" si="4"/>
        <v>0.11424270511982049</v>
      </c>
      <c r="V22">
        <f t="shared" si="5"/>
        <v>1</v>
      </c>
      <c r="W22">
        <f t="shared" si="6"/>
        <v>1</v>
      </c>
      <c r="X22">
        <f t="shared" si="7"/>
        <v>1</v>
      </c>
      <c r="Y22">
        <f t="shared" si="8"/>
        <v>2</v>
      </c>
    </row>
    <row r="23" spans="1:25" x14ac:dyDescent="0.3">
      <c r="A23" t="s">
        <v>35</v>
      </c>
      <c r="B23">
        <v>19</v>
      </c>
      <c r="C23" t="s">
        <v>36</v>
      </c>
      <c r="D23" t="s">
        <v>62</v>
      </c>
      <c r="E23" t="s">
        <v>63</v>
      </c>
      <c r="F23" t="s">
        <v>11</v>
      </c>
      <c r="G23" t="s">
        <v>143</v>
      </c>
      <c r="H23" t="s">
        <v>45</v>
      </c>
      <c r="I23" t="s">
        <v>13</v>
      </c>
      <c r="K23" s="1">
        <v>-3.5774388305702001</v>
      </c>
      <c r="L23" s="1">
        <v>0.25953711956740849</v>
      </c>
      <c r="M23">
        <f t="shared" si="1"/>
        <v>0.23721218710374883</v>
      </c>
      <c r="N23" s="1">
        <v>1.06885364289135</v>
      </c>
      <c r="O23" s="1">
        <v>3.5841870476832176E-3</v>
      </c>
      <c r="P23">
        <f t="shared" si="0"/>
        <v>1.2381469326497054E-2</v>
      </c>
      <c r="Q23" s="1">
        <v>3.8573906682139239E-2</v>
      </c>
      <c r="R23" s="1"/>
      <c r="S23">
        <f t="shared" si="2"/>
        <v>0.25953711956740849</v>
      </c>
      <c r="T23">
        <f t="shared" si="3"/>
        <v>0.28589575698552228</v>
      </c>
      <c r="U23">
        <f t="shared" si="4"/>
        <v>0.53686220077568447</v>
      </c>
      <c r="V23">
        <f t="shared" si="5"/>
        <v>0</v>
      </c>
      <c r="W23">
        <f t="shared" si="6"/>
        <v>1</v>
      </c>
      <c r="X23">
        <f t="shared" si="7"/>
        <v>1</v>
      </c>
      <c r="Y23">
        <f t="shared" si="8"/>
        <v>2</v>
      </c>
    </row>
    <row r="24" spans="1:25" x14ac:dyDescent="0.3">
      <c r="A24" t="s">
        <v>35</v>
      </c>
      <c r="B24">
        <v>20</v>
      </c>
      <c r="C24" t="s">
        <v>36</v>
      </c>
      <c r="D24" t="s">
        <v>64</v>
      </c>
      <c r="E24" t="s">
        <v>65</v>
      </c>
      <c r="F24">
        <v>60</v>
      </c>
      <c r="G24" t="s">
        <v>151</v>
      </c>
      <c r="H24" t="s">
        <v>19</v>
      </c>
      <c r="I24" t="s">
        <v>25</v>
      </c>
      <c r="K24" s="1">
        <v>-3.3119257591742701</v>
      </c>
      <c r="L24" s="1">
        <v>0.86092870278564604</v>
      </c>
      <c r="M24">
        <f t="shared" si="1"/>
        <v>0.78687311036113472</v>
      </c>
      <c r="N24" s="1">
        <v>0.911636609481418</v>
      </c>
      <c r="O24" s="1">
        <v>0.16256756397532912</v>
      </c>
      <c r="P24">
        <f t="shared" si="0"/>
        <v>0.56158489500288633</v>
      </c>
      <c r="Q24" s="1">
        <v>0.26825786474879859</v>
      </c>
      <c r="R24" s="1"/>
      <c r="S24">
        <f t="shared" si="2"/>
        <v>0.86092870278564604</v>
      </c>
      <c r="T24">
        <f t="shared" si="3"/>
        <v>0.12691238005787636</v>
      </c>
      <c r="U24">
        <f t="shared" si="4"/>
        <v>0.30717824270902511</v>
      </c>
      <c r="V24">
        <f t="shared" si="5"/>
        <v>1</v>
      </c>
      <c r="W24">
        <f t="shared" si="6"/>
        <v>1</v>
      </c>
      <c r="X24">
        <f t="shared" si="7"/>
        <v>1</v>
      </c>
      <c r="Y24">
        <f t="shared" si="8"/>
        <v>2</v>
      </c>
    </row>
    <row r="25" spans="1:25" x14ac:dyDescent="0.3">
      <c r="A25" t="s">
        <v>35</v>
      </c>
      <c r="B25">
        <v>21</v>
      </c>
      <c r="C25" t="s">
        <v>36</v>
      </c>
      <c r="D25" t="s">
        <v>66</v>
      </c>
      <c r="E25" t="s">
        <v>67</v>
      </c>
      <c r="F25">
        <v>60</v>
      </c>
      <c r="G25" t="s">
        <v>152</v>
      </c>
      <c r="H25" t="s">
        <v>51</v>
      </c>
      <c r="I25" t="s">
        <v>25</v>
      </c>
      <c r="K25" s="1">
        <v>-3.4496323123244399</v>
      </c>
      <c r="L25" s="1">
        <v>0.75237934382855165</v>
      </c>
      <c r="M25">
        <f t="shared" si="1"/>
        <v>0.68766097881771393</v>
      </c>
      <c r="N25" s="1">
        <v>0.93616030410121598</v>
      </c>
      <c r="O25" s="1">
        <v>0.17582905974810825</v>
      </c>
      <c r="P25">
        <f t="shared" si="0"/>
        <v>0.60739634427986267</v>
      </c>
      <c r="Q25" s="1">
        <v>0.3293544585021248</v>
      </c>
      <c r="R25" s="1"/>
      <c r="S25">
        <f t="shared" si="2"/>
        <v>0.75237934382855165</v>
      </c>
      <c r="T25">
        <f t="shared" si="3"/>
        <v>0.11365088428509723</v>
      </c>
      <c r="U25">
        <f t="shared" si="4"/>
        <v>0.2460816489556989</v>
      </c>
      <c r="V25">
        <f t="shared" si="5"/>
        <v>1</v>
      </c>
      <c r="W25">
        <f t="shared" si="6"/>
        <v>1</v>
      </c>
      <c r="X25">
        <f t="shared" si="7"/>
        <v>1</v>
      </c>
      <c r="Y25">
        <f t="shared" si="8"/>
        <v>2</v>
      </c>
    </row>
    <row r="26" spans="1:25" s="2" customFormat="1" x14ac:dyDescent="0.3">
      <c r="A26" s="2" t="s">
        <v>35</v>
      </c>
      <c r="B26">
        <v>22</v>
      </c>
      <c r="C26" s="2" t="s">
        <v>36</v>
      </c>
      <c r="D26" s="2" t="s">
        <v>68</v>
      </c>
      <c r="E26" s="2" t="s">
        <v>69</v>
      </c>
      <c r="F26" s="2">
        <v>62</v>
      </c>
      <c r="G26" s="2" t="s">
        <v>154</v>
      </c>
      <c r="H26" s="2" t="s">
        <v>28</v>
      </c>
      <c r="I26" s="2" t="s">
        <v>61</v>
      </c>
      <c r="K26" s="3">
        <v>-3.5031186574715099</v>
      </c>
      <c r="L26" s="3">
        <v>1.030665334486397</v>
      </c>
      <c r="M26">
        <f t="shared" si="1"/>
        <v>0.94200929166910807</v>
      </c>
      <c r="N26" s="3">
        <v>0.60642337478006902</v>
      </c>
      <c r="O26" s="3">
        <v>0.19380891523523722</v>
      </c>
      <c r="P26">
        <f t="shared" si="0"/>
        <v>0.66950722918823669</v>
      </c>
      <c r="Q26" s="3">
        <v>0.42278478242440071</v>
      </c>
      <c r="R26" s="3"/>
      <c r="S26" s="2">
        <f t="shared" si="2"/>
        <v>1.030665334486397</v>
      </c>
      <c r="T26" s="2">
        <f t="shared" si="3"/>
        <v>9.5671028797968266E-2</v>
      </c>
      <c r="U26" s="2">
        <f t="shared" si="4"/>
        <v>0.15265132503342299</v>
      </c>
      <c r="V26" s="2">
        <f t="shared" si="5"/>
        <v>1</v>
      </c>
      <c r="W26" s="2">
        <f t="shared" si="6"/>
        <v>1</v>
      </c>
      <c r="X26" s="2">
        <f t="shared" si="7"/>
        <v>1</v>
      </c>
      <c r="Y26" s="2">
        <f t="shared" si="8"/>
        <v>2</v>
      </c>
    </row>
    <row r="27" spans="1:25" x14ac:dyDescent="0.3">
      <c r="A27" t="s">
        <v>7</v>
      </c>
      <c r="B27">
        <v>23</v>
      </c>
      <c r="C27" t="s">
        <v>8</v>
      </c>
      <c r="D27" t="s">
        <v>70</v>
      </c>
      <c r="E27" t="s">
        <v>71</v>
      </c>
      <c r="F27">
        <v>52</v>
      </c>
      <c r="G27" t="s">
        <v>155</v>
      </c>
      <c r="H27" t="s">
        <v>22</v>
      </c>
      <c r="I27" t="s">
        <v>25</v>
      </c>
      <c r="K27" s="1">
        <v>-2.5889538436602599</v>
      </c>
      <c r="L27" s="1">
        <v>0.23386366938324069</v>
      </c>
      <c r="M27">
        <f t="shared" si="1"/>
        <v>0.21374712253481021</v>
      </c>
      <c r="N27" s="1">
        <v>-0.747247161886194</v>
      </c>
      <c r="O27" s="1">
        <v>0.67914297695473547</v>
      </c>
      <c r="P27">
        <f t="shared" si="0"/>
        <v>1.1791216756412455</v>
      </c>
      <c r="Q27" s="1">
        <v>0.97068572612388648</v>
      </c>
      <c r="R27" s="1"/>
      <c r="S27">
        <f t="shared" si="2"/>
        <v>0.23386366938324069</v>
      </c>
      <c r="T27">
        <f t="shared" si="3"/>
        <v>-0.10316935948612693</v>
      </c>
      <c r="U27">
        <f t="shared" si="4"/>
        <v>-5.6127637823006449E-2</v>
      </c>
      <c r="V27">
        <f t="shared" si="5"/>
        <v>0</v>
      </c>
      <c r="W27">
        <f t="shared" si="6"/>
        <v>0</v>
      </c>
      <c r="X27">
        <f t="shared" si="7"/>
        <v>0</v>
      </c>
      <c r="Y27">
        <f t="shared" si="8"/>
        <v>0</v>
      </c>
    </row>
    <row r="28" spans="1:25" x14ac:dyDescent="0.3">
      <c r="A28" t="s">
        <v>7</v>
      </c>
      <c r="B28">
        <v>24</v>
      </c>
      <c r="C28" t="s">
        <v>8</v>
      </c>
      <c r="D28" t="s">
        <v>72</v>
      </c>
      <c r="E28" t="s">
        <v>73</v>
      </c>
      <c r="F28">
        <v>55</v>
      </c>
      <c r="G28" t="s">
        <v>156</v>
      </c>
      <c r="H28" t="s">
        <v>22</v>
      </c>
      <c r="I28" t="s">
        <v>74</v>
      </c>
      <c r="K28" s="1">
        <v>-2.7146251142083</v>
      </c>
      <c r="L28" s="1">
        <v>0.82313649514255294</v>
      </c>
      <c r="M28">
        <f t="shared" si="1"/>
        <v>0.75233172281148697</v>
      </c>
      <c r="N28" s="1">
        <v>-1.7033925938480201</v>
      </c>
      <c r="O28" s="1">
        <v>0.40306857640427074</v>
      </c>
      <c r="P28">
        <f t="shared" si="0"/>
        <v>0.69980388715675612</v>
      </c>
      <c r="Q28" s="1">
        <v>0.84930236549175542</v>
      </c>
      <c r="R28" s="1"/>
      <c r="S28">
        <f t="shared" si="2"/>
        <v>0.82313649514255294</v>
      </c>
      <c r="T28">
        <f t="shared" si="3"/>
        <v>0.17290504106433779</v>
      </c>
      <c r="U28">
        <f t="shared" si="4"/>
        <v>6.5255722809124617E-2</v>
      </c>
      <c r="V28">
        <f t="shared" si="5"/>
        <v>1</v>
      </c>
      <c r="W28">
        <f t="shared" si="6"/>
        <v>1</v>
      </c>
      <c r="X28">
        <f t="shared" si="7"/>
        <v>1</v>
      </c>
      <c r="Y28">
        <f t="shared" si="8"/>
        <v>2</v>
      </c>
    </row>
    <row r="29" spans="1:25" x14ac:dyDescent="0.3">
      <c r="A29" t="s">
        <v>7</v>
      </c>
      <c r="B29">
        <v>25</v>
      </c>
      <c r="C29" t="s">
        <v>8</v>
      </c>
      <c r="D29" t="s">
        <v>75</v>
      </c>
      <c r="E29" t="s">
        <v>76</v>
      </c>
      <c r="F29">
        <v>58</v>
      </c>
      <c r="G29" t="s">
        <v>157</v>
      </c>
      <c r="H29" t="s">
        <v>22</v>
      </c>
      <c r="I29" t="s">
        <v>32</v>
      </c>
      <c r="K29" s="1">
        <v>-3.2407900911762599</v>
      </c>
      <c r="L29" s="1">
        <v>1.030665334486397</v>
      </c>
      <c r="M29">
        <f t="shared" si="1"/>
        <v>0.94200929166910807</v>
      </c>
      <c r="N29" s="1">
        <v>-0.57751853683715904</v>
      </c>
      <c r="O29" s="1">
        <v>0.59311671863581072</v>
      </c>
      <c r="P29">
        <f t="shared" si="0"/>
        <v>1.0297636916818269</v>
      </c>
      <c r="Q29" s="1">
        <v>0.94200785005766485</v>
      </c>
      <c r="R29" s="1"/>
      <c r="S29">
        <f t="shared" si="2"/>
        <v>1.030665334486397</v>
      </c>
      <c r="T29">
        <f t="shared" si="3"/>
        <v>-1.714310116720219E-2</v>
      </c>
      <c r="U29">
        <f t="shared" si="4"/>
        <v>-2.7449761756784818E-2</v>
      </c>
      <c r="V29">
        <f t="shared" si="5"/>
        <v>1</v>
      </c>
      <c r="W29">
        <f t="shared" si="6"/>
        <v>0</v>
      </c>
      <c r="X29">
        <f t="shared" si="7"/>
        <v>0</v>
      </c>
      <c r="Y29">
        <f t="shared" si="8"/>
        <v>0</v>
      </c>
    </row>
    <row r="30" spans="1:25" x14ac:dyDescent="0.3">
      <c r="A30" t="s">
        <v>7</v>
      </c>
      <c r="B30">
        <v>26</v>
      </c>
      <c r="C30" t="s">
        <v>8</v>
      </c>
      <c r="D30" t="s">
        <v>77</v>
      </c>
      <c r="E30" t="s">
        <v>78</v>
      </c>
      <c r="F30">
        <v>62</v>
      </c>
      <c r="G30" t="s">
        <v>158</v>
      </c>
      <c r="H30" t="s">
        <v>45</v>
      </c>
      <c r="I30" t="s">
        <v>61</v>
      </c>
      <c r="K30" s="1">
        <v>-2.5630500025538501</v>
      </c>
      <c r="L30" s="1">
        <v>1.0948887101613103</v>
      </c>
      <c r="M30">
        <f t="shared" si="1"/>
        <v>1.0007082840615049</v>
      </c>
      <c r="N30" s="1">
        <v>-0.472646542590206</v>
      </c>
      <c r="O30" s="1">
        <v>0.30873772569119934</v>
      </c>
      <c r="P30">
        <f t="shared" si="0"/>
        <v>0.53602754766458727</v>
      </c>
      <c r="Q30" s="1">
        <v>0.67834681804410923</v>
      </c>
      <c r="R30" s="1"/>
      <c r="S30">
        <f t="shared" si="2"/>
        <v>1.0948887101613103</v>
      </c>
      <c r="T30">
        <f t="shared" si="3"/>
        <v>0.2672358917774092</v>
      </c>
      <c r="U30">
        <f t="shared" si="4"/>
        <v>0.2362112702567708</v>
      </c>
      <c r="V30">
        <f t="shared" si="5"/>
        <v>1</v>
      </c>
      <c r="W30">
        <f t="shared" si="6"/>
        <v>1</v>
      </c>
      <c r="X30">
        <f t="shared" si="7"/>
        <v>1</v>
      </c>
      <c r="Y30">
        <f t="shared" si="8"/>
        <v>2</v>
      </c>
    </row>
    <row r="31" spans="1:25" x14ac:dyDescent="0.3">
      <c r="A31" t="s">
        <v>35</v>
      </c>
      <c r="B31">
        <v>27</v>
      </c>
      <c r="C31" t="s">
        <v>36</v>
      </c>
      <c r="D31" t="s">
        <v>79</v>
      </c>
      <c r="E31" t="s">
        <v>80</v>
      </c>
      <c r="F31">
        <v>52</v>
      </c>
      <c r="G31" t="s">
        <v>155</v>
      </c>
      <c r="H31" t="s">
        <v>22</v>
      </c>
      <c r="I31" t="s">
        <v>25</v>
      </c>
      <c r="K31" s="1">
        <v>-2.6545124632861499</v>
      </c>
      <c r="L31" s="1">
        <v>1</v>
      </c>
      <c r="M31">
        <f t="shared" si="1"/>
        <v>0.91398173601960897</v>
      </c>
      <c r="N31" s="1">
        <v>-0.54949463414759303</v>
      </c>
      <c r="O31" s="1">
        <v>0.34050677050665151</v>
      </c>
      <c r="P31">
        <f t="shared" si="0"/>
        <v>1.1762706796281295</v>
      </c>
      <c r="Q31" s="1">
        <v>0.80031538318105955</v>
      </c>
      <c r="R31" s="1"/>
      <c r="S31">
        <f t="shared" si="2"/>
        <v>1</v>
      </c>
      <c r="T31">
        <f t="shared" si="3"/>
        <v>-5.102682647344603E-2</v>
      </c>
      <c r="U31">
        <f t="shared" si="4"/>
        <v>-0.22487927572323585</v>
      </c>
      <c r="V31">
        <f t="shared" si="5"/>
        <v>1</v>
      </c>
      <c r="W31">
        <f t="shared" si="6"/>
        <v>0</v>
      </c>
      <c r="X31">
        <f t="shared" si="7"/>
        <v>0</v>
      </c>
      <c r="Y31">
        <f t="shared" si="8"/>
        <v>0</v>
      </c>
    </row>
    <row r="32" spans="1:25" x14ac:dyDescent="0.3">
      <c r="A32" t="s">
        <v>35</v>
      </c>
      <c r="B32">
        <v>28</v>
      </c>
      <c r="C32" t="s">
        <v>36</v>
      </c>
      <c r="D32" t="s">
        <v>81</v>
      </c>
      <c r="E32" t="s">
        <v>82</v>
      </c>
      <c r="F32">
        <v>55</v>
      </c>
      <c r="G32" t="s">
        <v>156</v>
      </c>
      <c r="H32" t="s">
        <v>22</v>
      </c>
      <c r="I32" t="s">
        <v>74</v>
      </c>
      <c r="K32" s="1">
        <v>-2.81814422125764</v>
      </c>
      <c r="L32" s="1">
        <v>0.42579681495105542</v>
      </c>
      <c r="M32">
        <f t="shared" si="1"/>
        <v>0.38917051212058584</v>
      </c>
      <c r="N32" s="1">
        <v>-1.4037168279986001</v>
      </c>
      <c r="O32" s="1">
        <v>0.20765802090912544</v>
      </c>
      <c r="P32">
        <f t="shared" si="0"/>
        <v>0.71734855968227473</v>
      </c>
      <c r="Q32" s="1">
        <v>0.75287551081394544</v>
      </c>
      <c r="R32" s="1"/>
      <c r="S32">
        <f t="shared" si="2"/>
        <v>0.42579681495105542</v>
      </c>
      <c r="T32">
        <f t="shared" si="3"/>
        <v>8.1821923124080043E-2</v>
      </c>
      <c r="U32">
        <f t="shared" si="4"/>
        <v>-0.17743940335612174</v>
      </c>
      <c r="V32">
        <f t="shared" si="5"/>
        <v>0</v>
      </c>
      <c r="W32">
        <f t="shared" si="6"/>
        <v>1</v>
      </c>
      <c r="X32">
        <f t="shared" si="7"/>
        <v>0</v>
      </c>
      <c r="Y32">
        <f t="shared" si="8"/>
        <v>1</v>
      </c>
    </row>
    <row r="34" spans="1:22" x14ac:dyDescent="0.3">
      <c r="V34">
        <f>SUM(V5:V32)</f>
        <v>19</v>
      </c>
    </row>
    <row r="35" spans="1:22" x14ac:dyDescent="0.3">
      <c r="A35" t="s">
        <v>83</v>
      </c>
      <c r="C35" t="s">
        <v>84</v>
      </c>
      <c r="D35" t="s">
        <v>85</v>
      </c>
      <c r="E35" t="s">
        <v>86</v>
      </c>
      <c r="F35" t="s">
        <v>11</v>
      </c>
      <c r="H35" t="s">
        <v>12</v>
      </c>
      <c r="I35" t="s">
        <v>13</v>
      </c>
      <c r="K35">
        <v>-3.59587428442974</v>
      </c>
      <c r="N35">
        <v>0.375689222113259</v>
      </c>
    </row>
    <row r="36" spans="1:22" x14ac:dyDescent="0.3">
      <c r="A36" t="s">
        <v>83</v>
      </c>
      <c r="C36" t="s">
        <v>84</v>
      </c>
      <c r="D36" t="s">
        <v>87</v>
      </c>
      <c r="E36" t="s">
        <v>88</v>
      </c>
      <c r="F36">
        <v>60</v>
      </c>
      <c r="H36" t="s">
        <v>28</v>
      </c>
      <c r="I36" t="s">
        <v>25</v>
      </c>
      <c r="K36">
        <v>-3.7367510338967902</v>
      </c>
      <c r="N36">
        <v>0.72028046933868495</v>
      </c>
    </row>
    <row r="37" spans="1:22" x14ac:dyDescent="0.3">
      <c r="A37" t="s">
        <v>89</v>
      </c>
      <c r="C37" t="s">
        <v>90</v>
      </c>
      <c r="D37" t="s">
        <v>91</v>
      </c>
      <c r="E37" t="s">
        <v>92</v>
      </c>
      <c r="F37" t="s">
        <v>11</v>
      </c>
      <c r="H37" t="s">
        <v>12</v>
      </c>
      <c r="I37" t="s">
        <v>13</v>
      </c>
      <c r="K37">
        <v>-4.2871081308216903</v>
      </c>
      <c r="N37">
        <v>1.0722898630761299</v>
      </c>
    </row>
    <row r="38" spans="1:22" x14ac:dyDescent="0.3">
      <c r="A38" t="s">
        <v>89</v>
      </c>
      <c r="C38" t="s">
        <v>90</v>
      </c>
      <c r="D38" t="s">
        <v>93</v>
      </c>
      <c r="E38" t="s">
        <v>94</v>
      </c>
      <c r="F38" t="s">
        <v>11</v>
      </c>
      <c r="H38" t="s">
        <v>16</v>
      </c>
      <c r="I38" t="s">
        <v>13</v>
      </c>
      <c r="K38">
        <v>-3.5197454172688998</v>
      </c>
      <c r="N38">
        <v>0.81951657763557895</v>
      </c>
    </row>
    <row r="39" spans="1:22" x14ac:dyDescent="0.3">
      <c r="A39" t="s">
        <v>89</v>
      </c>
      <c r="C39" t="s">
        <v>90</v>
      </c>
      <c r="D39" t="s">
        <v>95</v>
      </c>
      <c r="E39" t="s">
        <v>96</v>
      </c>
      <c r="F39" t="s">
        <v>11</v>
      </c>
      <c r="H39" t="s">
        <v>22</v>
      </c>
      <c r="I39" t="s">
        <v>13</v>
      </c>
      <c r="K39">
        <v>-3.5159895980059299</v>
      </c>
      <c r="N39">
        <v>-0.88218775992483001</v>
      </c>
    </row>
    <row r="40" spans="1:22" x14ac:dyDescent="0.3">
      <c r="A40" t="s">
        <v>89</v>
      </c>
      <c r="C40" t="s">
        <v>90</v>
      </c>
      <c r="D40" t="s">
        <v>97</v>
      </c>
      <c r="E40" t="s">
        <v>98</v>
      </c>
      <c r="F40">
        <v>55</v>
      </c>
      <c r="H40" t="s">
        <v>12</v>
      </c>
      <c r="I40" t="s">
        <v>74</v>
      </c>
      <c r="K40">
        <v>-4.1030376694418402</v>
      </c>
      <c r="N40">
        <v>0.71335220820564305</v>
      </c>
    </row>
    <row r="41" spans="1:22" x14ac:dyDescent="0.3">
      <c r="A41" t="s">
        <v>89</v>
      </c>
      <c r="C41" t="s">
        <v>90</v>
      </c>
      <c r="D41" t="s">
        <v>99</v>
      </c>
      <c r="E41" t="s">
        <v>100</v>
      </c>
      <c r="F41">
        <v>56</v>
      </c>
      <c r="H41" t="s">
        <v>12</v>
      </c>
      <c r="I41" t="s">
        <v>29</v>
      </c>
      <c r="K41">
        <v>-3.86285959681957</v>
      </c>
      <c r="N41">
        <v>0.55423017883933701</v>
      </c>
    </row>
    <row r="42" spans="1:22" x14ac:dyDescent="0.3">
      <c r="A42" t="s">
        <v>89</v>
      </c>
      <c r="C42" t="s">
        <v>90</v>
      </c>
      <c r="D42" t="s">
        <v>101</v>
      </c>
      <c r="E42" t="s">
        <v>102</v>
      </c>
      <c r="F42">
        <v>56</v>
      </c>
      <c r="H42" t="s">
        <v>16</v>
      </c>
      <c r="I42" t="s">
        <v>29</v>
      </c>
      <c r="K42">
        <v>-3.9006418946596901</v>
      </c>
      <c r="N42">
        <v>1.0677087371154901</v>
      </c>
    </row>
    <row r="43" spans="1:22" x14ac:dyDescent="0.3">
      <c r="A43" t="s">
        <v>89</v>
      </c>
      <c r="C43" t="s">
        <v>90</v>
      </c>
      <c r="D43" t="s">
        <v>103</v>
      </c>
      <c r="E43" t="s">
        <v>104</v>
      </c>
      <c r="F43">
        <v>60</v>
      </c>
      <c r="H43" t="s">
        <v>28</v>
      </c>
      <c r="I43" t="s">
        <v>25</v>
      </c>
      <c r="K43">
        <v>-3.95788782611764</v>
      </c>
      <c r="N43">
        <v>0.66805623926313995</v>
      </c>
    </row>
    <row r="44" spans="1:22" x14ac:dyDescent="0.3">
      <c r="A44" t="s">
        <v>83</v>
      </c>
      <c r="C44" t="s">
        <v>84</v>
      </c>
      <c r="D44" t="s">
        <v>105</v>
      </c>
      <c r="E44" t="s">
        <v>106</v>
      </c>
      <c r="F44" t="s">
        <v>11</v>
      </c>
      <c r="H44" t="s">
        <v>107</v>
      </c>
      <c r="I44" t="s">
        <v>13</v>
      </c>
      <c r="K44">
        <v>-2.42158725134228</v>
      </c>
      <c r="N44">
        <v>0.13118746909486401</v>
      </c>
    </row>
    <row r="45" spans="1:22" x14ac:dyDescent="0.3">
      <c r="A45" t="s">
        <v>83</v>
      </c>
      <c r="C45" t="s">
        <v>84</v>
      </c>
      <c r="D45" t="s">
        <v>108</v>
      </c>
      <c r="E45" t="s">
        <v>109</v>
      </c>
      <c r="F45">
        <v>54</v>
      </c>
      <c r="H45" t="s">
        <v>12</v>
      </c>
      <c r="I45" t="s">
        <v>29</v>
      </c>
      <c r="K45">
        <v>-2.2774813163686898</v>
      </c>
      <c r="N45">
        <v>-2.87583974949434E-2</v>
      </c>
    </row>
    <row r="46" spans="1:22" x14ac:dyDescent="0.3">
      <c r="A46" t="s">
        <v>83</v>
      </c>
      <c r="C46" t="s">
        <v>84</v>
      </c>
      <c r="D46" t="s">
        <v>110</v>
      </c>
      <c r="E46" t="s">
        <v>111</v>
      </c>
      <c r="F46">
        <v>58</v>
      </c>
      <c r="H46" t="s">
        <v>16</v>
      </c>
      <c r="I46" t="s">
        <v>32</v>
      </c>
      <c r="K46">
        <v>-2.44749705479098</v>
      </c>
      <c r="N46">
        <v>5.5685934293272003E-2</v>
      </c>
    </row>
    <row r="47" spans="1:22" x14ac:dyDescent="0.3">
      <c r="A47" t="s">
        <v>83</v>
      </c>
      <c r="C47" t="s">
        <v>84</v>
      </c>
      <c r="D47" t="s">
        <v>112</v>
      </c>
      <c r="E47" t="s">
        <v>113</v>
      </c>
      <c r="F47">
        <v>58</v>
      </c>
      <c r="H47" t="s">
        <v>19</v>
      </c>
      <c r="I47" t="s">
        <v>32</v>
      </c>
      <c r="K47">
        <v>-2.2651227903667102</v>
      </c>
      <c r="N47">
        <v>5.8791424886081599E-2</v>
      </c>
    </row>
    <row r="48" spans="1:22" x14ac:dyDescent="0.3">
      <c r="A48" t="s">
        <v>83</v>
      </c>
      <c r="C48" t="s">
        <v>84</v>
      </c>
      <c r="D48" t="s">
        <v>114</v>
      </c>
      <c r="E48" t="s">
        <v>115</v>
      </c>
      <c r="F48">
        <v>60</v>
      </c>
      <c r="H48" t="s">
        <v>16</v>
      </c>
      <c r="I48" t="s">
        <v>25</v>
      </c>
      <c r="K48">
        <v>-2.36802748961466</v>
      </c>
      <c r="N48">
        <v>0.1426822699053</v>
      </c>
    </row>
    <row r="49" spans="1:14" x14ac:dyDescent="0.3">
      <c r="A49" t="s">
        <v>83</v>
      </c>
      <c r="C49" t="s">
        <v>84</v>
      </c>
      <c r="D49" t="s">
        <v>116</v>
      </c>
      <c r="E49" t="s">
        <v>117</v>
      </c>
      <c r="F49">
        <v>60</v>
      </c>
      <c r="H49" t="s">
        <v>51</v>
      </c>
      <c r="I49" t="s">
        <v>25</v>
      </c>
      <c r="K49">
        <v>-2.36996950926802</v>
      </c>
      <c r="N49">
        <v>0.16712175357168399</v>
      </c>
    </row>
    <row r="50" spans="1:14" x14ac:dyDescent="0.3">
      <c r="A50" t="s">
        <v>89</v>
      </c>
      <c r="C50" t="s">
        <v>90</v>
      </c>
      <c r="D50" t="s">
        <v>118</v>
      </c>
      <c r="E50" t="s">
        <v>119</v>
      </c>
      <c r="F50">
        <v>54</v>
      </c>
      <c r="H50" t="s">
        <v>48</v>
      </c>
      <c r="I50" t="s">
        <v>29</v>
      </c>
      <c r="K50">
        <v>-2.26182231545625</v>
      </c>
      <c r="N50">
        <v>0.15706162554535499</v>
      </c>
    </row>
    <row r="51" spans="1:14" x14ac:dyDescent="0.3">
      <c r="A51" t="s">
        <v>89</v>
      </c>
      <c r="C51" t="s">
        <v>90</v>
      </c>
      <c r="D51" t="s">
        <v>120</v>
      </c>
      <c r="E51" t="s">
        <v>121</v>
      </c>
      <c r="F51">
        <v>60</v>
      </c>
      <c r="H51" t="s">
        <v>19</v>
      </c>
      <c r="I51" t="s">
        <v>25</v>
      </c>
      <c r="K51">
        <v>-2.2915619352280898</v>
      </c>
      <c r="N51">
        <v>-5.0969441406633703E-2</v>
      </c>
    </row>
    <row r="52" spans="1:14" x14ac:dyDescent="0.3">
      <c r="A52" t="s">
        <v>89</v>
      </c>
      <c r="C52" t="s">
        <v>90</v>
      </c>
      <c r="D52" t="s">
        <v>122</v>
      </c>
      <c r="E52" t="s">
        <v>123</v>
      </c>
      <c r="F52">
        <v>60</v>
      </c>
      <c r="H52" t="s">
        <v>51</v>
      </c>
      <c r="I52" t="s">
        <v>25</v>
      </c>
      <c r="K52">
        <v>-2.4657319840960201</v>
      </c>
      <c r="N52">
        <v>5.2866425255431997E-2</v>
      </c>
    </row>
    <row r="53" spans="1:14" x14ac:dyDescent="0.3">
      <c r="A53" t="s">
        <v>89</v>
      </c>
      <c r="C53" t="s">
        <v>90</v>
      </c>
      <c r="D53" t="s">
        <v>124</v>
      </c>
      <c r="E53" t="s">
        <v>125</v>
      </c>
      <c r="F53">
        <v>62</v>
      </c>
      <c r="H53" t="s">
        <v>12</v>
      </c>
      <c r="I53" t="s">
        <v>61</v>
      </c>
      <c r="K53">
        <v>-2.2821363528424001</v>
      </c>
      <c r="N53">
        <v>0.100050692678659</v>
      </c>
    </row>
    <row r="54" spans="1:14" x14ac:dyDescent="0.3">
      <c r="A54" t="s">
        <v>83</v>
      </c>
      <c r="C54" t="s">
        <v>84</v>
      </c>
      <c r="D54" t="s">
        <v>126</v>
      </c>
      <c r="E54" t="s">
        <v>127</v>
      </c>
      <c r="F54">
        <v>52</v>
      </c>
      <c r="H54" t="s">
        <v>22</v>
      </c>
      <c r="I54" t="s">
        <v>25</v>
      </c>
      <c r="K54">
        <v>-2.00836456138263</v>
      </c>
      <c r="N54">
        <v>-1.4928006447798099</v>
      </c>
    </row>
    <row r="55" spans="1:14" x14ac:dyDescent="0.3">
      <c r="A55" t="s">
        <v>83</v>
      </c>
      <c r="C55" t="s">
        <v>84</v>
      </c>
      <c r="D55" t="s">
        <v>128</v>
      </c>
      <c r="E55" t="s">
        <v>129</v>
      </c>
      <c r="F55">
        <v>55</v>
      </c>
      <c r="H55" t="s">
        <v>22</v>
      </c>
      <c r="I55" t="s">
        <v>54</v>
      </c>
      <c r="K55">
        <v>-1.32582406024834</v>
      </c>
      <c r="N55">
        <v>-2.4250173347696999</v>
      </c>
    </row>
    <row r="56" spans="1:14" x14ac:dyDescent="0.3">
      <c r="A56" t="s">
        <v>83</v>
      </c>
      <c r="C56" t="s">
        <v>84</v>
      </c>
      <c r="D56" t="s">
        <v>130</v>
      </c>
      <c r="E56" t="s">
        <v>131</v>
      </c>
      <c r="F56">
        <v>58</v>
      </c>
      <c r="H56" t="s">
        <v>22</v>
      </c>
      <c r="I56" t="s">
        <v>32</v>
      </c>
      <c r="K56">
        <v>-1.9472544337248201</v>
      </c>
      <c r="N56">
        <v>-1.36159540682416</v>
      </c>
    </row>
    <row r="57" spans="1:14" x14ac:dyDescent="0.3">
      <c r="A57" t="s">
        <v>89</v>
      </c>
      <c r="C57" t="s">
        <v>90</v>
      </c>
      <c r="D57" t="s">
        <v>132</v>
      </c>
      <c r="E57" t="s">
        <v>133</v>
      </c>
      <c r="F57">
        <v>52</v>
      </c>
      <c r="H57" t="s">
        <v>22</v>
      </c>
      <c r="I57" t="s">
        <v>25</v>
      </c>
      <c r="K57">
        <v>-0.973383333689255</v>
      </c>
      <c r="N57">
        <v>-1.8255403940208299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D2498-993E-4128-8299-E4EB601466FC}">
  <dimension ref="A1:N32"/>
  <sheetViews>
    <sheetView workbookViewId="0">
      <selection activeCell="B1" sqref="B1"/>
    </sheetView>
  </sheetViews>
  <sheetFormatPr defaultRowHeight="14.4" x14ac:dyDescent="0.3"/>
  <cols>
    <col min="3" max="3" width="8.88671875" style="5"/>
  </cols>
  <sheetData>
    <row r="1" spans="1:14" x14ac:dyDescent="0.3">
      <c r="A1" t="s">
        <v>0</v>
      </c>
      <c r="B1" t="s">
        <v>194</v>
      </c>
      <c r="C1" s="5" t="s">
        <v>166</v>
      </c>
      <c r="D1" t="s">
        <v>138</v>
      </c>
      <c r="E1" t="s">
        <v>165</v>
      </c>
      <c r="F1" t="s">
        <v>193</v>
      </c>
      <c r="G1" t="s">
        <v>168</v>
      </c>
      <c r="H1" t="s">
        <v>192</v>
      </c>
      <c r="I1" t="s">
        <v>191</v>
      </c>
      <c r="K1" t="s">
        <v>167</v>
      </c>
      <c r="M1" t="s">
        <v>190</v>
      </c>
      <c r="N1" t="s">
        <v>189</v>
      </c>
    </row>
    <row r="2" spans="1:14" x14ac:dyDescent="0.3">
      <c r="A2" t="s">
        <v>134</v>
      </c>
      <c r="D2" t="s">
        <v>134</v>
      </c>
      <c r="F2">
        <v>1</v>
      </c>
      <c r="H2">
        <v>1</v>
      </c>
      <c r="I2">
        <v>1</v>
      </c>
    </row>
    <row r="3" spans="1:14" x14ac:dyDescent="0.3">
      <c r="A3" t="s">
        <v>135</v>
      </c>
      <c r="D3" t="s">
        <v>135</v>
      </c>
      <c r="F3">
        <v>1.1794997851614812</v>
      </c>
      <c r="G3">
        <f>IF(A3="43-06",F3/$F$3, F3/$F$4)</f>
        <v>1</v>
      </c>
      <c r="H3">
        <v>0.57597361746860853</v>
      </c>
      <c r="I3">
        <v>0.91455808830088003</v>
      </c>
    </row>
    <row r="4" spans="1:14" x14ac:dyDescent="0.3">
      <c r="A4" t="s">
        <v>35</v>
      </c>
      <c r="D4" t="s">
        <v>35</v>
      </c>
      <c r="F4">
        <v>1.0941137668187995</v>
      </c>
      <c r="G4">
        <f t="shared" ref="G4:G32" si="0">IF(A4="43-06",F4/$F$3, F4/$F$4)</f>
        <v>1</v>
      </c>
      <c r="H4">
        <v>0.28947994403320548</v>
      </c>
      <c r="I4">
        <v>0.5754361074578237</v>
      </c>
    </row>
    <row r="5" spans="1:14" x14ac:dyDescent="0.3">
      <c r="A5" t="s">
        <v>7</v>
      </c>
      <c r="B5">
        <v>1</v>
      </c>
      <c r="C5" s="5">
        <v>27.282</v>
      </c>
      <c r="D5" t="s">
        <v>139</v>
      </c>
      <c r="E5">
        <v>1.64</v>
      </c>
      <c r="F5" s="1">
        <v>0.50965038138849883</v>
      </c>
      <c r="G5">
        <f t="shared" si="0"/>
        <v>0.46581114034451598</v>
      </c>
      <c r="H5" s="1">
        <v>0.44126994469520753</v>
      </c>
      <c r="I5" s="1">
        <v>0.60973932457480162</v>
      </c>
      <c r="K5">
        <f>E5/C5</f>
        <v>6.0112894949050651E-2</v>
      </c>
      <c r="M5" t="s">
        <v>169</v>
      </c>
      <c r="N5">
        <v>-4</v>
      </c>
    </row>
    <row r="6" spans="1:14" x14ac:dyDescent="0.3">
      <c r="A6" t="s">
        <v>7</v>
      </c>
      <c r="B6">
        <v>2</v>
      </c>
      <c r="C6" s="5">
        <v>27.282</v>
      </c>
      <c r="D6" t="s">
        <v>140</v>
      </c>
      <c r="E6">
        <v>0.94899999999999995</v>
      </c>
      <c r="F6" s="1">
        <v>0.37191720690089752</v>
      </c>
      <c r="G6">
        <f t="shared" si="0"/>
        <v>0.33992553441884643</v>
      </c>
      <c r="H6" s="1">
        <v>0.45628000058218438</v>
      </c>
      <c r="I6" s="1">
        <v>0.63465127816916667</v>
      </c>
      <c r="K6">
        <f t="shared" ref="K6:K32" si="1">E6/C6</f>
        <v>3.4784839821127483E-2</v>
      </c>
      <c r="M6" t="s">
        <v>170</v>
      </c>
      <c r="N6">
        <v>-3</v>
      </c>
    </row>
    <row r="7" spans="1:14" s="4" customFormat="1" x14ac:dyDescent="0.3">
      <c r="A7" s="4" t="s">
        <v>7</v>
      </c>
      <c r="B7">
        <v>3</v>
      </c>
      <c r="C7" s="4">
        <v>27.282</v>
      </c>
      <c r="D7" s="4" t="s">
        <v>141</v>
      </c>
      <c r="E7" s="4">
        <v>0.94399999999999995</v>
      </c>
      <c r="F7" s="6">
        <v>0.86092870278564604</v>
      </c>
      <c r="G7" s="4">
        <f t="shared" si="0"/>
        <v>0.78687311036113472</v>
      </c>
      <c r="H7" s="6">
        <v>0.49101243751214541</v>
      </c>
      <c r="I7" s="6">
        <v>0.77794123774911428</v>
      </c>
      <c r="K7" s="4">
        <f t="shared" si="1"/>
        <v>3.4601568799941348E-2</v>
      </c>
      <c r="M7" t="s">
        <v>171</v>
      </c>
      <c r="N7">
        <v>-2</v>
      </c>
    </row>
    <row r="8" spans="1:14" x14ac:dyDescent="0.3">
      <c r="A8" t="s">
        <v>7</v>
      </c>
      <c r="B8">
        <v>4</v>
      </c>
      <c r="C8" s="5">
        <v>27.282</v>
      </c>
      <c r="D8" t="s">
        <v>142</v>
      </c>
      <c r="E8">
        <v>3.0950000000000002</v>
      </c>
      <c r="F8" s="1">
        <v>0.36667245165614221</v>
      </c>
      <c r="G8">
        <f t="shared" si="0"/>
        <v>0.33513192391524699</v>
      </c>
      <c r="H8" s="1">
        <v>0.57255179108465493</v>
      </c>
      <c r="I8" s="1">
        <v>0.70122902801506193</v>
      </c>
      <c r="K8">
        <f t="shared" si="1"/>
        <v>0.1134447621142145</v>
      </c>
      <c r="M8" t="s">
        <v>172</v>
      </c>
      <c r="N8">
        <v>-4</v>
      </c>
    </row>
    <row r="9" spans="1:14" x14ac:dyDescent="0.3">
      <c r="A9" t="s">
        <v>7</v>
      </c>
      <c r="B9">
        <v>5</v>
      </c>
      <c r="C9" s="5">
        <v>9.891</v>
      </c>
      <c r="D9" t="s">
        <v>144</v>
      </c>
      <c r="E9">
        <v>3.0179999999999998</v>
      </c>
      <c r="F9" s="1">
        <v>0.9420944533362986</v>
      </c>
      <c r="G9">
        <f t="shared" si="0"/>
        <v>0.86105712395475476</v>
      </c>
      <c r="H9" s="1">
        <v>0.88715753653256624</v>
      </c>
      <c r="I9" s="1">
        <v>0.97070061989400214</v>
      </c>
      <c r="K9">
        <f t="shared" si="1"/>
        <v>0.30512587200485286</v>
      </c>
      <c r="M9" t="s">
        <v>173</v>
      </c>
      <c r="N9">
        <v>-4</v>
      </c>
    </row>
    <row r="10" spans="1:14" x14ac:dyDescent="0.3">
      <c r="A10" t="s">
        <v>7</v>
      </c>
      <c r="B10">
        <v>6</v>
      </c>
      <c r="C10" s="5">
        <v>5.7670000000000003</v>
      </c>
      <c r="D10" t="s">
        <v>145</v>
      </c>
      <c r="E10">
        <v>0.25900000000000001</v>
      </c>
      <c r="F10" s="1">
        <v>0.86092870278564604</v>
      </c>
      <c r="G10">
        <f t="shared" si="0"/>
        <v>0.78687311036113472</v>
      </c>
      <c r="H10" s="1">
        <v>0.67825329364759346</v>
      </c>
      <c r="I10" s="1">
        <v>0.87436117515954204</v>
      </c>
      <c r="K10">
        <f t="shared" si="1"/>
        <v>4.4910698803537367E-2</v>
      </c>
      <c r="M10" t="s">
        <v>174</v>
      </c>
      <c r="N10">
        <v>-3</v>
      </c>
    </row>
    <row r="11" spans="1:14" s="4" customFormat="1" x14ac:dyDescent="0.3">
      <c r="A11" s="4" t="s">
        <v>7</v>
      </c>
      <c r="B11">
        <v>7</v>
      </c>
      <c r="C11" s="4">
        <v>2.4940000000000002</v>
      </c>
      <c r="D11" s="4" t="s">
        <v>146</v>
      </c>
      <c r="E11" s="4">
        <v>0.14099999999999999</v>
      </c>
      <c r="F11" s="6">
        <v>1.000611218283632</v>
      </c>
      <c r="G11" s="4">
        <f t="shared" si="0"/>
        <v>0.91454037836756985</v>
      </c>
      <c r="H11" s="6">
        <v>0.44126994469520753</v>
      </c>
      <c r="I11" s="6">
        <v>0.80031538318105955</v>
      </c>
      <c r="K11" s="4">
        <f t="shared" si="1"/>
        <v>5.6535685645549311E-2</v>
      </c>
      <c r="M11" t="s">
        <v>175</v>
      </c>
      <c r="N11">
        <v>-1</v>
      </c>
    </row>
    <row r="12" spans="1:14" s="4" customFormat="1" x14ac:dyDescent="0.3">
      <c r="A12" s="4" t="s">
        <v>7</v>
      </c>
      <c r="B12">
        <v>8</v>
      </c>
      <c r="C12" s="4">
        <v>16.245000000000001</v>
      </c>
      <c r="D12" s="4" t="s">
        <v>147</v>
      </c>
      <c r="E12" s="4">
        <v>8.3000000000000004E-2</v>
      </c>
      <c r="F12" s="6">
        <v>1.0780881257931585</v>
      </c>
      <c r="G12" s="4">
        <f t="shared" si="0"/>
        <v>0.98535285679455764</v>
      </c>
      <c r="H12" s="6">
        <v>0.32363319269119933</v>
      </c>
      <c r="I12" s="6">
        <v>0.57252695901341311</v>
      </c>
      <c r="K12" s="4">
        <f t="shared" si="1"/>
        <v>5.109264389042782E-3</v>
      </c>
      <c r="M12" t="s">
        <v>176</v>
      </c>
      <c r="N12">
        <v>-2</v>
      </c>
    </row>
    <row r="13" spans="1:14" x14ac:dyDescent="0.3">
      <c r="A13" t="s">
        <v>35</v>
      </c>
      <c r="B13">
        <v>9</v>
      </c>
      <c r="C13" s="5">
        <v>27.282</v>
      </c>
      <c r="D13" t="s">
        <v>142</v>
      </c>
      <c r="E13">
        <v>3.0950000000000002</v>
      </c>
      <c r="F13" s="1">
        <v>0.29344100680307578</v>
      </c>
      <c r="G13">
        <f t="shared" si="0"/>
        <v>0.2681997208172171</v>
      </c>
      <c r="H13" s="1">
        <v>0.25787780573062441</v>
      </c>
      <c r="I13" s="1">
        <v>0.42278478242440071</v>
      </c>
      <c r="K13">
        <f t="shared" si="1"/>
        <v>0.1134447621142145</v>
      </c>
      <c r="M13" t="s">
        <v>172</v>
      </c>
      <c r="N13">
        <v>-4</v>
      </c>
    </row>
    <row r="14" spans="1:14" s="7" customFormat="1" x14ac:dyDescent="0.3">
      <c r="A14" s="7" t="s">
        <v>35</v>
      </c>
      <c r="B14">
        <v>10</v>
      </c>
      <c r="C14" s="7">
        <v>9.891</v>
      </c>
      <c r="D14" s="7" t="s">
        <v>144</v>
      </c>
      <c r="E14" s="7">
        <v>3.0179999999999998</v>
      </c>
      <c r="F14" s="8">
        <v>0.59189731242387345</v>
      </c>
      <c r="G14" s="7">
        <f t="shared" si="0"/>
        <v>0.54098333315451275</v>
      </c>
      <c r="H14" s="8">
        <v>0.84811561619657239</v>
      </c>
      <c r="I14" s="8">
        <v>1.0153304329811477</v>
      </c>
      <c r="K14" s="7">
        <f t="shared" si="1"/>
        <v>0.30512587200485286</v>
      </c>
      <c r="M14" t="s">
        <v>173</v>
      </c>
      <c r="N14">
        <v>-4</v>
      </c>
    </row>
    <row r="15" spans="1:14" s="7" customFormat="1" x14ac:dyDescent="0.3">
      <c r="A15" s="7" t="s">
        <v>35</v>
      </c>
      <c r="B15">
        <v>11</v>
      </c>
      <c r="C15" s="7">
        <v>2.4940000000000002</v>
      </c>
      <c r="D15" s="7" t="s">
        <v>146</v>
      </c>
      <c r="E15" s="7">
        <v>0.14099999999999999</v>
      </c>
      <c r="F15" s="8">
        <v>0.78696135691708857</v>
      </c>
      <c r="G15" s="7">
        <f t="shared" si="0"/>
        <v>0.71926830717542778</v>
      </c>
      <c r="H15" s="8">
        <v>0.30693051885366779</v>
      </c>
      <c r="I15" s="8">
        <v>0.51939517035101879</v>
      </c>
      <c r="K15" s="7">
        <f t="shared" si="1"/>
        <v>5.6535685645549311E-2</v>
      </c>
      <c r="M15" t="s">
        <v>175</v>
      </c>
      <c r="N15">
        <v>-1</v>
      </c>
    </row>
    <row r="16" spans="1:14" s="7" customFormat="1" x14ac:dyDescent="0.3">
      <c r="A16" s="7" t="s">
        <v>7</v>
      </c>
      <c r="B16">
        <v>12</v>
      </c>
      <c r="C16" s="7">
        <v>27.282</v>
      </c>
      <c r="D16" s="7" t="s">
        <v>143</v>
      </c>
      <c r="E16" s="7">
        <v>1.589</v>
      </c>
      <c r="F16" s="8">
        <v>0.38365994417951549</v>
      </c>
      <c r="G16" s="7">
        <f t="shared" si="0"/>
        <v>0.35065818182237984</v>
      </c>
      <c r="H16" s="8">
        <v>0.12559280359562561</v>
      </c>
      <c r="I16" s="8">
        <v>0.20931512936984778</v>
      </c>
      <c r="K16" s="7">
        <f t="shared" si="1"/>
        <v>5.8243530532952129E-2</v>
      </c>
      <c r="M16" t="s">
        <v>177</v>
      </c>
      <c r="N16">
        <v>-1</v>
      </c>
    </row>
    <row r="17" spans="1:14" s="7" customFormat="1" x14ac:dyDescent="0.3">
      <c r="A17" s="7" t="s">
        <v>7</v>
      </c>
      <c r="B17">
        <v>13</v>
      </c>
      <c r="C17" s="7">
        <v>5.7670000000000003</v>
      </c>
      <c r="D17" s="7" t="s">
        <v>148</v>
      </c>
      <c r="E17" s="7">
        <v>0.316</v>
      </c>
      <c r="F17" s="8">
        <v>0.75239690296773232</v>
      </c>
      <c r="G17" s="7">
        <f t="shared" si="0"/>
        <v>0.68767702755022531</v>
      </c>
      <c r="H17" s="8">
        <v>0.77515683208852504</v>
      </c>
      <c r="I17" s="8">
        <v>0.92797221715938427</v>
      </c>
      <c r="K17" s="7">
        <f t="shared" si="1"/>
        <v>5.4794520547945202E-2</v>
      </c>
      <c r="M17" t="s">
        <v>178</v>
      </c>
      <c r="N17">
        <v>-4</v>
      </c>
    </row>
    <row r="18" spans="1:14" x14ac:dyDescent="0.3">
      <c r="A18" t="s">
        <v>7</v>
      </c>
      <c r="B18">
        <v>14</v>
      </c>
      <c r="C18" s="5">
        <v>2.4940000000000002</v>
      </c>
      <c r="D18" t="s">
        <v>149</v>
      </c>
      <c r="E18">
        <v>35.886000000000003</v>
      </c>
      <c r="F18" s="1">
        <v>1.0620326614618321</v>
      </c>
      <c r="G18">
        <f t="shared" si="0"/>
        <v>0.97067845563241095</v>
      </c>
      <c r="H18" s="1">
        <v>0.70946787883597662</v>
      </c>
      <c r="I18" s="1">
        <v>1.0460144731707846</v>
      </c>
      <c r="K18">
        <f t="shared" si="1"/>
        <v>14.388933440256615</v>
      </c>
      <c r="M18" t="s">
        <v>179</v>
      </c>
      <c r="N18">
        <v>-2</v>
      </c>
    </row>
    <row r="19" spans="1:14" s="4" customFormat="1" x14ac:dyDescent="0.3">
      <c r="A19" s="4" t="s">
        <v>7</v>
      </c>
      <c r="B19">
        <v>15</v>
      </c>
      <c r="C19" s="4">
        <v>16.245000000000001</v>
      </c>
      <c r="D19" s="4" t="s">
        <v>150</v>
      </c>
      <c r="E19" s="4">
        <v>59.793999999999997</v>
      </c>
      <c r="F19" s="6">
        <v>1.0780881257931585</v>
      </c>
      <c r="G19" s="4">
        <f t="shared" si="0"/>
        <v>0.98535285679455764</v>
      </c>
      <c r="H19" s="6">
        <v>0.35861736872284994</v>
      </c>
      <c r="I19" s="6">
        <v>0.72122074129453162</v>
      </c>
      <c r="K19" s="4">
        <f t="shared" si="1"/>
        <v>3.6807633117882421</v>
      </c>
      <c r="M19" t="s">
        <v>180</v>
      </c>
      <c r="N19">
        <v>-2</v>
      </c>
    </row>
    <row r="20" spans="1:14" s="4" customFormat="1" x14ac:dyDescent="0.3">
      <c r="A20" s="4" t="s">
        <v>7</v>
      </c>
      <c r="B20">
        <v>16</v>
      </c>
      <c r="C20" s="4">
        <v>16.245000000000001</v>
      </c>
      <c r="D20" s="4" t="s">
        <v>151</v>
      </c>
      <c r="E20" s="4">
        <v>3.8580000000000001</v>
      </c>
      <c r="F20" s="6">
        <v>1.0780881257931585</v>
      </c>
      <c r="G20" s="4">
        <f t="shared" si="0"/>
        <v>0.98535285679455764</v>
      </c>
      <c r="H20" s="6">
        <v>0.34642013987795856</v>
      </c>
      <c r="I20" s="6">
        <v>0.66147953588617525</v>
      </c>
      <c r="K20" s="4">
        <f t="shared" si="1"/>
        <v>0.23748845798707294</v>
      </c>
      <c r="M20" t="s">
        <v>181</v>
      </c>
      <c r="N20">
        <v>-3</v>
      </c>
    </row>
    <row r="21" spans="1:14" s="4" customFormat="1" x14ac:dyDescent="0.3">
      <c r="A21" s="4" t="s">
        <v>7</v>
      </c>
      <c r="B21">
        <v>17</v>
      </c>
      <c r="C21" s="4">
        <v>16.245000000000001</v>
      </c>
      <c r="D21" s="4" t="s">
        <v>152</v>
      </c>
      <c r="E21" s="4">
        <v>4.1000000000000002E-2</v>
      </c>
      <c r="F21" s="6">
        <v>1.0780881257931585</v>
      </c>
      <c r="G21" s="4">
        <f t="shared" si="0"/>
        <v>0.98535285679455764</v>
      </c>
      <c r="H21" s="6">
        <v>0.34285093478539092</v>
      </c>
      <c r="I21" s="6">
        <v>0.59889788495937746</v>
      </c>
      <c r="K21" s="4">
        <f t="shared" si="1"/>
        <v>2.5238534933825791E-3</v>
      </c>
      <c r="M21" t="s">
        <v>182</v>
      </c>
      <c r="N21">
        <v>-2</v>
      </c>
    </row>
    <row r="22" spans="1:14" s="4" customFormat="1" x14ac:dyDescent="0.3">
      <c r="A22" s="4" t="s">
        <v>7</v>
      </c>
      <c r="B22">
        <v>18</v>
      </c>
      <c r="C22" s="4">
        <v>15.789</v>
      </c>
      <c r="D22" s="4" t="s">
        <v>153</v>
      </c>
      <c r="E22" s="4">
        <v>0.49399999999999999</v>
      </c>
      <c r="F22" s="6">
        <v>1.1276996093515199</v>
      </c>
      <c r="G22" s="4">
        <f t="shared" si="0"/>
        <v>1.030696846663737</v>
      </c>
      <c r="H22" s="6">
        <v>0.4033040754035106</v>
      </c>
      <c r="I22" s="6">
        <v>0.80031538318105955</v>
      </c>
      <c r="K22" s="4">
        <f t="shared" si="1"/>
        <v>3.1287605294825514E-2</v>
      </c>
      <c r="M22" t="s">
        <v>183</v>
      </c>
      <c r="N22">
        <v>-2</v>
      </c>
    </row>
    <row r="23" spans="1:14" x14ac:dyDescent="0.3">
      <c r="A23" t="s">
        <v>35</v>
      </c>
      <c r="B23">
        <v>19</v>
      </c>
      <c r="C23" s="5">
        <v>27.282</v>
      </c>
      <c r="D23" t="s">
        <v>143</v>
      </c>
      <c r="E23">
        <v>1.589</v>
      </c>
      <c r="F23" s="1">
        <v>0.25953711956740849</v>
      </c>
      <c r="G23">
        <f t="shared" si="0"/>
        <v>0.23721218710374883</v>
      </c>
      <c r="H23" s="1">
        <v>3.5841870476832176E-3</v>
      </c>
      <c r="I23" s="1">
        <v>3.8573906682139239E-2</v>
      </c>
      <c r="K23">
        <f t="shared" si="1"/>
        <v>5.8243530532952129E-2</v>
      </c>
      <c r="M23" t="s">
        <v>177</v>
      </c>
      <c r="N23">
        <v>-1</v>
      </c>
    </row>
    <row r="24" spans="1:14" s="4" customFormat="1" x14ac:dyDescent="0.3">
      <c r="A24" s="4" t="s">
        <v>35</v>
      </c>
      <c r="B24">
        <v>20</v>
      </c>
      <c r="C24" s="4">
        <v>16.245000000000001</v>
      </c>
      <c r="D24" s="4" t="s">
        <v>151</v>
      </c>
      <c r="E24" s="4">
        <v>3.8580000000000001</v>
      </c>
      <c r="F24" s="6">
        <v>0.86092870278564604</v>
      </c>
      <c r="G24" s="4">
        <f t="shared" si="0"/>
        <v>0.78687311036113472</v>
      </c>
      <c r="H24" s="6">
        <v>0.16256756397532912</v>
      </c>
      <c r="I24" s="6">
        <v>0.26825786474879859</v>
      </c>
      <c r="K24" s="4">
        <f t="shared" si="1"/>
        <v>0.23748845798707294</v>
      </c>
      <c r="M24" t="s">
        <v>181</v>
      </c>
      <c r="N24">
        <v>-3</v>
      </c>
    </row>
    <row r="25" spans="1:14" s="7" customFormat="1" x14ac:dyDescent="0.3">
      <c r="A25" s="7" t="s">
        <v>35</v>
      </c>
      <c r="B25">
        <v>21</v>
      </c>
      <c r="C25" s="7">
        <v>16.245000000000001</v>
      </c>
      <c r="D25" s="7" t="s">
        <v>152</v>
      </c>
      <c r="E25" s="7">
        <v>4.1000000000000002E-2</v>
      </c>
      <c r="F25" s="8">
        <v>0.75237934382855165</v>
      </c>
      <c r="G25" s="7">
        <f t="shared" si="0"/>
        <v>0.68766097881771393</v>
      </c>
      <c r="H25" s="8">
        <v>0.17582905974810825</v>
      </c>
      <c r="I25" s="8">
        <v>0.3293544585021248</v>
      </c>
      <c r="K25" s="7">
        <f>E25/C25</f>
        <v>2.5238534933825791E-3</v>
      </c>
      <c r="M25" t="s">
        <v>182</v>
      </c>
      <c r="N25">
        <v>-2</v>
      </c>
    </row>
    <row r="26" spans="1:14" s="7" customFormat="1" x14ac:dyDescent="0.3">
      <c r="A26" s="7" t="s">
        <v>35</v>
      </c>
      <c r="B26">
        <v>22</v>
      </c>
      <c r="C26" s="7">
        <v>15.789</v>
      </c>
      <c r="D26" s="7" t="s">
        <v>154</v>
      </c>
      <c r="E26" s="7">
        <v>7.2999999999999995E-2</v>
      </c>
      <c r="F26" s="8">
        <v>1.030665334486397</v>
      </c>
      <c r="G26" s="7">
        <f t="shared" si="0"/>
        <v>0.94200929166910807</v>
      </c>
      <c r="H26" s="8">
        <v>0.19380891523523722</v>
      </c>
      <c r="I26" s="8">
        <v>0.42278478242440071</v>
      </c>
      <c r="K26" s="7">
        <f t="shared" si="1"/>
        <v>4.6234720374944581E-3</v>
      </c>
      <c r="M26" t="s">
        <v>184</v>
      </c>
      <c r="N26">
        <v>-1</v>
      </c>
    </row>
    <row r="27" spans="1:14" s="7" customFormat="1" x14ac:dyDescent="0.3">
      <c r="A27" s="7" t="s">
        <v>7</v>
      </c>
      <c r="B27">
        <v>23</v>
      </c>
      <c r="C27" s="7">
        <v>16.271000000000001</v>
      </c>
      <c r="D27" s="7" t="s">
        <v>155</v>
      </c>
      <c r="E27" s="7">
        <v>2.9790000000000001</v>
      </c>
      <c r="F27" s="8">
        <v>0.23386366938324069</v>
      </c>
      <c r="G27" s="7">
        <f t="shared" si="0"/>
        <v>0.21374712253481021</v>
      </c>
      <c r="H27" s="8">
        <v>0.67914297695473547</v>
      </c>
      <c r="I27" s="8">
        <v>0.97068572612388648</v>
      </c>
      <c r="K27" s="7">
        <f t="shared" si="1"/>
        <v>0.1830864728658349</v>
      </c>
      <c r="M27" t="s">
        <v>173</v>
      </c>
      <c r="N27">
        <v>-4</v>
      </c>
    </row>
    <row r="28" spans="1:14" x14ac:dyDescent="0.3">
      <c r="A28" t="s">
        <v>7</v>
      </c>
      <c r="B28">
        <v>24</v>
      </c>
      <c r="C28" s="5">
        <v>1.8240000000000001</v>
      </c>
      <c r="D28" t="s">
        <v>156</v>
      </c>
      <c r="E28">
        <v>4.0469999999999997</v>
      </c>
      <c r="F28" s="1">
        <v>0.82313649514255294</v>
      </c>
      <c r="G28">
        <f t="shared" si="0"/>
        <v>0.75233172281148697</v>
      </c>
      <c r="H28" s="1">
        <v>0.40306857640427074</v>
      </c>
      <c r="I28" s="1">
        <v>0.84930236549175542</v>
      </c>
      <c r="K28">
        <f t="shared" si="1"/>
        <v>2.2187499999999996</v>
      </c>
      <c r="M28" t="s">
        <v>185</v>
      </c>
      <c r="N28">
        <v>-3</v>
      </c>
    </row>
    <row r="29" spans="1:14" s="4" customFormat="1" x14ac:dyDescent="0.3">
      <c r="A29" s="4" t="s">
        <v>7</v>
      </c>
      <c r="B29">
        <v>25</v>
      </c>
      <c r="C29" s="4">
        <v>2.4940000000000002</v>
      </c>
      <c r="D29" s="4" t="s">
        <v>157</v>
      </c>
      <c r="E29" s="4">
        <v>0.19700000000000001</v>
      </c>
      <c r="F29" s="6">
        <v>1.030665334486397</v>
      </c>
      <c r="G29" s="4">
        <f t="shared" si="0"/>
        <v>0.94200929166910807</v>
      </c>
      <c r="H29" s="6">
        <v>0.59311671863581072</v>
      </c>
      <c r="I29" s="6">
        <v>0.94200785005766485</v>
      </c>
      <c r="K29" s="4">
        <f t="shared" si="1"/>
        <v>7.8989574979951876E-2</v>
      </c>
      <c r="M29" t="s">
        <v>186</v>
      </c>
      <c r="N29">
        <v>-2</v>
      </c>
    </row>
    <row r="30" spans="1:14" s="4" customFormat="1" x14ac:dyDescent="0.3">
      <c r="A30" s="4" t="s">
        <v>7</v>
      </c>
      <c r="B30">
        <v>26</v>
      </c>
      <c r="C30" s="4">
        <v>15.789</v>
      </c>
      <c r="D30" s="4" t="s">
        <v>158</v>
      </c>
      <c r="E30" s="4">
        <v>1.5089999999999999</v>
      </c>
      <c r="F30" s="6">
        <v>1.0948887101613103</v>
      </c>
      <c r="G30" s="4">
        <f t="shared" si="0"/>
        <v>1.0007082840615049</v>
      </c>
      <c r="H30" s="6">
        <v>0.30873772569119934</v>
      </c>
      <c r="I30" s="6">
        <v>0.67834681804410923</v>
      </c>
      <c r="K30" s="4">
        <f t="shared" si="1"/>
        <v>9.557286718601557E-2</v>
      </c>
      <c r="M30" t="s">
        <v>187</v>
      </c>
      <c r="N30">
        <v>-1</v>
      </c>
    </row>
    <row r="31" spans="1:14" s="4" customFormat="1" x14ac:dyDescent="0.3">
      <c r="A31" s="4" t="s">
        <v>35</v>
      </c>
      <c r="B31">
        <v>27</v>
      </c>
      <c r="C31" s="4">
        <v>16.271000000000001</v>
      </c>
      <c r="D31" s="4" t="s">
        <v>155</v>
      </c>
      <c r="E31" s="4">
        <v>2.9790000000000001</v>
      </c>
      <c r="F31" s="6">
        <v>1</v>
      </c>
      <c r="G31" s="4">
        <f t="shared" si="0"/>
        <v>0.91398173601960897</v>
      </c>
      <c r="H31" s="6">
        <v>0.34050677050665151</v>
      </c>
      <c r="I31" s="6">
        <v>0.80031538318105955</v>
      </c>
      <c r="K31" s="4">
        <f t="shared" si="1"/>
        <v>0.1830864728658349</v>
      </c>
      <c r="M31" t="s">
        <v>173</v>
      </c>
      <c r="N31">
        <v>-4</v>
      </c>
    </row>
    <row r="32" spans="1:14" x14ac:dyDescent="0.3">
      <c r="A32" t="s">
        <v>35</v>
      </c>
      <c r="B32">
        <v>28</v>
      </c>
      <c r="C32" s="5">
        <v>1.8240000000000001</v>
      </c>
      <c r="D32" t="s">
        <v>156</v>
      </c>
      <c r="E32">
        <v>4.0469999999999997</v>
      </c>
      <c r="F32" s="1">
        <v>0.42579681495105542</v>
      </c>
      <c r="G32">
        <f t="shared" si="0"/>
        <v>0.38917051212058584</v>
      </c>
      <c r="H32" s="1">
        <v>0.20765802090912544</v>
      </c>
      <c r="I32" s="1">
        <v>0.75287551081394544</v>
      </c>
      <c r="K32">
        <f t="shared" si="1"/>
        <v>2.2187499999999996</v>
      </c>
      <c r="M32" t="s">
        <v>185</v>
      </c>
      <c r="N32">
        <v>-3</v>
      </c>
    </row>
  </sheetData>
  <conditionalFormatting sqref="K5:K3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9676-8251-4C9F-A815-ADF23A4AE36D}">
  <dimension ref="A1:B29"/>
  <sheetViews>
    <sheetView workbookViewId="0">
      <selection activeCell="B2" sqref="B2:B29"/>
    </sheetView>
  </sheetViews>
  <sheetFormatPr defaultRowHeight="14.4" x14ac:dyDescent="0.3"/>
  <sheetData>
    <row r="1" spans="1:2" x14ac:dyDescent="0.3">
      <c r="A1" t="s">
        <v>188</v>
      </c>
    </row>
    <row r="2" spans="1:2" x14ac:dyDescent="0.3">
      <c r="A2" t="s">
        <v>169</v>
      </c>
      <c r="B2">
        <v>-4</v>
      </c>
    </row>
    <row r="3" spans="1:2" x14ac:dyDescent="0.3">
      <c r="A3" t="s">
        <v>170</v>
      </c>
      <c r="B3">
        <v>-3</v>
      </c>
    </row>
    <row r="4" spans="1:2" x14ac:dyDescent="0.3">
      <c r="A4" t="s">
        <v>171</v>
      </c>
      <c r="B4">
        <v>-2</v>
      </c>
    </row>
    <row r="5" spans="1:2" x14ac:dyDescent="0.3">
      <c r="A5" t="s">
        <v>172</v>
      </c>
      <c r="B5">
        <v>-4</v>
      </c>
    </row>
    <row r="6" spans="1:2" x14ac:dyDescent="0.3">
      <c r="A6" t="s">
        <v>173</v>
      </c>
      <c r="B6">
        <v>-4</v>
      </c>
    </row>
    <row r="7" spans="1:2" x14ac:dyDescent="0.3">
      <c r="A7" t="s">
        <v>174</v>
      </c>
      <c r="B7">
        <v>-3</v>
      </c>
    </row>
    <row r="8" spans="1:2" x14ac:dyDescent="0.3">
      <c r="A8" t="s">
        <v>175</v>
      </c>
      <c r="B8">
        <v>-1</v>
      </c>
    </row>
    <row r="9" spans="1:2" x14ac:dyDescent="0.3">
      <c r="A9" t="s">
        <v>176</v>
      </c>
      <c r="B9">
        <v>-2</v>
      </c>
    </row>
    <row r="10" spans="1:2" x14ac:dyDescent="0.3">
      <c r="A10" t="s">
        <v>172</v>
      </c>
      <c r="B10">
        <v>-4</v>
      </c>
    </row>
    <row r="11" spans="1:2" x14ac:dyDescent="0.3">
      <c r="A11" t="s">
        <v>173</v>
      </c>
      <c r="B11">
        <v>-4</v>
      </c>
    </row>
    <row r="12" spans="1:2" x14ac:dyDescent="0.3">
      <c r="A12" t="s">
        <v>175</v>
      </c>
      <c r="B12">
        <v>-1</v>
      </c>
    </row>
    <row r="13" spans="1:2" x14ac:dyDescent="0.3">
      <c r="A13" t="s">
        <v>177</v>
      </c>
      <c r="B13">
        <v>-1</v>
      </c>
    </row>
    <row r="14" spans="1:2" x14ac:dyDescent="0.3">
      <c r="A14" t="s">
        <v>178</v>
      </c>
      <c r="B14">
        <v>-4</v>
      </c>
    </row>
    <row r="15" spans="1:2" x14ac:dyDescent="0.3">
      <c r="A15" t="s">
        <v>179</v>
      </c>
      <c r="B15">
        <v>-2</v>
      </c>
    </row>
    <row r="16" spans="1:2" x14ac:dyDescent="0.3">
      <c r="A16" t="s">
        <v>180</v>
      </c>
      <c r="B16">
        <v>-2</v>
      </c>
    </row>
    <row r="17" spans="1:2" x14ac:dyDescent="0.3">
      <c r="A17" t="s">
        <v>181</v>
      </c>
      <c r="B17">
        <v>-3</v>
      </c>
    </row>
    <row r="18" spans="1:2" x14ac:dyDescent="0.3">
      <c r="A18" t="s">
        <v>182</v>
      </c>
      <c r="B18">
        <v>-2</v>
      </c>
    </row>
    <row r="19" spans="1:2" x14ac:dyDescent="0.3">
      <c r="A19" t="s">
        <v>183</v>
      </c>
      <c r="B19">
        <v>-2</v>
      </c>
    </row>
    <row r="20" spans="1:2" x14ac:dyDescent="0.3">
      <c r="A20" t="s">
        <v>177</v>
      </c>
      <c r="B20">
        <v>-1</v>
      </c>
    </row>
    <row r="21" spans="1:2" x14ac:dyDescent="0.3">
      <c r="A21" t="s">
        <v>181</v>
      </c>
      <c r="B21">
        <v>-3</v>
      </c>
    </row>
    <row r="22" spans="1:2" x14ac:dyDescent="0.3">
      <c r="A22" t="s">
        <v>182</v>
      </c>
      <c r="B22">
        <v>-2</v>
      </c>
    </row>
    <row r="23" spans="1:2" x14ac:dyDescent="0.3">
      <c r="A23" t="s">
        <v>184</v>
      </c>
      <c r="B23">
        <v>-1</v>
      </c>
    </row>
    <row r="24" spans="1:2" x14ac:dyDescent="0.3">
      <c r="A24" t="s">
        <v>173</v>
      </c>
      <c r="B24">
        <v>-4</v>
      </c>
    </row>
    <row r="25" spans="1:2" x14ac:dyDescent="0.3">
      <c r="A25" t="s">
        <v>185</v>
      </c>
      <c r="B25">
        <v>-3</v>
      </c>
    </row>
    <row r="26" spans="1:2" x14ac:dyDescent="0.3">
      <c r="A26" t="s">
        <v>186</v>
      </c>
      <c r="B26">
        <v>-2</v>
      </c>
    </row>
    <row r="27" spans="1:2" x14ac:dyDescent="0.3">
      <c r="A27" t="s">
        <v>187</v>
      </c>
      <c r="B27">
        <v>-1</v>
      </c>
    </row>
    <row r="28" spans="1:2" x14ac:dyDescent="0.3">
      <c r="A28" t="s">
        <v>173</v>
      </c>
      <c r="B28">
        <v>-4</v>
      </c>
    </row>
    <row r="29" spans="1:2" x14ac:dyDescent="0.3">
      <c r="A29" t="s">
        <v>185</v>
      </c>
      <c r="B29">
        <v>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B4993-942D-4E07-BCDE-5AA3B11AEDB3}">
  <dimension ref="A1:F9"/>
  <sheetViews>
    <sheetView tabSelected="1" workbookViewId="0">
      <selection activeCell="A2" activeCellId="1" sqref="A9:XFD9 A2:XFD2"/>
    </sheetView>
  </sheetViews>
  <sheetFormatPr defaultRowHeight="14.4" x14ac:dyDescent="0.3"/>
  <sheetData>
    <row r="1" spans="1:6" x14ac:dyDescent="0.3">
      <c r="A1" t="s">
        <v>0</v>
      </c>
      <c r="B1" t="s">
        <v>138</v>
      </c>
      <c r="C1" t="s">
        <v>159</v>
      </c>
      <c r="D1" t="s">
        <v>168</v>
      </c>
      <c r="E1" t="s">
        <v>160</v>
      </c>
      <c r="F1" t="s">
        <v>164</v>
      </c>
    </row>
    <row r="2" spans="1:6" s="4" customFormat="1" x14ac:dyDescent="0.3">
      <c r="A2" s="4" t="s">
        <v>7</v>
      </c>
      <c r="B2">
        <v>7</v>
      </c>
      <c r="C2" s="9">
        <v>1.000611218283632</v>
      </c>
      <c r="D2" s="4">
        <v>0.91454037836756985</v>
      </c>
      <c r="E2" s="6">
        <v>0.44126994469520753</v>
      </c>
      <c r="F2" s="6">
        <v>0.80031538318105955</v>
      </c>
    </row>
    <row r="3" spans="1:6" s="4" customFormat="1" x14ac:dyDescent="0.3">
      <c r="A3" s="4" t="s">
        <v>7</v>
      </c>
      <c r="B3">
        <v>8</v>
      </c>
      <c r="C3" s="9">
        <v>1.0780881257931585</v>
      </c>
      <c r="D3" s="4">
        <v>0.98535285679455764</v>
      </c>
      <c r="E3" s="6">
        <v>0.32363319269119933</v>
      </c>
      <c r="F3" s="6">
        <v>0.57252695901341311</v>
      </c>
    </row>
    <row r="4" spans="1:6" s="4" customFormat="1" x14ac:dyDescent="0.3">
      <c r="A4" s="4" t="s">
        <v>7</v>
      </c>
      <c r="B4">
        <v>15</v>
      </c>
      <c r="C4" s="9">
        <v>1.0780881257931585</v>
      </c>
      <c r="D4" s="4">
        <v>0.98535285679455764</v>
      </c>
      <c r="E4" s="6">
        <v>0.35861736872284994</v>
      </c>
      <c r="F4" s="6">
        <v>0.72122074129453162</v>
      </c>
    </row>
    <row r="5" spans="1:6" s="4" customFormat="1" x14ac:dyDescent="0.3">
      <c r="A5" s="4" t="s">
        <v>7</v>
      </c>
      <c r="B5">
        <v>16</v>
      </c>
      <c r="C5" s="9">
        <v>1.0780881257931585</v>
      </c>
      <c r="D5" s="4">
        <v>0.98535285679455764</v>
      </c>
      <c r="E5" s="6">
        <v>0.34642013987795856</v>
      </c>
      <c r="F5" s="6">
        <v>0.66147953588617525</v>
      </c>
    </row>
    <row r="6" spans="1:6" s="4" customFormat="1" x14ac:dyDescent="0.3">
      <c r="A6" s="4" t="s">
        <v>7</v>
      </c>
      <c r="B6">
        <v>17</v>
      </c>
      <c r="C6" s="9">
        <v>1.0780881257931585</v>
      </c>
      <c r="D6" s="4">
        <v>0.98535285679455764</v>
      </c>
      <c r="E6" s="6">
        <v>0.34285093478539092</v>
      </c>
      <c r="F6" s="6">
        <v>0.59889788495937746</v>
      </c>
    </row>
    <row r="7" spans="1:6" s="4" customFormat="1" x14ac:dyDescent="0.3">
      <c r="A7" s="4" t="s">
        <v>7</v>
      </c>
      <c r="B7">
        <v>18</v>
      </c>
      <c r="C7" s="9">
        <v>1.1276996093515199</v>
      </c>
      <c r="D7" s="4">
        <v>1.030696846663737</v>
      </c>
      <c r="E7" s="6">
        <v>0.4033040754035106</v>
      </c>
      <c r="F7" s="6">
        <v>0.80031538318105955</v>
      </c>
    </row>
    <row r="8" spans="1:6" s="4" customFormat="1" x14ac:dyDescent="0.3">
      <c r="A8" s="4" t="s">
        <v>7</v>
      </c>
      <c r="B8">
        <v>26</v>
      </c>
      <c r="C8" s="9">
        <v>1.0948887101613103</v>
      </c>
      <c r="D8" s="4">
        <v>1.0007082840615049</v>
      </c>
      <c r="E8" s="6">
        <v>0.30873772569119934</v>
      </c>
      <c r="F8" s="6">
        <v>0.67834681804410923</v>
      </c>
    </row>
    <row r="9" spans="1:6" s="4" customFormat="1" x14ac:dyDescent="0.3">
      <c r="A9" s="4" t="s">
        <v>35</v>
      </c>
      <c r="B9">
        <v>27</v>
      </c>
      <c r="C9" s="9">
        <v>1</v>
      </c>
      <c r="D9" s="4">
        <v>0.91398173601960897</v>
      </c>
      <c r="E9" s="6">
        <v>0.34050677050665151</v>
      </c>
      <c r="F9" s="6">
        <v>0.80031538318105955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9.17.20_emi_novel_mutant_seqs</vt:lpstr>
      <vt:lpstr>Natural Diversity and Blosum</vt:lpstr>
      <vt:lpstr>11.12.20_blosum</vt:lpstr>
      <vt:lpstr>Best Clones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Makowski</dc:creator>
  <cp:lastModifiedBy>Emily Makowski</cp:lastModifiedBy>
  <dcterms:created xsi:type="dcterms:W3CDTF">2020-11-12T20:00:38Z</dcterms:created>
  <dcterms:modified xsi:type="dcterms:W3CDTF">2020-11-13T16:37:25Z</dcterms:modified>
</cp:coreProperties>
</file>