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makow\Documents\Research\Data Analysis\10.7.20_AC-SINS\"/>
    </mc:Choice>
  </mc:AlternateContent>
  <xr:revisionPtr revIDLastSave="0" documentId="13_ncr:1_{C87BAAE9-F3DB-4CF0-9A2A-E98432547A4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C-SINS Calibration Method" sheetId="1" r:id="rId1"/>
    <sheet name="Results" sheetId="2" r:id="rId2"/>
    <sheet name="Sheet2" sheetId="3" r:id="rId3"/>
  </sheets>
  <definedNames>
    <definedName name="solver_adj" localSheetId="0" hidden="1">'AC-SINS Calibration Method'!$P$43:$P$44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'AC-SINS Calibration Method'!$Q$45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8" i="1" l="1"/>
  <c r="L28" i="1"/>
  <c r="K29" i="1"/>
  <c r="L29" i="1"/>
  <c r="K30" i="1"/>
  <c r="L30" i="1"/>
  <c r="K31" i="1"/>
  <c r="L31" i="1"/>
  <c r="K32" i="1"/>
  <c r="L3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L2" i="1"/>
  <c r="K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2" i="1"/>
  <c r="Q36" i="1"/>
  <c r="Q37" i="1"/>
  <c r="Q38" i="1"/>
  <c r="Q39" i="1"/>
  <c r="Q40" i="1"/>
  <c r="Q4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  <c r="I47" i="1"/>
  <c r="I48" i="1"/>
  <c r="I49" i="1"/>
  <c r="I50" i="1"/>
  <c r="I51" i="1"/>
  <c r="I46" i="1"/>
  <c r="F47" i="1"/>
  <c r="F48" i="1"/>
  <c r="F49" i="1"/>
  <c r="F50" i="1"/>
  <c r="F51" i="1"/>
  <c r="F46" i="1"/>
  <c r="C47" i="1"/>
  <c r="C48" i="1"/>
  <c r="C49" i="1"/>
  <c r="C50" i="1"/>
  <c r="C51" i="1"/>
  <c r="C46" i="1"/>
  <c r="Q43" i="1" l="1"/>
  <c r="Q44" i="1"/>
  <c r="I54" i="1"/>
  <c r="F54" i="1"/>
  <c r="C54" i="1"/>
  <c r="I53" i="1"/>
  <c r="F53" i="1"/>
  <c r="C53" i="1"/>
  <c r="L47" i="1"/>
  <c r="L48" i="1"/>
  <c r="L49" i="1"/>
  <c r="L50" i="1"/>
  <c r="L51" i="1"/>
  <c r="L46" i="1"/>
  <c r="K47" i="1"/>
  <c r="K48" i="1"/>
  <c r="K49" i="1"/>
  <c r="K50" i="1"/>
  <c r="K51" i="1"/>
  <c r="K46" i="1"/>
  <c r="Q45" i="1" l="1"/>
  <c r="I55" i="1"/>
  <c r="F55" i="1"/>
  <c r="C55" i="1"/>
</calcChain>
</file>

<file path=xl/sharedStrings.xml><?xml version="1.0" encoding="utf-8"?>
<sst xmlns="http://schemas.openxmlformats.org/spreadsheetml/2006/main" count="216" uniqueCount="69">
  <si>
    <t>Abit</t>
  </si>
  <si>
    <t>Atel</t>
  </si>
  <si>
    <t>Boco</t>
  </si>
  <si>
    <t>Bren</t>
  </si>
  <si>
    <t>Brod</t>
  </si>
  <si>
    <t>Carl</t>
  </si>
  <si>
    <t>Cren</t>
  </si>
  <si>
    <t>Duli</t>
  </si>
  <si>
    <t>Elot</t>
  </si>
  <si>
    <t>Emi</t>
  </si>
  <si>
    <t>Ficla</t>
  </si>
  <si>
    <t>Gani</t>
  </si>
  <si>
    <t>Goli</t>
  </si>
  <si>
    <t>Iba</t>
  </si>
  <si>
    <t>Ixe</t>
  </si>
  <si>
    <t>Lenzi</t>
  </si>
  <si>
    <t>Mat</t>
  </si>
  <si>
    <t>Mepo</t>
  </si>
  <si>
    <t>Nata</t>
  </si>
  <si>
    <t>Ola</t>
  </si>
  <si>
    <t>Otler</t>
  </si>
  <si>
    <t>Pani</t>
  </si>
  <si>
    <t>Patri</t>
  </si>
  <si>
    <t>Pina</t>
  </si>
  <si>
    <t>Rad</t>
  </si>
  <si>
    <t>Ritux</t>
  </si>
  <si>
    <t>Romo</t>
  </si>
  <si>
    <t>Sim</t>
  </si>
  <si>
    <t>Tras</t>
  </si>
  <si>
    <t>Trem</t>
  </si>
  <si>
    <t>Velt</t>
  </si>
  <si>
    <t>Visi</t>
  </si>
  <si>
    <t>HPC</t>
  </si>
  <si>
    <t>NIST</t>
  </si>
  <si>
    <t>A</t>
  </si>
  <si>
    <t>C</t>
  </si>
  <si>
    <t>D</t>
  </si>
  <si>
    <t>E</t>
  </si>
  <si>
    <t>F</t>
  </si>
  <si>
    <t>K</t>
  </si>
  <si>
    <t>His</t>
  </si>
  <si>
    <t>Rep 1</t>
  </si>
  <si>
    <t>Rep 2</t>
  </si>
  <si>
    <t>Rep 3</t>
  </si>
  <si>
    <t>Average</t>
  </si>
  <si>
    <t>STDEV</t>
  </si>
  <si>
    <t>Parameter 1</t>
  </si>
  <si>
    <t>Parameter 2</t>
  </si>
  <si>
    <t>CNTO</t>
  </si>
  <si>
    <t>Leb</t>
  </si>
  <si>
    <t>Gan</t>
  </si>
  <si>
    <t>Adu</t>
  </si>
  <si>
    <t>Bap</t>
  </si>
  <si>
    <t>30T</t>
  </si>
  <si>
    <t>41</t>
  </si>
  <si>
    <t>54G</t>
  </si>
  <si>
    <t>2FZ</t>
  </si>
  <si>
    <t>32B</t>
  </si>
  <si>
    <t>26S</t>
  </si>
  <si>
    <t>Histidine</t>
  </si>
  <si>
    <t>10.7.20</t>
  </si>
  <si>
    <t>10.30.20</t>
  </si>
  <si>
    <t>New Cal Panel</t>
  </si>
  <si>
    <t>AC-SINS Score</t>
  </si>
  <si>
    <t>SMP</t>
  </si>
  <si>
    <t>OVA</t>
  </si>
  <si>
    <t>Fv pI</t>
  </si>
  <si>
    <t>Stage</t>
  </si>
  <si>
    <t>Approved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</si>
</sst>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0" fontId="0" fillId="2" borderId="0" xfId="0" applyFill="1"/>
    <xf numFmtId="2" fontId="0" fillId="0" borderId="0" xfId="0" applyNumberFormat="1"/>
    <xf numFmtId="0" fontId="1" fillId="0" borderId="0" xfId="0" applyFont="1" applyFill="1"/>
    <xf numFmtId="2" fontId="1" fillId="0" borderId="0" xfId="0" applyNumberFormat="1" applyFont="1" applyFill="1"/>
    <xf numFmtId="0" fontId="0" fillId="0" borderId="0" xfId="0" applyFill="1"/>
    <xf numFmtId="2" fontId="2" fillId="0" borderId="0" xfId="0" applyNumberFormat="1" applyFont="1" applyFill="1" applyAlignment="1">
      <alignment vertical="center"/>
    </xf>
    <xf numFmtId="2" fontId="0" fillId="0" borderId="0" xfId="0" quotePrefix="1" applyNumberFormat="1"/>
    <xf numFmtId="0" fontId="0" fillId="0" borderId="0" xfId="0" quotePrefix="1" applyFill="1"/>
    <xf numFmtId="0" fontId="0" fillId="0" borderId="0" xfId="0" applyNumberFormat="1"/>
    <xf numFmtId="0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Results!$E$1</c:f>
              <c:strCache>
                <c:ptCount val="1"/>
                <c:pt idx="0">
                  <c:v>SMP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Results!$B$2:$B$44</c:f>
              <c:numCache>
                <c:formatCode>0.00</c:formatCode>
                <c:ptCount val="43"/>
                <c:pt idx="0">
                  <c:v>0.48286452471131919</c:v>
                </c:pt>
                <c:pt idx="1">
                  <c:v>0.37788421894627905</c:v>
                </c:pt>
                <c:pt idx="2">
                  <c:v>7.7988067301385435E-6</c:v>
                </c:pt>
                <c:pt idx="3">
                  <c:v>2.8984598532774394E-2</c:v>
                </c:pt>
                <c:pt idx="4">
                  <c:v>0.51977933105677387</c:v>
                </c:pt>
                <c:pt idx="5">
                  <c:v>1.0084898220726313</c:v>
                </c:pt>
                <c:pt idx="6">
                  <c:v>0.17903473680629109</c:v>
                </c:pt>
                <c:pt idx="7">
                  <c:v>1.0001674306784791</c:v>
                </c:pt>
                <c:pt idx="8">
                  <c:v>0.11309242762879305</c:v>
                </c:pt>
                <c:pt idx="9">
                  <c:v>0.32307907790534746</c:v>
                </c:pt>
                <c:pt idx="10">
                  <c:v>0.12175430200255379</c:v>
                </c:pt>
                <c:pt idx="11">
                  <c:v>0.12475420611184522</c:v>
                </c:pt>
                <c:pt idx="12">
                  <c:v>0.3020824693815462</c:v>
                </c:pt>
                <c:pt idx="13">
                  <c:v>0.1528895923864281</c:v>
                </c:pt>
                <c:pt idx="14">
                  <c:v>8.9215992236931094E-2</c:v>
                </c:pt>
                <c:pt idx="15">
                  <c:v>1.059392835562277</c:v>
                </c:pt>
                <c:pt idx="16">
                  <c:v>0.18733003016265468</c:v>
                </c:pt>
                <c:pt idx="17">
                  <c:v>0.19217001152550992</c:v>
                </c:pt>
                <c:pt idx="18">
                  <c:v>0.16692337822338685</c:v>
                </c:pt>
                <c:pt idx="19">
                  <c:v>0.53354181195690631</c:v>
                </c:pt>
                <c:pt idx="20">
                  <c:v>0.54003222226148495</c:v>
                </c:pt>
                <c:pt idx="21">
                  <c:v>0.16640126228859178</c:v>
                </c:pt>
                <c:pt idx="22">
                  <c:v>0.16666895123155726</c:v>
                </c:pt>
                <c:pt idx="23">
                  <c:v>0.11796981310644707</c:v>
                </c:pt>
                <c:pt idx="24">
                  <c:v>0.10461857963196271</c:v>
                </c:pt>
                <c:pt idx="25">
                  <c:v>0.6556571646019943</c:v>
                </c:pt>
                <c:pt idx="26">
                  <c:v>0.2669239962071599</c:v>
                </c:pt>
                <c:pt idx="27">
                  <c:v>9.5162494228499525E-2</c:v>
                </c:pt>
                <c:pt idx="28">
                  <c:v>0.11237554280455431</c:v>
                </c:pt>
                <c:pt idx="29">
                  <c:v>0.23068622424440646</c:v>
                </c:pt>
                <c:pt idx="30">
                  <c:v>0.12224995027498647</c:v>
                </c:pt>
                <c:pt idx="31">
                  <c:v>0.24536099477987394</c:v>
                </c:pt>
                <c:pt idx="32">
                  <c:v>0.55442258116388965</c:v>
                </c:pt>
                <c:pt idx="33">
                  <c:v>0.1325203851779872</c:v>
                </c:pt>
                <c:pt idx="34">
                  <c:v>6.3858948311116048E-2</c:v>
                </c:pt>
                <c:pt idx="35">
                  <c:v>0.14484302494001217</c:v>
                </c:pt>
                <c:pt idx="36">
                  <c:v>0.16339633980674179</c:v>
                </c:pt>
                <c:pt idx="37">
                  <c:v>0.60390630317272131</c:v>
                </c:pt>
                <c:pt idx="38">
                  <c:v>0.10067346249421709</c:v>
                </c:pt>
                <c:pt idx="39">
                  <c:v>7.4256920160973794E-2</c:v>
                </c:pt>
                <c:pt idx="40">
                  <c:v>0.63009537126710879</c:v>
                </c:pt>
                <c:pt idx="41">
                  <c:v>0.11034098658932599</c:v>
                </c:pt>
                <c:pt idx="42">
                  <c:v>0.13545978244098006</c:v>
                </c:pt>
              </c:numCache>
            </c:numRef>
          </c:xVal>
          <c:yVal>
            <c:numRef>
              <c:f>Results!$E$2:$E$44</c:f>
              <c:numCache>
                <c:formatCode>0.00</c:formatCode>
                <c:ptCount val="43"/>
                <c:pt idx="0">
                  <c:v>7.32470568712556E-2</c:v>
                </c:pt>
                <c:pt idx="1">
                  <c:v>5.5735381125117769E-4</c:v>
                </c:pt>
                <c:pt idx="2">
                  <c:v>0.67123757770058878</c:v>
                </c:pt>
                <c:pt idx="3">
                  <c:v>0.94877026701209999</c:v>
                </c:pt>
                <c:pt idx="4">
                  <c:v>0.74030612522106709</c:v>
                </c:pt>
                <c:pt idx="5">
                  <c:v>4.2493757312745423E-3</c:v>
                </c:pt>
                <c:pt idx="6">
                  <c:v>0.45056141456508825</c:v>
                </c:pt>
                <c:pt idx="7">
                  <c:v>0</c:v>
                </c:pt>
                <c:pt idx="8">
                  <c:v>0.58161185041021635</c:v>
                </c:pt>
                <c:pt idx="9">
                  <c:v>8.05824066141189E-3</c:v>
                </c:pt>
                <c:pt idx="10">
                  <c:v>0.9808955227359607</c:v>
                </c:pt>
                <c:pt idx="11">
                  <c:v>4.3920290836283226E-3</c:v>
                </c:pt>
                <c:pt idx="12">
                  <c:v>6.8018751213105388E-4</c:v>
                </c:pt>
                <c:pt idx="13">
                  <c:v>1</c:v>
                </c:pt>
                <c:pt idx="14">
                  <c:v>0.7125801091731937</c:v>
                </c:pt>
                <c:pt idx="15">
                  <c:v>7.5379933930712115E-2</c:v>
                </c:pt>
                <c:pt idx="16">
                  <c:v>7.7528974703357408E-4</c:v>
                </c:pt>
                <c:pt idx="17">
                  <c:v>0.64126367833111375</c:v>
                </c:pt>
                <c:pt idx="18">
                  <c:v>0.52704179273632823</c:v>
                </c:pt>
                <c:pt idx="19">
                  <c:v>1.05888597846924E-2</c:v>
                </c:pt>
                <c:pt idx="20">
                  <c:v>1.9755246000564251E-2</c:v>
                </c:pt>
                <c:pt idx="21">
                  <c:v>0.60463165569780319</c:v>
                </c:pt>
                <c:pt idx="22">
                  <c:v>2.0593867531122812E-3</c:v>
                </c:pt>
                <c:pt idx="23">
                  <c:v>1.6282933026639143E-4</c:v>
                </c:pt>
                <c:pt idx="24">
                  <c:v>0.69296279945294026</c:v>
                </c:pt>
                <c:pt idx="25">
                  <c:v>2.1181590383755642E-2</c:v>
                </c:pt>
                <c:pt idx="26">
                  <c:v>0.30340739231152514</c:v>
                </c:pt>
                <c:pt idx="27">
                  <c:v>-6.1491609463294771E-4</c:v>
                </c:pt>
                <c:pt idx="28">
                  <c:v>6.2605567899493536E-2</c:v>
                </c:pt>
                <c:pt idx="29">
                  <c:v>7.4519398761539442E-4</c:v>
                </c:pt>
                <c:pt idx="30">
                  <c:v>0.84157691251932787</c:v>
                </c:pt>
                <c:pt idx="33">
                  <c:v>0.48470661672908866</c:v>
                </c:pt>
                <c:pt idx="34">
                  <c:v>0.797752808988764</c:v>
                </c:pt>
                <c:pt idx="35">
                  <c:v>-4.6816479400749064E-4</c:v>
                </c:pt>
                <c:pt idx="36">
                  <c:v>0.83458177278402002</c:v>
                </c:pt>
                <c:pt idx="37">
                  <c:v>0.44257178526841451</c:v>
                </c:pt>
                <c:pt idx="38">
                  <c:v>3.1210986267166041E-3</c:v>
                </c:pt>
                <c:pt idx="39">
                  <c:v>1.1449750312109863</c:v>
                </c:pt>
                <c:pt idx="40">
                  <c:v>0.58114856429463169</c:v>
                </c:pt>
                <c:pt idx="41">
                  <c:v>4.6816479400749064E-4</c:v>
                </c:pt>
                <c:pt idx="42">
                  <c:v>1.1385461177461067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4B-4D59-BFCD-E5CC8E7A9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336912"/>
        <c:axId val="982339208"/>
      </c:scatterChart>
      <c:valAx>
        <c:axId val="9823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339208"/>
        <c:crosses val="autoZero"/>
        <c:crossBetween val="midCat"/>
      </c:valAx>
      <c:valAx>
        <c:axId val="98233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33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SMP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Sheet2!$B$2:$B$16</c:f>
              <c:numCache>
                <c:formatCode>0.00</c:formatCode>
                <c:ptCount val="15"/>
                <c:pt idx="0">
                  <c:v>0.17903473680629109</c:v>
                </c:pt>
                <c:pt idx="1">
                  <c:v>7.7988067301385435E-6</c:v>
                </c:pt>
                <c:pt idx="2">
                  <c:v>0.55442258116388965</c:v>
                </c:pt>
                <c:pt idx="3">
                  <c:v>0.6556571646019943</c:v>
                </c:pt>
                <c:pt idx="4">
                  <c:v>0.51977933105677387</c:v>
                </c:pt>
                <c:pt idx="5">
                  <c:v>1.0001674306784791</c:v>
                </c:pt>
                <c:pt idx="6">
                  <c:v>0.54003222226148495</c:v>
                </c:pt>
                <c:pt idx="7">
                  <c:v>0.32307907790534746</c:v>
                </c:pt>
                <c:pt idx="8">
                  <c:v>0.3020824693815462</c:v>
                </c:pt>
                <c:pt idx="9">
                  <c:v>1.0084898220726313</c:v>
                </c:pt>
                <c:pt idx="10">
                  <c:v>1.059392835562277</c:v>
                </c:pt>
                <c:pt idx="11">
                  <c:v>0.48286452471131919</c:v>
                </c:pt>
                <c:pt idx="12">
                  <c:v>0.37788421894627905</c:v>
                </c:pt>
                <c:pt idx="13">
                  <c:v>0.23068622424440646</c:v>
                </c:pt>
                <c:pt idx="14">
                  <c:v>0.16640126228859178</c:v>
                </c:pt>
              </c:numCache>
            </c:numRef>
          </c:xVal>
          <c:yVal>
            <c:numRef>
              <c:f>Sheet2!$E$2:$E$16</c:f>
              <c:numCache>
                <c:formatCode>0.00</c:formatCode>
                <c:ptCount val="15"/>
                <c:pt idx="0">
                  <c:v>0.45056141456508825</c:v>
                </c:pt>
                <c:pt idx="1">
                  <c:v>0.67123757770058878</c:v>
                </c:pt>
                <c:pt idx="3">
                  <c:v>2.1181590383755642E-2</c:v>
                </c:pt>
                <c:pt idx="4">
                  <c:v>0.74030612522106709</c:v>
                </c:pt>
                <c:pt idx="5">
                  <c:v>0</c:v>
                </c:pt>
                <c:pt idx="6">
                  <c:v>1.9755246000564251E-2</c:v>
                </c:pt>
                <c:pt idx="7">
                  <c:v>8.05824066141189E-3</c:v>
                </c:pt>
                <c:pt idx="8">
                  <c:v>6.8018751213105388E-4</c:v>
                </c:pt>
                <c:pt idx="9">
                  <c:v>4.2493757312745423E-3</c:v>
                </c:pt>
                <c:pt idx="10">
                  <c:v>7.5379933930712115E-2</c:v>
                </c:pt>
                <c:pt idx="11">
                  <c:v>7.32470568712556E-2</c:v>
                </c:pt>
                <c:pt idx="12">
                  <c:v>5.5735381125117769E-4</c:v>
                </c:pt>
                <c:pt idx="13">
                  <c:v>7.4519398761539442E-4</c:v>
                </c:pt>
                <c:pt idx="14">
                  <c:v>0.60463165569780319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9-44C7-8B89-6EBD60B3FAC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Sheet2!$B$17:$B$27</c:f>
              <c:numCache>
                <c:formatCode>0.00</c:formatCode>
                <c:ptCount val="11"/>
                <c:pt idx="0">
                  <c:v>0.16692337822338685</c:v>
                </c:pt>
                <c:pt idx="1">
                  <c:v>0.53354181195690631</c:v>
                </c:pt>
                <c:pt idx="2">
                  <c:v>0.14484302494001217</c:v>
                </c:pt>
                <c:pt idx="3">
                  <c:v>0.16666895123155726</c:v>
                </c:pt>
                <c:pt idx="4">
                  <c:v>0.12175430200255379</c:v>
                </c:pt>
                <c:pt idx="5">
                  <c:v>0.18733003016265468</c:v>
                </c:pt>
                <c:pt idx="6">
                  <c:v>0.19217001152550992</c:v>
                </c:pt>
                <c:pt idx="7">
                  <c:v>0.2669239962071599</c:v>
                </c:pt>
                <c:pt idx="8">
                  <c:v>9.5162494228499525E-2</c:v>
                </c:pt>
                <c:pt idx="9">
                  <c:v>0.11796981310644707</c:v>
                </c:pt>
                <c:pt idx="10">
                  <c:v>0.11237554280455431</c:v>
                </c:pt>
              </c:numCache>
            </c:numRef>
          </c:xVal>
          <c:yVal>
            <c:numRef>
              <c:f>Sheet2!$E$17:$E$27</c:f>
              <c:numCache>
                <c:formatCode>0.00</c:formatCode>
                <c:ptCount val="11"/>
                <c:pt idx="0">
                  <c:v>0.52704179273632823</c:v>
                </c:pt>
                <c:pt idx="1">
                  <c:v>1.05888597846924E-2</c:v>
                </c:pt>
                <c:pt idx="2">
                  <c:v>-4.6816479400749064E-4</c:v>
                </c:pt>
                <c:pt idx="3">
                  <c:v>2.0593867531122812E-3</c:v>
                </c:pt>
                <c:pt idx="4">
                  <c:v>0.9808955227359607</c:v>
                </c:pt>
                <c:pt idx="5">
                  <c:v>7.7528974703357408E-4</c:v>
                </c:pt>
                <c:pt idx="6">
                  <c:v>0.64126367833111375</c:v>
                </c:pt>
                <c:pt idx="7">
                  <c:v>0.30340739231152514</c:v>
                </c:pt>
                <c:pt idx="8">
                  <c:v>-6.1491609463294771E-4</c:v>
                </c:pt>
                <c:pt idx="9">
                  <c:v>1.6282933026639143E-4</c:v>
                </c:pt>
                <c:pt idx="10">
                  <c:v>6.2605567899493536E-2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E9-44C7-8B89-6EBD60B3FAC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Sheet2!$B$28:$B$36</c:f>
              <c:numCache>
                <c:formatCode>0.00</c:formatCode>
                <c:ptCount val="9"/>
                <c:pt idx="0">
                  <c:v>0.1528895923864281</c:v>
                </c:pt>
                <c:pt idx="1">
                  <c:v>0.12475420611184522</c:v>
                </c:pt>
                <c:pt idx="2">
                  <c:v>0.12224995027498647</c:v>
                </c:pt>
                <c:pt idx="3">
                  <c:v>0.11309242762879305</c:v>
                </c:pt>
                <c:pt idx="4">
                  <c:v>2.8984598532774394E-2</c:v>
                </c:pt>
                <c:pt idx="5">
                  <c:v>0.10461857963196271</c:v>
                </c:pt>
                <c:pt idx="6">
                  <c:v>0.1325203851779872</c:v>
                </c:pt>
                <c:pt idx="7">
                  <c:v>0.13545978244098006</c:v>
                </c:pt>
                <c:pt idx="8">
                  <c:v>8.9215992236931094E-2</c:v>
                </c:pt>
              </c:numCache>
            </c:numRef>
          </c:xVal>
          <c:yVal>
            <c:numRef>
              <c:f>Sheet2!$E$28:$E$36</c:f>
              <c:numCache>
                <c:formatCode>0.00</c:formatCode>
                <c:ptCount val="9"/>
                <c:pt idx="0">
                  <c:v>1</c:v>
                </c:pt>
                <c:pt idx="1">
                  <c:v>4.3920290836283226E-3</c:v>
                </c:pt>
                <c:pt idx="2">
                  <c:v>0.84157691251932787</c:v>
                </c:pt>
                <c:pt idx="3">
                  <c:v>0.58161185041021635</c:v>
                </c:pt>
                <c:pt idx="4">
                  <c:v>0.94877026701209999</c:v>
                </c:pt>
                <c:pt idx="5">
                  <c:v>0.69296279945294026</c:v>
                </c:pt>
                <c:pt idx="6">
                  <c:v>0.48470661672908866</c:v>
                </c:pt>
                <c:pt idx="7">
                  <c:v>1.1385461177461067</c:v>
                </c:pt>
                <c:pt idx="8">
                  <c:v>0.7125801091731937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E9-44C7-8B89-6EBD60B3F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028360"/>
        <c:axId val="778032624"/>
      </c:scatterChart>
      <c:valAx>
        <c:axId val="77802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032624"/>
        <c:crosses val="autoZero"/>
        <c:crossBetween val="midCat"/>
      </c:valAx>
      <c:valAx>
        <c:axId val="7780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028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83820</xdr:colOff>
      <xdr:row>5</xdr:row>
      <xdr:rowOff>110490</xdr:rowOff>
    </xdr:from>
    <xdr:to>
      <xdr:col>20</xdr:col>
      <xdr:colOff>388620</xdr:colOff>
      <xdr:row>20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B00381-914E-4163-84EC-6AE33F28E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541020</xdr:colOff>
      <xdr:row>10</xdr:row>
      <xdr:rowOff>72390</xdr:rowOff>
    </xdr:from>
    <xdr:to>
      <xdr:col>22</xdr:col>
      <xdr:colOff>236220</xdr:colOff>
      <xdr:row>25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588200-98E2-42F9-9E47-D45A72786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abSelected="1" topLeftCell="A22" workbookViewId="0">
      <selection activeCell="O36" sqref="O36:O41"/>
    </sheetView>
  </sheetViews>
  <sheetFormatPr defaultRowHeight="14.4"/>
  <sheetData>
    <row r="1" spans="1:17">
      <c r="A1" t="s">
        <v>60</v>
      </c>
      <c r="B1" t="s">
        <v>41</v>
      </c>
      <c r="E1" t="s">
        <v>42</v>
      </c>
      <c r="H1" t="s">
        <v>43</v>
      </c>
      <c r="K1" t="s">
        <v>44</v>
      </c>
      <c r="L1" t="s">
        <v>45</v>
      </c>
      <c r="O1" t="s">
        <v>61</v>
      </c>
      <c r="P1" t="s">
        <v>41</v>
      </c>
    </row>
    <row r="2" spans="1:17">
      <c r="A2" t="s">
        <v>0</v>
      </c>
      <c r="B2">
        <v>532.85883179999996</v>
      </c>
      <c r="C2">
        <f>(B2-$B$43)/($B$44-$B$43)</f>
        <v>0.50360555876664692</v>
      </c>
      <c r="E2">
        <v>532.32355200381505</v>
      </c>
      <c r="F2">
        <f>(E2-$E$43)/($E$44-$E$43)</f>
        <v>0.49333767405756629</v>
      </c>
      <c r="H2">
        <v>532.43263567910503</v>
      </c>
      <c r="I2">
        <f>(H2-$H$43)/($H$44-$H$43)</f>
        <v>0.45165034130974441</v>
      </c>
      <c r="K2">
        <f>AVERAGE(C2,F2,I2)</f>
        <v>0.48286452471131919</v>
      </c>
      <c r="L2">
        <f>STDEV(C2,F2,I2)</f>
        <v>2.7515473795123056E-2</v>
      </c>
      <c r="O2" t="s">
        <v>32</v>
      </c>
      <c r="P2">
        <v>530.02302532531201</v>
      </c>
      <c r="Q2">
        <f>(P2-$P$43)/($P$44-$P$43)</f>
        <v>0.20513721051657169</v>
      </c>
    </row>
    <row r="3" spans="1:17">
      <c r="A3" t="s">
        <v>1</v>
      </c>
      <c r="B3">
        <v>532.44359919999999</v>
      </c>
      <c r="C3">
        <f t="shared" ref="C3:C41" si="0">(B3-$B$43)/($B$44-$B$43)</f>
        <v>0.40760721774531117</v>
      </c>
      <c r="E3">
        <v>531.81640479375699</v>
      </c>
      <c r="F3">
        <f t="shared" ref="F3:F41" si="1">(E3-$E$43)/($E$44-$E$43)</f>
        <v>0.37302296812223196</v>
      </c>
      <c r="H3">
        <v>532.01432021277299</v>
      </c>
      <c r="I3">
        <f t="shared" ref="I3:I41" si="2">(H3-$H$43)/($H$44-$H$43)</f>
        <v>0.35302247097129402</v>
      </c>
      <c r="K3">
        <f t="shared" ref="K3:K27" si="3">AVERAGE(C3,F3,I3)</f>
        <v>0.37788421894627905</v>
      </c>
      <c r="L3">
        <f t="shared" ref="L3:L27" si="4">STDEV(C3,F3,I3)</f>
        <v>2.7615167295828892E-2</v>
      </c>
      <c r="O3" t="s">
        <v>33</v>
      </c>
      <c r="P3">
        <v>529.46485261676401</v>
      </c>
      <c r="Q3">
        <f t="shared" ref="Q3:Q32" si="5">(P3-$P$43)/($P$44-$P$43)</f>
        <v>8.389709136658513E-2</v>
      </c>
    </row>
    <row r="4" spans="1:17">
      <c r="A4" s="2" t="s">
        <v>3</v>
      </c>
      <c r="B4">
        <v>530.76812319999999</v>
      </c>
      <c r="C4">
        <f t="shared" si="0"/>
        <v>2.0251031306489895E-2</v>
      </c>
      <c r="E4">
        <v>530.22689221973496</v>
      </c>
      <c r="F4">
        <f t="shared" si="1"/>
        <v>-4.0701798457519279E-3</v>
      </c>
      <c r="H4">
        <v>530.44849837782795</v>
      </c>
      <c r="I4">
        <f t="shared" si="2"/>
        <v>-1.6157455040547553E-2</v>
      </c>
      <c r="K4">
        <f t="shared" si="3"/>
        <v>7.7988067301385435E-6</v>
      </c>
      <c r="L4">
        <f t="shared" si="4"/>
        <v>1.8543648560576682E-2</v>
      </c>
      <c r="O4" t="s">
        <v>34</v>
      </c>
      <c r="P4">
        <v>529.30432561061298</v>
      </c>
      <c r="Q4">
        <f t="shared" si="5"/>
        <v>4.9029185690634955E-2</v>
      </c>
    </row>
    <row r="5" spans="1:17">
      <c r="A5" t="s">
        <v>4</v>
      </c>
      <c r="B5">
        <v>530.89707629999998</v>
      </c>
      <c r="C5">
        <f t="shared" si="0"/>
        <v>5.0063920924401394E-2</v>
      </c>
      <c r="E5">
        <v>530.40110436764996</v>
      </c>
      <c r="F5">
        <f t="shared" si="1"/>
        <v>3.7259601588629586E-2</v>
      </c>
      <c r="H5">
        <v>530.51545968228095</v>
      </c>
      <c r="I5">
        <f t="shared" si="2"/>
        <v>-3.6972691470780057E-4</v>
      </c>
      <c r="K5">
        <f t="shared" si="3"/>
        <v>2.8984598532774394E-2</v>
      </c>
      <c r="L5">
        <f t="shared" si="4"/>
        <v>2.6215357431677914E-2</v>
      </c>
      <c r="O5" t="s">
        <v>35</v>
      </c>
      <c r="P5">
        <v>530.38368033566201</v>
      </c>
      <c r="Q5">
        <f t="shared" si="5"/>
        <v>0.28347471386857159</v>
      </c>
    </row>
    <row r="6" spans="1:17">
      <c r="A6" t="s">
        <v>5</v>
      </c>
      <c r="B6">
        <v>533.00867900000003</v>
      </c>
      <c r="C6">
        <f t="shared" si="0"/>
        <v>0.53824899140343874</v>
      </c>
      <c r="E6">
        <v>532.37562444119203</v>
      </c>
      <c r="F6">
        <f t="shared" si="1"/>
        <v>0.50569124687842415</v>
      </c>
      <c r="H6">
        <v>532.70301086765096</v>
      </c>
      <c r="I6">
        <f t="shared" si="2"/>
        <v>0.51539775488845885</v>
      </c>
      <c r="K6">
        <f t="shared" si="3"/>
        <v>0.51977933105677387</v>
      </c>
      <c r="L6">
        <f t="shared" si="4"/>
        <v>1.6715272639956823E-2</v>
      </c>
      <c r="O6" t="s">
        <v>36</v>
      </c>
      <c r="P6">
        <v>529.80614867134398</v>
      </c>
      <c r="Q6">
        <f t="shared" si="5"/>
        <v>0.15802965587396933</v>
      </c>
    </row>
    <row r="7" spans="1:17">
      <c r="A7" t="s">
        <v>6</v>
      </c>
      <c r="B7">
        <v>535.07861000000003</v>
      </c>
      <c r="C7">
        <f t="shared" si="0"/>
        <v>1.0167999096806883</v>
      </c>
      <c r="E7">
        <v>534.58958575623706</v>
      </c>
      <c r="F7">
        <f t="shared" si="1"/>
        <v>1.0309275082419649</v>
      </c>
      <c r="H7">
        <v>534.66397553249396</v>
      </c>
      <c r="I7">
        <f t="shared" si="2"/>
        <v>0.97774204829524103</v>
      </c>
      <c r="K7">
        <f t="shared" si="3"/>
        <v>1.0084898220726313</v>
      </c>
      <c r="L7">
        <f t="shared" si="4"/>
        <v>2.7549345808500204E-2</v>
      </c>
      <c r="O7" t="s">
        <v>37</v>
      </c>
      <c r="P7">
        <v>529.64018106657602</v>
      </c>
      <c r="Q7">
        <f t="shared" si="5"/>
        <v>0.12198000337582218</v>
      </c>
    </row>
    <row r="8" spans="1:17">
      <c r="A8" t="s">
        <v>7</v>
      </c>
      <c r="B8">
        <v>531.42918369999995</v>
      </c>
      <c r="C8">
        <f t="shared" si="0"/>
        <v>0.17308274855300687</v>
      </c>
      <c r="E8">
        <v>531.00384718165697</v>
      </c>
      <c r="F8">
        <f t="shared" si="1"/>
        <v>0.1802532393010117</v>
      </c>
      <c r="H8">
        <v>531.296453451503</v>
      </c>
      <c r="I8">
        <f t="shared" si="2"/>
        <v>0.18376822256485467</v>
      </c>
      <c r="K8">
        <f t="shared" si="3"/>
        <v>0.17903473680629109</v>
      </c>
      <c r="L8">
        <f t="shared" si="4"/>
        <v>5.4459526220578675E-3</v>
      </c>
      <c r="O8" t="s">
        <v>38</v>
      </c>
      <c r="P8">
        <v>529.63417517780294</v>
      </c>
      <c r="Q8">
        <f t="shared" si="5"/>
        <v>0.12067547046101285</v>
      </c>
    </row>
    <row r="9" spans="1:17">
      <c r="A9" s="2" t="s">
        <v>8</v>
      </c>
      <c r="B9">
        <v>535.05307159999995</v>
      </c>
      <c r="C9">
        <f t="shared" si="0"/>
        <v>1.0108956429339384</v>
      </c>
      <c r="E9">
        <v>534.49065439171704</v>
      </c>
      <c r="F9">
        <f t="shared" si="1"/>
        <v>1.007457206534806</v>
      </c>
      <c r="H9">
        <v>534.68266884082198</v>
      </c>
      <c r="I9">
        <f t="shared" si="2"/>
        <v>0.98214944256669323</v>
      </c>
      <c r="K9">
        <f t="shared" si="3"/>
        <v>1.0001674306784791</v>
      </c>
      <c r="L9">
        <f t="shared" si="4"/>
        <v>1.5698459571405889E-2</v>
      </c>
      <c r="O9" t="s">
        <v>39</v>
      </c>
      <c r="P9">
        <v>531.28338673248095</v>
      </c>
      <c r="Q9">
        <f t="shared" si="5"/>
        <v>0.47889901369521443</v>
      </c>
    </row>
    <row r="10" spans="1:17">
      <c r="A10" t="s">
        <v>9</v>
      </c>
      <c r="B10">
        <v>531.08509043715196</v>
      </c>
      <c r="C10">
        <f t="shared" si="0"/>
        <v>9.3531233594816729E-2</v>
      </c>
      <c r="E10">
        <v>530.82801442353195</v>
      </c>
      <c r="F10">
        <f t="shared" si="1"/>
        <v>0.13853898717057528</v>
      </c>
      <c r="H10">
        <v>530.97173065840104</v>
      </c>
      <c r="I10">
        <f t="shared" si="2"/>
        <v>0.10720706212098713</v>
      </c>
      <c r="K10">
        <f t="shared" si="3"/>
        <v>0.11309242762879305</v>
      </c>
      <c r="L10">
        <f t="shared" si="4"/>
        <v>2.3073851344203464E-2</v>
      </c>
      <c r="O10" t="s">
        <v>48</v>
      </c>
      <c r="P10">
        <v>530.20821005432504</v>
      </c>
      <c r="Q10">
        <f t="shared" si="5"/>
        <v>0.24536099477987394</v>
      </c>
    </row>
    <row r="11" spans="1:17">
      <c r="A11" t="s">
        <v>10</v>
      </c>
      <c r="B11">
        <v>532.10100150000005</v>
      </c>
      <c r="C11">
        <f t="shared" si="0"/>
        <v>0.32840146454163133</v>
      </c>
      <c r="E11">
        <v>531.74089534816301</v>
      </c>
      <c r="F11">
        <f t="shared" si="1"/>
        <v>0.35510924097989072</v>
      </c>
      <c r="H11">
        <v>531.728894464571</v>
      </c>
      <c r="I11">
        <f t="shared" si="2"/>
        <v>0.28572652819452032</v>
      </c>
      <c r="K11">
        <f t="shared" si="3"/>
        <v>0.32307907790534746</v>
      </c>
      <c r="L11">
        <f t="shared" si="4"/>
        <v>3.4996229196784467E-2</v>
      </c>
      <c r="O11" t="s">
        <v>49</v>
      </c>
      <c r="P11">
        <v>531.631086771946</v>
      </c>
      <c r="Q11">
        <f t="shared" si="5"/>
        <v>0.55442258116388965</v>
      </c>
    </row>
    <row r="12" spans="1:17">
      <c r="A12" t="s">
        <v>11</v>
      </c>
      <c r="B12">
        <v>531.20594579999999</v>
      </c>
      <c r="C12">
        <f t="shared" si="0"/>
        <v>0.12147199339292426</v>
      </c>
      <c r="E12">
        <v>530.78347059130704</v>
      </c>
      <c r="F12">
        <f t="shared" si="1"/>
        <v>0.12797148730251881</v>
      </c>
      <c r="H12">
        <v>531.00825871798702</v>
      </c>
      <c r="I12">
        <f t="shared" si="2"/>
        <v>0.11581942531221828</v>
      </c>
      <c r="K12">
        <f t="shared" si="3"/>
        <v>0.12175430200255379</v>
      </c>
      <c r="L12">
        <f t="shared" si="4"/>
        <v>6.0809478099495247E-3</v>
      </c>
      <c r="O12" t="s">
        <v>50</v>
      </c>
      <c r="P12">
        <v>529.68870752383202</v>
      </c>
      <c r="Q12">
        <f t="shared" si="5"/>
        <v>0.1325203851779872</v>
      </c>
    </row>
    <row r="13" spans="1:17">
      <c r="A13" t="s">
        <v>12</v>
      </c>
      <c r="B13">
        <v>531.31099889999996</v>
      </c>
      <c r="C13">
        <f t="shared" si="0"/>
        <v>0.14575940078614386</v>
      </c>
      <c r="E13">
        <v>530.74389471671395</v>
      </c>
      <c r="F13">
        <f t="shared" si="1"/>
        <v>0.11858257690457867</v>
      </c>
      <c r="H13">
        <v>530.98323989875803</v>
      </c>
      <c r="I13">
        <f t="shared" si="2"/>
        <v>0.10992064064481309</v>
      </c>
      <c r="K13">
        <f t="shared" si="3"/>
        <v>0.12475420611184522</v>
      </c>
      <c r="L13">
        <f t="shared" si="4"/>
        <v>1.8699490298426488E-2</v>
      </c>
      <c r="O13" t="s">
        <v>51</v>
      </c>
      <c r="P13">
        <v>529.37259978278496</v>
      </c>
      <c r="Q13">
        <f t="shared" si="5"/>
        <v>6.3858948311116048E-2</v>
      </c>
    </row>
    <row r="14" spans="1:17">
      <c r="A14" s="2" t="s">
        <v>13</v>
      </c>
      <c r="B14">
        <v>531.93394990000002</v>
      </c>
      <c r="C14">
        <f t="shared" si="0"/>
        <v>0.2897805169932825</v>
      </c>
      <c r="E14">
        <v>531.47703265419398</v>
      </c>
      <c r="F14">
        <f t="shared" si="1"/>
        <v>0.29251092277450352</v>
      </c>
      <c r="H14">
        <v>531.89103895823803</v>
      </c>
      <c r="I14">
        <f t="shared" si="2"/>
        <v>0.32395596837685253</v>
      </c>
      <c r="K14">
        <f t="shared" si="3"/>
        <v>0.3020824693815462</v>
      </c>
      <c r="L14">
        <f t="shared" si="4"/>
        <v>1.8992136468964783E-2</v>
      </c>
      <c r="O14" t="s">
        <v>52</v>
      </c>
      <c r="P14">
        <v>529.74543924977104</v>
      </c>
      <c r="Q14">
        <f t="shared" si="5"/>
        <v>0.14484302494001217</v>
      </c>
    </row>
    <row r="15" spans="1:17">
      <c r="A15" t="s">
        <v>14</v>
      </c>
      <c r="B15">
        <v>531.33778719999998</v>
      </c>
      <c r="C15">
        <f t="shared" si="0"/>
        <v>0.15195263406981202</v>
      </c>
      <c r="E15">
        <v>530.93161926416303</v>
      </c>
      <c r="F15">
        <f t="shared" si="1"/>
        <v>0.16311801607340251</v>
      </c>
      <c r="H15">
        <v>531.12607795627605</v>
      </c>
      <c r="I15">
        <f t="shared" si="2"/>
        <v>0.14359812701606978</v>
      </c>
      <c r="K15">
        <f t="shared" si="3"/>
        <v>0.1528895923864281</v>
      </c>
      <c r="L15">
        <f t="shared" si="4"/>
        <v>9.7936170727648715E-3</v>
      </c>
      <c r="O15" t="s">
        <v>53</v>
      </c>
      <c r="P15">
        <v>529.83085614051902</v>
      </c>
      <c r="Q15">
        <f t="shared" si="5"/>
        <v>0.16339633980674179</v>
      </c>
    </row>
    <row r="16" spans="1:17">
      <c r="A16" t="s">
        <v>15</v>
      </c>
      <c r="B16">
        <v>531.06420370000001</v>
      </c>
      <c r="C16">
        <f t="shared" si="0"/>
        <v>8.8702392805494093E-2</v>
      </c>
      <c r="E16">
        <v>530.628089678778</v>
      </c>
      <c r="F16">
        <f t="shared" si="1"/>
        <v>9.1109194800199939E-2</v>
      </c>
      <c r="H16">
        <v>530.88957282524495</v>
      </c>
      <c r="I16">
        <f t="shared" si="2"/>
        <v>8.7836389105099208E-2</v>
      </c>
      <c r="K16">
        <f t="shared" si="3"/>
        <v>8.9215992236931094E-2</v>
      </c>
      <c r="L16">
        <f t="shared" si="4"/>
        <v>1.6957749147366937E-3</v>
      </c>
      <c r="O16" s="1" t="s">
        <v>54</v>
      </c>
      <c r="P16">
        <v>531.85890297120704</v>
      </c>
      <c r="Q16">
        <f t="shared" si="5"/>
        <v>0.60390630317272131</v>
      </c>
    </row>
    <row r="17" spans="1:17">
      <c r="A17" t="s">
        <v>16</v>
      </c>
      <c r="B17">
        <v>535.25722519999999</v>
      </c>
      <c r="C17">
        <f t="shared" si="0"/>
        <v>1.0580942658588697</v>
      </c>
      <c r="E17">
        <v>534.77729788249201</v>
      </c>
      <c r="F17">
        <f t="shared" si="1"/>
        <v>1.0754600006286923</v>
      </c>
      <c r="H17">
        <v>534.94764641780898</v>
      </c>
      <c r="I17">
        <f t="shared" si="2"/>
        <v>1.0446242401992694</v>
      </c>
      <c r="K17">
        <f t="shared" si="3"/>
        <v>1.059392835562277</v>
      </c>
      <c r="L17">
        <f t="shared" si="4"/>
        <v>1.5458840278984289E-2</v>
      </c>
      <c r="O17" t="s">
        <v>55</v>
      </c>
      <c r="P17">
        <v>529.54208870476498</v>
      </c>
      <c r="Q17">
        <f t="shared" si="5"/>
        <v>0.10067346249421709</v>
      </c>
    </row>
    <row r="18" spans="1:17">
      <c r="A18" s="2" t="s">
        <v>17</v>
      </c>
      <c r="B18">
        <v>531.43125710000004</v>
      </c>
      <c r="C18">
        <f t="shared" si="0"/>
        <v>0.17356210147539758</v>
      </c>
      <c r="E18">
        <v>531.06049496268497</v>
      </c>
      <c r="F18">
        <f t="shared" si="1"/>
        <v>0.19369225854651492</v>
      </c>
      <c r="H18">
        <v>531.34297050764997</v>
      </c>
      <c r="I18">
        <f t="shared" si="2"/>
        <v>0.19473573046605147</v>
      </c>
      <c r="K18">
        <f t="shared" si="3"/>
        <v>0.18733003016265468</v>
      </c>
      <c r="L18">
        <f t="shared" si="4"/>
        <v>1.1934785446951389E-2</v>
      </c>
      <c r="O18" t="s">
        <v>56</v>
      </c>
      <c r="P18">
        <v>529.42047060435402</v>
      </c>
      <c r="Q18">
        <f t="shared" si="5"/>
        <v>7.4256920160973794E-2</v>
      </c>
    </row>
    <row r="19" spans="1:17">
      <c r="A19" t="s">
        <v>18</v>
      </c>
      <c r="B19">
        <v>531.52621299999998</v>
      </c>
      <c r="C19">
        <f t="shared" si="0"/>
        <v>0.19551511978413183</v>
      </c>
      <c r="E19">
        <v>531.06635703914696</v>
      </c>
      <c r="F19">
        <f t="shared" si="1"/>
        <v>0.19508296718437684</v>
      </c>
      <c r="H19">
        <v>531.30554574294194</v>
      </c>
      <c r="I19">
        <f t="shared" si="2"/>
        <v>0.18591194760802104</v>
      </c>
      <c r="K19">
        <f t="shared" si="3"/>
        <v>0.19217001152550992</v>
      </c>
      <c r="L19">
        <f t="shared" si="4"/>
        <v>5.4239480052726153E-3</v>
      </c>
      <c r="O19" t="s">
        <v>57</v>
      </c>
      <c r="P19">
        <v>531.97947381174299</v>
      </c>
      <c r="Q19">
        <f t="shared" si="5"/>
        <v>0.63009537126710879</v>
      </c>
    </row>
    <row r="20" spans="1:17">
      <c r="A20" t="s">
        <v>19</v>
      </c>
      <c r="B20">
        <v>531.37934499999994</v>
      </c>
      <c r="C20">
        <f t="shared" si="0"/>
        <v>0.16156045353411549</v>
      </c>
      <c r="E20">
        <v>530.93785918316905</v>
      </c>
      <c r="F20">
        <f t="shared" si="1"/>
        <v>0.16459836340723424</v>
      </c>
      <c r="H20">
        <v>531.25761579939206</v>
      </c>
      <c r="I20">
        <f t="shared" si="2"/>
        <v>0.17461131772881083</v>
      </c>
      <c r="K20">
        <f t="shared" si="3"/>
        <v>0.16692337822338685</v>
      </c>
      <c r="L20">
        <f t="shared" si="4"/>
        <v>6.8290214876358443E-3</v>
      </c>
      <c r="O20" t="s">
        <v>58</v>
      </c>
      <c r="P20">
        <v>529.58659664608797</v>
      </c>
      <c r="Q20">
        <f t="shared" si="5"/>
        <v>0.11034098658932599</v>
      </c>
    </row>
    <row r="21" spans="1:17">
      <c r="A21" t="s">
        <v>20</v>
      </c>
      <c r="B21">
        <v>532.9028065</v>
      </c>
      <c r="C21">
        <f t="shared" si="0"/>
        <v>0.51377214551083472</v>
      </c>
      <c r="E21">
        <v>532.58829420507595</v>
      </c>
      <c r="F21">
        <f t="shared" si="1"/>
        <v>0.55614464501523264</v>
      </c>
      <c r="H21">
        <v>532.76794973593599</v>
      </c>
      <c r="I21">
        <f t="shared" si="2"/>
        <v>0.53070864534465179</v>
      </c>
      <c r="K21">
        <f t="shared" si="3"/>
        <v>0.53354181195690631</v>
      </c>
      <c r="L21">
        <f t="shared" si="4"/>
        <v>2.1327852759997809E-2</v>
      </c>
      <c r="O21" t="s">
        <v>2</v>
      </c>
      <c r="P21">
        <v>529.70224010152401</v>
      </c>
      <c r="Q21">
        <f t="shared" si="5"/>
        <v>0.13545978244098006</v>
      </c>
    </row>
    <row r="22" spans="1:17">
      <c r="A22" t="s">
        <v>21</v>
      </c>
      <c r="B22">
        <v>532.84040990000005</v>
      </c>
      <c r="C22">
        <f t="shared" si="0"/>
        <v>0.49934656793005994</v>
      </c>
      <c r="E22">
        <v>532.50403139279501</v>
      </c>
      <c r="F22">
        <f t="shared" si="1"/>
        <v>0.53615428466265413</v>
      </c>
      <c r="H22">
        <v>532.99650416064605</v>
      </c>
      <c r="I22">
        <f t="shared" si="2"/>
        <v>0.58459581419174078</v>
      </c>
      <c r="K22">
        <f t="shared" si="3"/>
        <v>0.54003222226148495</v>
      </c>
      <c r="L22">
        <f t="shared" si="4"/>
        <v>4.2756722244127826E-2</v>
      </c>
      <c r="O22" s="2" t="s">
        <v>3</v>
      </c>
      <c r="P22">
        <v>529.22517032625206</v>
      </c>
      <c r="Q22">
        <f t="shared" si="5"/>
        <v>3.1835947898278733E-2</v>
      </c>
    </row>
    <row r="23" spans="1:17">
      <c r="A23" t="s">
        <v>22</v>
      </c>
      <c r="B23">
        <v>531.38832930000001</v>
      </c>
      <c r="C23">
        <f t="shared" si="0"/>
        <v>0.1636375493479903</v>
      </c>
      <c r="E23">
        <v>530.98490885572505</v>
      </c>
      <c r="F23">
        <f t="shared" si="1"/>
        <v>0.17576034439748903</v>
      </c>
      <c r="H23">
        <v>531.194820789441</v>
      </c>
      <c r="I23">
        <f t="shared" si="2"/>
        <v>0.159805893120296</v>
      </c>
      <c r="K23">
        <f t="shared" si="3"/>
        <v>0.16640126228859178</v>
      </c>
      <c r="L23">
        <f t="shared" si="4"/>
        <v>8.3285479408248351E-3</v>
      </c>
      <c r="O23" t="s">
        <v>4</v>
      </c>
      <c r="P23">
        <v>529.22676276705999</v>
      </c>
      <c r="Q23">
        <f t="shared" si="5"/>
        <v>3.2181840326083344E-2</v>
      </c>
    </row>
    <row r="24" spans="1:17">
      <c r="A24" t="s">
        <v>23</v>
      </c>
      <c r="B24">
        <v>531.3886913</v>
      </c>
      <c r="C24">
        <f t="shared" si="0"/>
        <v>0.16372124075239664</v>
      </c>
      <c r="E24">
        <v>530.97207795730105</v>
      </c>
      <c r="F24">
        <f t="shared" si="1"/>
        <v>0.17271636477943517</v>
      </c>
      <c r="H24">
        <v>531.21078250101596</v>
      </c>
      <c r="I24">
        <f t="shared" si="2"/>
        <v>0.16356924816284005</v>
      </c>
      <c r="K24">
        <f t="shared" si="3"/>
        <v>0.16666895123155726</v>
      </c>
      <c r="L24">
        <f t="shared" si="4"/>
        <v>5.2377651151147234E-3</v>
      </c>
      <c r="O24" s="2" t="s">
        <v>8</v>
      </c>
      <c r="P24">
        <v>533.70374287005404</v>
      </c>
      <c r="Q24">
        <f t="shared" si="5"/>
        <v>1.0046220775621548</v>
      </c>
    </row>
    <row r="25" spans="1:17">
      <c r="A25" t="s">
        <v>24</v>
      </c>
      <c r="B25">
        <v>531.19165009999995</v>
      </c>
      <c r="C25">
        <f t="shared" si="0"/>
        <v>0.11816694585151394</v>
      </c>
      <c r="E25">
        <v>530.78541592635599</v>
      </c>
      <c r="F25">
        <f t="shared" si="1"/>
        <v>0.12843299514426429</v>
      </c>
      <c r="H25">
        <v>530.97216512634304</v>
      </c>
      <c r="I25">
        <f t="shared" si="2"/>
        <v>0.10730949832356297</v>
      </c>
      <c r="K25">
        <f t="shared" si="3"/>
        <v>0.11796981310644707</v>
      </c>
      <c r="L25">
        <f t="shared" si="4"/>
        <v>1.0563128110220374E-2</v>
      </c>
      <c r="O25" t="s">
        <v>9</v>
      </c>
      <c r="P25">
        <v>529.65572558769702</v>
      </c>
      <c r="Q25">
        <f t="shared" si="5"/>
        <v>0.12535641279888796</v>
      </c>
    </row>
    <row r="26" spans="1:17">
      <c r="A26" t="s">
        <v>25</v>
      </c>
      <c r="B26">
        <v>531.11092189999999</v>
      </c>
      <c r="C26">
        <f t="shared" si="0"/>
        <v>9.9503254046885134E-2</v>
      </c>
      <c r="E26">
        <v>530.72256008173997</v>
      </c>
      <c r="F26">
        <f t="shared" si="1"/>
        <v>0.11352118588787864</v>
      </c>
      <c r="H26">
        <v>530.94468880572504</v>
      </c>
      <c r="I26">
        <f t="shared" si="2"/>
        <v>0.10083129896112436</v>
      </c>
      <c r="K26">
        <f t="shared" si="3"/>
        <v>0.10461857963196271</v>
      </c>
      <c r="L26">
        <f t="shared" si="4"/>
        <v>7.7384251908553239E-3</v>
      </c>
      <c r="O26" s="2" t="s">
        <v>13</v>
      </c>
      <c r="P26">
        <v>530.32181460802497</v>
      </c>
      <c r="Q26">
        <f t="shared" si="5"/>
        <v>0.27003692288533415</v>
      </c>
    </row>
    <row r="27" spans="1:17">
      <c r="A27" s="2" t="s">
        <v>26</v>
      </c>
      <c r="B27">
        <v>533.48586179999995</v>
      </c>
      <c r="C27">
        <f t="shared" si="0"/>
        <v>0.64856970601956487</v>
      </c>
      <c r="E27">
        <v>532.96380079173798</v>
      </c>
      <c r="F27">
        <f t="shared" si="1"/>
        <v>0.64522916259712026</v>
      </c>
      <c r="H27">
        <v>533.37218955131198</v>
      </c>
      <c r="I27">
        <f t="shared" si="2"/>
        <v>0.67317262518929777</v>
      </c>
      <c r="K27">
        <f t="shared" si="3"/>
        <v>0.6556571646019943</v>
      </c>
      <c r="L27">
        <f t="shared" si="4"/>
        <v>1.5260515301861378E-2</v>
      </c>
      <c r="O27" t="s">
        <v>14</v>
      </c>
      <c r="P27">
        <v>529.91383806582598</v>
      </c>
      <c r="Q27">
        <f t="shared" si="5"/>
        <v>0.18142075833785098</v>
      </c>
    </row>
    <row r="28" spans="1:17">
      <c r="A28" t="s">
        <v>27</v>
      </c>
      <c r="B28">
        <v>531.71043740000005</v>
      </c>
      <c r="C28">
        <f t="shared" si="0"/>
        <v>0.23810627658554456</v>
      </c>
      <c r="E28">
        <v>531.38016689995095</v>
      </c>
      <c r="F28">
        <f t="shared" si="1"/>
        <v>0.26953066279117494</v>
      </c>
      <c r="H28">
        <v>531.76031660648005</v>
      </c>
      <c r="I28">
        <f t="shared" si="2"/>
        <v>0.29313504924476025</v>
      </c>
      <c r="K28">
        <f>AVERAGE(C28,F28,I28)</f>
        <v>0.2669239962071599</v>
      </c>
      <c r="L28">
        <f>STDEV(C28,F28,I28)</f>
        <v>2.7606837705631486E-2</v>
      </c>
      <c r="O28" t="s">
        <v>15</v>
      </c>
      <c r="P28">
        <v>529.36558069612704</v>
      </c>
      <c r="Q28">
        <f t="shared" si="5"/>
        <v>6.2334339727253205E-2</v>
      </c>
    </row>
    <row r="29" spans="1:17">
      <c r="A29" s="2" t="s">
        <v>28</v>
      </c>
      <c r="B29">
        <v>531.10124659999997</v>
      </c>
      <c r="C29">
        <f t="shared" si="0"/>
        <v>9.7266404751125787E-2</v>
      </c>
      <c r="E29">
        <v>530.68674733459102</v>
      </c>
      <c r="F29">
        <f t="shared" si="1"/>
        <v>0.10502503318012862</v>
      </c>
      <c r="H29">
        <v>530.86989149374699</v>
      </c>
      <c r="I29">
        <f t="shared" si="2"/>
        <v>8.319604475424415E-2</v>
      </c>
      <c r="K29">
        <f t="shared" ref="K29:K34" si="6">AVERAGE(C29,F29,I29)</f>
        <v>9.5162494228499525E-2</v>
      </c>
      <c r="L29">
        <f t="shared" ref="L29:L34" si="7">STDEV(C29,F29,I29)</f>
        <v>1.1065532682151489E-2</v>
      </c>
      <c r="O29" s="2" t="s">
        <v>17</v>
      </c>
      <c r="P29">
        <v>529.85089213666095</v>
      </c>
      <c r="Q29">
        <f t="shared" si="5"/>
        <v>0.16774833789323929</v>
      </c>
    </row>
    <row r="30" spans="1:17">
      <c r="A30" t="s">
        <v>29</v>
      </c>
      <c r="B30">
        <v>531.15694210000004</v>
      </c>
      <c r="C30">
        <f t="shared" si="0"/>
        <v>0.11014274346432155</v>
      </c>
      <c r="E30">
        <v>530.73230550050403</v>
      </c>
      <c r="F30">
        <f t="shared" si="1"/>
        <v>0.11583317177592037</v>
      </c>
      <c r="H30">
        <v>530.98845706872896</v>
      </c>
      <c r="I30">
        <f t="shared" si="2"/>
        <v>0.11115071317342104</v>
      </c>
      <c r="K30">
        <f t="shared" si="6"/>
        <v>0.11237554280455431</v>
      </c>
      <c r="L30">
        <f t="shared" si="7"/>
        <v>3.036511042518683E-3</v>
      </c>
      <c r="O30" s="2" t="s">
        <v>26</v>
      </c>
      <c r="P30">
        <v>532.15820591793295</v>
      </c>
      <c r="Q30">
        <f t="shared" si="5"/>
        <v>0.66891758797270173</v>
      </c>
    </row>
    <row r="31" spans="1:17">
      <c r="A31" t="s">
        <v>30</v>
      </c>
      <c r="B31">
        <v>531.69030799999996</v>
      </c>
      <c r="C31">
        <f t="shared" si="0"/>
        <v>0.23345252587867957</v>
      </c>
      <c r="E31">
        <v>531.25151187960796</v>
      </c>
      <c r="F31">
        <f t="shared" si="1"/>
        <v>0.23900877361840592</v>
      </c>
      <c r="H31">
        <v>531.44841747363898</v>
      </c>
      <c r="I31">
        <f t="shared" si="2"/>
        <v>0.2195973732361339</v>
      </c>
      <c r="K31">
        <f t="shared" si="6"/>
        <v>0.23068622424440646</v>
      </c>
      <c r="L31">
        <f t="shared" si="7"/>
        <v>9.9969962863379162E-3</v>
      </c>
      <c r="O31" s="2" t="s">
        <v>28</v>
      </c>
      <c r="P31">
        <v>529.52837821784601</v>
      </c>
      <c r="Q31">
        <f t="shared" si="5"/>
        <v>9.7695421751264958E-2</v>
      </c>
    </row>
    <row r="32" spans="1:17">
      <c r="A32" t="s">
        <v>31</v>
      </c>
      <c r="B32">
        <v>531.24107800000002</v>
      </c>
      <c r="C32">
        <f t="shared" si="0"/>
        <v>0.12959426730983745</v>
      </c>
      <c r="E32">
        <v>530.79838492939996</v>
      </c>
      <c r="F32">
        <f t="shared" si="1"/>
        <v>0.13150973845776937</v>
      </c>
      <c r="H32">
        <v>530.96510898805798</v>
      </c>
      <c r="I32">
        <f t="shared" si="2"/>
        <v>0.1056458450573526</v>
      </c>
      <c r="K32">
        <f t="shared" si="6"/>
        <v>0.12224995027498647</v>
      </c>
      <c r="L32">
        <f t="shared" si="7"/>
        <v>1.4411436083483567E-2</v>
      </c>
      <c r="O32" t="s">
        <v>59</v>
      </c>
      <c r="P32">
        <v>529.15801914073302</v>
      </c>
      <c r="Q32">
        <f t="shared" si="5"/>
        <v>1.7250108052096372E-2</v>
      </c>
    </row>
    <row r="33" spans="1:17">
      <c r="A33" t="s">
        <v>32</v>
      </c>
      <c r="B33">
        <v>531.56954700000006</v>
      </c>
      <c r="C33">
        <f t="shared" si="0"/>
        <v>0.20553358199019622</v>
      </c>
      <c r="E33">
        <v>531.22606089823103</v>
      </c>
      <c r="F33">
        <f t="shared" si="1"/>
        <v>0.23297082787129048</v>
      </c>
      <c r="H33">
        <v>531.43424379209603</v>
      </c>
      <c r="I33">
        <f t="shared" si="2"/>
        <v>0.21625558901358358</v>
      </c>
    </row>
    <row r="34" spans="1:17">
      <c r="A34" t="s">
        <v>33</v>
      </c>
      <c r="B34">
        <v>531.06332699999996</v>
      </c>
      <c r="C34">
        <f t="shared" si="0"/>
        <v>8.8499707020278512E-2</v>
      </c>
      <c r="E34">
        <v>530.63396745289106</v>
      </c>
      <c r="F34">
        <f t="shared" si="1"/>
        <v>9.2503627520999374E-2</v>
      </c>
      <c r="H34">
        <v>530.92368129416604</v>
      </c>
      <c r="I34">
        <f t="shared" si="2"/>
        <v>9.5878275960705139E-2</v>
      </c>
    </row>
    <row r="35" spans="1:17">
      <c r="A35" t="s">
        <v>34</v>
      </c>
      <c r="B35">
        <v>531.0250284</v>
      </c>
      <c r="C35">
        <f t="shared" si="0"/>
        <v>7.96453876257118E-2</v>
      </c>
      <c r="E35">
        <v>530.59545465243605</v>
      </c>
      <c r="F35">
        <f t="shared" si="1"/>
        <v>8.3366918948827237E-2</v>
      </c>
      <c r="H35">
        <v>530.78856838581498</v>
      </c>
      <c r="I35">
        <f t="shared" si="2"/>
        <v>6.4022178162681798E-2</v>
      </c>
    </row>
    <row r="36" spans="1:17">
      <c r="A36" t="s">
        <v>35</v>
      </c>
      <c r="B36">
        <v>531.87605389999999</v>
      </c>
      <c r="C36">
        <f t="shared" si="0"/>
        <v>0.27639544088949303</v>
      </c>
      <c r="E36">
        <v>531.58121471340303</v>
      </c>
      <c r="F36">
        <f t="shared" si="1"/>
        <v>0.31722688999049098</v>
      </c>
      <c r="H36">
        <v>531.82967656636799</v>
      </c>
      <c r="I36">
        <f t="shared" si="2"/>
        <v>0.30948831772534408</v>
      </c>
      <c r="O36" s="2" t="s">
        <v>3</v>
      </c>
      <c r="P36">
        <v>529.22517032625206</v>
      </c>
      <c r="Q36">
        <f>(P36-$P$43)/($P$44-$P$43)</f>
        <v>3.1835947898278733E-2</v>
      </c>
    </row>
    <row r="37" spans="1:17">
      <c r="A37" t="s">
        <v>36</v>
      </c>
      <c r="B37">
        <v>531.68962610000005</v>
      </c>
      <c r="C37">
        <f t="shared" si="0"/>
        <v>0.23329487624150452</v>
      </c>
      <c r="E37">
        <v>531.25993834681799</v>
      </c>
      <c r="F37">
        <f t="shared" si="1"/>
        <v>0.24100785377568862</v>
      </c>
      <c r="H37">
        <v>531.43331751080802</v>
      </c>
      <c r="I37">
        <f t="shared" si="2"/>
        <v>0.21603719605868976</v>
      </c>
      <c r="O37" s="2" t="s">
        <v>8</v>
      </c>
      <c r="P37">
        <v>533.70374287005404</v>
      </c>
      <c r="Q37">
        <f t="shared" ref="Q37:Q41" si="8">(P37-$P$43)/($P$44-$P$43)</f>
        <v>1.0046220775621548</v>
      </c>
    </row>
    <row r="38" spans="1:17">
      <c r="A38" t="s">
        <v>37</v>
      </c>
      <c r="B38">
        <v>531.26671729999998</v>
      </c>
      <c r="C38">
        <f t="shared" si="0"/>
        <v>0.13552186130160321</v>
      </c>
      <c r="E38">
        <v>530.81148817870201</v>
      </c>
      <c r="F38">
        <f t="shared" si="1"/>
        <v>0.13461833011578681</v>
      </c>
      <c r="H38">
        <v>530.96496015781395</v>
      </c>
      <c r="I38">
        <f t="shared" si="2"/>
        <v>0.10561075476977783</v>
      </c>
      <c r="O38" s="2" t="s">
        <v>13</v>
      </c>
      <c r="P38">
        <v>530.32181460802497</v>
      </c>
      <c r="Q38">
        <f t="shared" si="8"/>
        <v>0.27003692288533415</v>
      </c>
    </row>
    <row r="39" spans="1:17">
      <c r="A39" t="s">
        <v>38</v>
      </c>
      <c r="B39">
        <v>531.39986120000003</v>
      </c>
      <c r="C39">
        <f t="shared" si="0"/>
        <v>0.16630362920016523</v>
      </c>
      <c r="E39">
        <v>530.99550369768303</v>
      </c>
      <c r="F39">
        <f t="shared" si="1"/>
        <v>0.17827384593969403</v>
      </c>
      <c r="H39">
        <v>531.02854095559803</v>
      </c>
      <c r="I39">
        <f t="shared" si="2"/>
        <v>0.12060144764290787</v>
      </c>
      <c r="O39" s="2" t="s">
        <v>17</v>
      </c>
      <c r="P39">
        <v>529.85089213666095</v>
      </c>
      <c r="Q39">
        <f t="shared" si="8"/>
        <v>0.16774833789323929</v>
      </c>
    </row>
    <row r="40" spans="1:17">
      <c r="A40" t="s">
        <v>39</v>
      </c>
      <c r="B40">
        <v>533.02024029999995</v>
      </c>
      <c r="C40">
        <f t="shared" si="0"/>
        <v>0.54092186829230282</v>
      </c>
      <c r="E40">
        <v>532.53027411353605</v>
      </c>
      <c r="F40">
        <f t="shared" si="1"/>
        <v>0.54238006125430605</v>
      </c>
      <c r="H40">
        <v>532.74926935378301</v>
      </c>
      <c r="I40">
        <f t="shared" si="2"/>
        <v>0.52630429872794238</v>
      </c>
      <c r="O40" s="2" t="s">
        <v>26</v>
      </c>
      <c r="P40">
        <v>532.15820591793295</v>
      </c>
      <c r="Q40">
        <f t="shared" si="8"/>
        <v>0.66891758797270173</v>
      </c>
    </row>
    <row r="41" spans="1:17">
      <c r="A41" t="s">
        <v>40</v>
      </c>
      <c r="B41">
        <v>530.62913219999996</v>
      </c>
      <c r="C41">
        <f t="shared" si="0"/>
        <v>-1.1882537726627127E-2</v>
      </c>
      <c r="E41">
        <v>530.20029243439797</v>
      </c>
      <c r="F41">
        <f t="shared" si="1"/>
        <v>-1.0380665809773164E-2</v>
      </c>
      <c r="H41">
        <v>530.39175392606501</v>
      </c>
      <c r="I41">
        <f t="shared" si="2"/>
        <v>-2.9536315927462801E-2</v>
      </c>
      <c r="O41" s="2" t="s">
        <v>28</v>
      </c>
      <c r="P41">
        <v>529.52837821784601</v>
      </c>
      <c r="Q41">
        <f t="shared" si="8"/>
        <v>9.7695421751264958E-2</v>
      </c>
    </row>
    <row r="43" spans="1:17">
      <c r="A43" t="s">
        <v>46</v>
      </c>
      <c r="B43">
        <v>530.68052909897062</v>
      </c>
      <c r="E43">
        <v>530.24404872888454</v>
      </c>
      <c r="H43">
        <v>530.51702782408722</v>
      </c>
      <c r="P43">
        <v>529.07860203357666</v>
      </c>
      <c r="Q43">
        <f>SLOPE(Q36:Q41,$L$46:$L$51)</f>
        <v>0.99991292839139223</v>
      </c>
    </row>
    <row r="44" spans="1:17">
      <c r="A44" t="s">
        <v>47</v>
      </c>
      <c r="B44">
        <v>535.00594342990871</v>
      </c>
      <c r="E44">
        <v>534.4592209816484</v>
      </c>
      <c r="H44">
        <v>534.75837932946354</v>
      </c>
      <c r="P44">
        <v>533.6824634654306</v>
      </c>
      <c r="Q44">
        <f>INTERCEPT(Q36:Q41,$L$46:$L$51)</f>
        <v>2.8403091607703823E-4</v>
      </c>
    </row>
    <row r="45" spans="1:17">
      <c r="L45" t="s">
        <v>62</v>
      </c>
      <c r="Q45">
        <f>((1-Q43)^2)+(Q44^2)</f>
        <v>8.825502631310612E-8</v>
      </c>
    </row>
    <row r="46" spans="1:17">
      <c r="A46" s="2" t="s">
        <v>3</v>
      </c>
      <c r="B46">
        <v>530.76812319999999</v>
      </c>
      <c r="C46">
        <f>(B46-$B$43)/($B$44-$B$43)</f>
        <v>2.0251031306489895E-2</v>
      </c>
      <c r="E46">
        <v>530.22689221973496</v>
      </c>
      <c r="F46">
        <f>(E46-$E$43)/($E$44-$E$43)</f>
        <v>-4.0701798457519279E-3</v>
      </c>
      <c r="H46">
        <v>530.44849837782795</v>
      </c>
      <c r="I46">
        <f>(H46-$H$43)/($H$44-$H$43)</f>
        <v>-1.6157455040547553E-2</v>
      </c>
      <c r="K46">
        <f>AVERAGE(B46,E46,H46)</f>
        <v>530.4811712658543</v>
      </c>
      <c r="L46">
        <f>(K46-$K$46)/($K$47-$K$46)</f>
        <v>0</v>
      </c>
    </row>
    <row r="47" spans="1:17">
      <c r="A47" s="2" t="s">
        <v>8</v>
      </c>
      <c r="B47">
        <v>535.05307159999995</v>
      </c>
      <c r="C47">
        <f t="shared" ref="C47:C51" si="9">(B47-$B$43)/($B$44-$B$43)</f>
        <v>1.0108956429339384</v>
      </c>
      <c r="E47">
        <v>534.49065439171704</v>
      </c>
      <c r="F47">
        <f t="shared" ref="F47:F51" si="10">(E47-$E$43)/($E$44-$E$43)</f>
        <v>1.007457206534806</v>
      </c>
      <c r="H47">
        <v>534.68266884082198</v>
      </c>
      <c r="I47">
        <f t="shared" ref="I47:I51" si="11">(H47-$H$43)/($H$44-$H$43)</f>
        <v>0.98214944256669323</v>
      </c>
      <c r="K47">
        <f t="shared" ref="K47:K51" si="12">AVERAGE(B47,E47,H47)</f>
        <v>534.74213161084629</v>
      </c>
      <c r="L47">
        <f t="shared" ref="L47:L51" si="13">(K47-$K$46)/($K$47-$K$46)</f>
        <v>1</v>
      </c>
    </row>
    <row r="48" spans="1:17">
      <c r="A48" s="2" t="s">
        <v>13</v>
      </c>
      <c r="B48">
        <v>531.93394990000002</v>
      </c>
      <c r="C48">
        <f t="shared" si="9"/>
        <v>0.2897805169932825</v>
      </c>
      <c r="E48">
        <v>531.47703265419398</v>
      </c>
      <c r="F48">
        <f t="shared" si="10"/>
        <v>0.29251092277450352</v>
      </c>
      <c r="H48">
        <v>531.89103895823803</v>
      </c>
      <c r="I48">
        <f t="shared" si="11"/>
        <v>0.32395596837685253</v>
      </c>
      <c r="K48">
        <f t="shared" si="12"/>
        <v>531.76734050414404</v>
      </c>
      <c r="L48">
        <f t="shared" si="13"/>
        <v>0.30184961467698512</v>
      </c>
    </row>
    <row r="49" spans="1:12">
      <c r="A49" s="2" t="s">
        <v>17</v>
      </c>
      <c r="B49">
        <v>531.43125710000004</v>
      </c>
      <c r="C49">
        <f t="shared" si="9"/>
        <v>0.17356210147539758</v>
      </c>
      <c r="E49">
        <v>531.06049496268497</v>
      </c>
      <c r="F49">
        <f t="shared" si="10"/>
        <v>0.19369225854651492</v>
      </c>
      <c r="H49">
        <v>531.34297050764997</v>
      </c>
      <c r="I49">
        <f t="shared" si="11"/>
        <v>0.19473573046605147</v>
      </c>
      <c r="K49">
        <f t="shared" si="12"/>
        <v>531.27824085677832</v>
      </c>
      <c r="L49">
        <f t="shared" si="13"/>
        <v>0.18706336750137578</v>
      </c>
    </row>
    <row r="50" spans="1:12">
      <c r="A50" s="2" t="s">
        <v>26</v>
      </c>
      <c r="B50">
        <v>533.48586179999995</v>
      </c>
      <c r="C50">
        <f t="shared" si="9"/>
        <v>0.64856970601956487</v>
      </c>
      <c r="E50">
        <v>532.96380079173798</v>
      </c>
      <c r="F50">
        <f t="shared" si="10"/>
        <v>0.64522916259712026</v>
      </c>
      <c r="H50">
        <v>533.37218955131198</v>
      </c>
      <c r="I50">
        <f t="shared" si="11"/>
        <v>0.67317262518929777</v>
      </c>
      <c r="K50">
        <f t="shared" si="12"/>
        <v>533.27395071435001</v>
      </c>
      <c r="L50">
        <f t="shared" si="13"/>
        <v>0.65543427358532724</v>
      </c>
    </row>
    <row r="51" spans="1:12">
      <c r="A51" s="2" t="s">
        <v>28</v>
      </c>
      <c r="B51">
        <v>531.10124659999997</v>
      </c>
      <c r="C51">
        <f t="shared" si="9"/>
        <v>9.7266404751125787E-2</v>
      </c>
      <c r="E51">
        <v>530.68674733459102</v>
      </c>
      <c r="F51">
        <f t="shared" si="10"/>
        <v>0.10502503318012862</v>
      </c>
      <c r="H51">
        <v>530.86989149374699</v>
      </c>
      <c r="I51">
        <f t="shared" si="11"/>
        <v>8.319604475424415E-2</v>
      </c>
      <c r="K51">
        <f t="shared" si="12"/>
        <v>530.88596180944603</v>
      </c>
      <c r="L51">
        <f t="shared" si="13"/>
        <v>9.499983825653073E-2</v>
      </c>
    </row>
    <row r="53" spans="1:12">
      <c r="C53">
        <f>SLOPE(C46:C51,$L$46:$L$51)</f>
        <v>1.0001068936669375</v>
      </c>
      <c r="F53">
        <f>SLOPE(F46:F51,$L$46:$L$51)</f>
        <v>0.99994012291575574</v>
      </c>
      <c r="I53">
        <f>SLOPE(I46:I51,$L$46:$L$51)</f>
        <v>1.0001728172546167</v>
      </c>
    </row>
    <row r="54" spans="1:12">
      <c r="C54">
        <f>INTERCEPT(C46:C51,$L$46:$L$51)</f>
        <v>1.2315623952574573E-4</v>
      </c>
      <c r="F54">
        <f>INTERCEPT(F46:F51,$L$46:$L$51)</f>
        <v>1.0523255695055189E-4</v>
      </c>
      <c r="I54">
        <f>INTERCEPT(I46:I51,$L$46:$L$51)</f>
        <v>2.1971074590843021E-4</v>
      </c>
    </row>
    <row r="55" spans="1:12">
      <c r="C55">
        <f>((1-C53)^2)+(C54^2)</f>
        <v>2.6593715365468464E-8</v>
      </c>
      <c r="F55">
        <f>((1-F53)^2)+(F54^2)</f>
        <v>1.4659156259945858E-8</v>
      </c>
      <c r="I55">
        <f>((1-I53)^2)+(I54^2)</f>
        <v>7.8138615360894999E-8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4796E-276E-4667-BB75-658BA4790E65}">
  <dimension ref="A1:L44"/>
  <sheetViews>
    <sheetView topLeftCell="A19" workbookViewId="0">
      <selection sqref="A1:L44"/>
    </sheetView>
  </sheetViews>
  <sheetFormatPr defaultRowHeight="14.4"/>
  <cols>
    <col min="1" max="1" width="8.88671875" style="6"/>
    <col min="2" max="11" width="8.88671875" customWidth="1"/>
    <col min="12" max="12" width="8.88671875" style="10"/>
  </cols>
  <sheetData>
    <row r="1" spans="1:12">
      <c r="B1" t="s">
        <v>63</v>
      </c>
      <c r="C1" t="s">
        <v>45</v>
      </c>
      <c r="E1" t="s">
        <v>64</v>
      </c>
      <c r="F1" t="s">
        <v>45</v>
      </c>
      <c r="H1" t="s">
        <v>65</v>
      </c>
      <c r="I1" t="s">
        <v>45</v>
      </c>
      <c r="K1" s="4" t="s">
        <v>66</v>
      </c>
      <c r="L1" s="10" t="s">
        <v>67</v>
      </c>
    </row>
    <row r="2" spans="1:12">
      <c r="A2" s="6" t="s">
        <v>0</v>
      </c>
      <c r="B2" s="3">
        <v>0.48286452471131919</v>
      </c>
      <c r="C2" s="3">
        <v>2.7515473795123056E-2</v>
      </c>
      <c r="D2" s="5"/>
      <c r="E2" s="5">
        <v>7.32470568712556E-2</v>
      </c>
      <c r="F2" s="5">
        <v>4.036705188138396E-2</v>
      </c>
      <c r="G2" s="5"/>
      <c r="H2" s="5">
        <v>4.2685038266996121E-2</v>
      </c>
      <c r="I2" s="5">
        <v>2.5977423773089509E-2</v>
      </c>
      <c r="J2" s="3"/>
      <c r="K2" s="5">
        <v>7.78</v>
      </c>
      <c r="L2" s="11">
        <v>2</v>
      </c>
    </row>
    <row r="3" spans="1:12">
      <c r="A3" s="6" t="s">
        <v>1</v>
      </c>
      <c r="B3" s="3">
        <v>0.37788421894627905</v>
      </c>
      <c r="C3" s="3">
        <v>2.7615167295828892E-2</v>
      </c>
      <c r="D3" s="5"/>
      <c r="E3" s="5">
        <v>5.5735381125117769E-4</v>
      </c>
      <c r="F3" s="5">
        <v>2.7103823163174821E-4</v>
      </c>
      <c r="G3" s="5"/>
      <c r="H3" s="5">
        <v>-1.6889483288837057E-3</v>
      </c>
      <c r="I3" s="5">
        <v>2.3969001243370615E-3</v>
      </c>
      <c r="J3" s="3"/>
      <c r="K3" s="5">
        <v>7.87</v>
      </c>
      <c r="L3" s="10" t="s">
        <v>68</v>
      </c>
    </row>
    <row r="4" spans="1:12">
      <c r="A4" s="6" t="s">
        <v>3</v>
      </c>
      <c r="B4" s="3">
        <v>7.7988067301385435E-6</v>
      </c>
      <c r="C4" s="3">
        <v>1.8543648560576682E-2</v>
      </c>
      <c r="D4" s="5"/>
      <c r="E4" s="5">
        <v>0.67123757770058878</v>
      </c>
      <c r="F4" s="5">
        <v>3.1228624375824854E-2</v>
      </c>
      <c r="G4" s="5"/>
      <c r="H4" s="5">
        <v>7.4659558389934683E-3</v>
      </c>
      <c r="I4" s="5">
        <v>1.2402899703425197E-2</v>
      </c>
      <c r="J4" s="3"/>
      <c r="K4" s="5">
        <v>5.0199999999999996</v>
      </c>
      <c r="L4" s="10" t="s">
        <v>68</v>
      </c>
    </row>
    <row r="5" spans="1:12">
      <c r="A5" s="6" t="s">
        <v>4</v>
      </c>
      <c r="B5" s="3">
        <v>2.8984598532774394E-2</v>
      </c>
      <c r="C5" s="3">
        <v>2.6215357431677914E-2</v>
      </c>
      <c r="D5" s="5"/>
      <c r="E5" s="5">
        <v>0.94877026701209999</v>
      </c>
      <c r="F5" s="5">
        <v>1.2210103167897349E-2</v>
      </c>
      <c r="G5" s="5"/>
      <c r="H5" s="5">
        <v>0.92950073966042712</v>
      </c>
      <c r="I5" s="5">
        <v>8.6744127798841414E-2</v>
      </c>
      <c r="J5" s="3"/>
      <c r="K5" s="5">
        <v>9.02</v>
      </c>
      <c r="L5" s="11">
        <v>3</v>
      </c>
    </row>
    <row r="6" spans="1:12">
      <c r="A6" s="6" t="s">
        <v>5</v>
      </c>
      <c r="B6" s="3">
        <v>0.51977933105677387</v>
      </c>
      <c r="C6" s="3">
        <v>1.6715272639956823E-2</v>
      </c>
      <c r="D6" s="5"/>
      <c r="E6" s="5">
        <v>0.74030612522106709</v>
      </c>
      <c r="F6" s="5">
        <v>1.9010769542688287E-2</v>
      </c>
      <c r="G6" s="5"/>
      <c r="H6" s="5">
        <v>1.8256783608994035E-3</v>
      </c>
      <c r="I6" s="5">
        <v>5.6935667305166998E-4</v>
      </c>
      <c r="J6" s="3"/>
      <c r="K6" s="5">
        <v>5.72</v>
      </c>
      <c r="L6" s="11">
        <v>2</v>
      </c>
    </row>
    <row r="7" spans="1:12">
      <c r="A7" s="6" t="s">
        <v>6</v>
      </c>
      <c r="B7" s="3">
        <v>1.0084898220726313</v>
      </c>
      <c r="C7" s="3">
        <v>2.7549345808500204E-2</v>
      </c>
      <c r="D7" s="5"/>
      <c r="E7" s="5">
        <v>4.2493757312745423E-3</v>
      </c>
      <c r="F7" s="5">
        <v>7.0327367259783726E-4</v>
      </c>
      <c r="G7" s="5"/>
      <c r="H7" s="5">
        <v>2.4080842018805223E-3</v>
      </c>
      <c r="I7" s="5">
        <v>3.1008952921774014E-3</v>
      </c>
      <c r="J7" s="3"/>
      <c r="K7" s="5">
        <v>6.98</v>
      </c>
      <c r="L7" s="11">
        <v>3</v>
      </c>
    </row>
    <row r="8" spans="1:12">
      <c r="A8" s="6" t="s">
        <v>7</v>
      </c>
      <c r="B8" s="3">
        <v>0.17903473680629109</v>
      </c>
      <c r="C8" s="3">
        <v>5.4459526220578675E-3</v>
      </c>
      <c r="D8" s="5"/>
      <c r="E8" s="5">
        <v>0.45056141456508825</v>
      </c>
      <c r="F8" s="5">
        <v>3.2730367751244861E-2</v>
      </c>
      <c r="G8" s="5"/>
      <c r="H8" s="5">
        <v>1.062954037764645E-3</v>
      </c>
      <c r="I8" s="5">
        <v>5.977276564280049E-3</v>
      </c>
      <c r="J8" s="3"/>
      <c r="K8" s="5">
        <v>4.93</v>
      </c>
      <c r="L8" s="11">
        <v>2</v>
      </c>
    </row>
    <row r="9" spans="1:12">
      <c r="A9" s="6" t="s">
        <v>8</v>
      </c>
      <c r="B9" s="3">
        <v>1.0001674306784791</v>
      </c>
      <c r="C9" s="3">
        <v>1.5698459571405889E-2</v>
      </c>
      <c r="D9" s="5"/>
      <c r="E9" s="5">
        <v>0</v>
      </c>
      <c r="F9" s="5">
        <v>0</v>
      </c>
      <c r="G9" s="5"/>
      <c r="H9" s="5">
        <v>0</v>
      </c>
      <c r="I9" s="5">
        <v>0</v>
      </c>
      <c r="J9" s="3"/>
      <c r="K9" s="5">
        <v>5.87</v>
      </c>
      <c r="L9" s="10" t="s">
        <v>68</v>
      </c>
    </row>
    <row r="10" spans="1:12">
      <c r="A10" s="6" t="s">
        <v>9</v>
      </c>
      <c r="B10" s="3">
        <v>0.11309242762879305</v>
      </c>
      <c r="C10" s="3">
        <v>2.3073851344203464E-2</v>
      </c>
      <c r="D10" s="5"/>
      <c r="E10" s="5">
        <v>0.58161185041021635</v>
      </c>
      <c r="F10" s="5">
        <v>2.6615151468629063E-2</v>
      </c>
      <c r="G10" s="5"/>
      <c r="H10" s="5">
        <v>0.95957184642914017</v>
      </c>
      <c r="I10" s="5">
        <v>0.11232208532692016</v>
      </c>
      <c r="J10" s="3"/>
      <c r="K10" s="5">
        <v>8.9600000000000009</v>
      </c>
      <c r="L10" s="11">
        <v>2</v>
      </c>
    </row>
    <row r="11" spans="1:12">
      <c r="A11" s="6" t="s">
        <v>10</v>
      </c>
      <c r="B11" s="3">
        <v>0.32307907790534746</v>
      </c>
      <c r="C11" s="3">
        <v>3.4996229196784467E-2</v>
      </c>
      <c r="D11" s="5"/>
      <c r="E11" s="5">
        <v>8.05824066141189E-3</v>
      </c>
      <c r="F11" s="5">
        <v>3.3545671489231774E-4</v>
      </c>
      <c r="G11" s="5"/>
      <c r="H11" s="5">
        <v>2.0054468927952464E-2</v>
      </c>
      <c r="I11" s="5">
        <v>4.3079151011131472E-3</v>
      </c>
      <c r="J11" s="3"/>
      <c r="K11" s="5">
        <v>6.34</v>
      </c>
      <c r="L11" s="11">
        <v>2</v>
      </c>
    </row>
    <row r="12" spans="1:12">
      <c r="A12" s="6" t="s">
        <v>11</v>
      </c>
      <c r="B12" s="3">
        <v>0.12175430200255379</v>
      </c>
      <c r="C12" s="3">
        <v>6.0809478099495247E-3</v>
      </c>
      <c r="D12" s="5"/>
      <c r="E12" s="5">
        <v>0.9808955227359607</v>
      </c>
      <c r="F12" s="5">
        <v>9.3874368697349261E-2</v>
      </c>
      <c r="G12" s="5"/>
      <c r="H12" s="5">
        <v>0.7902593490369284</v>
      </c>
      <c r="I12" s="5">
        <v>0.11151972625734947</v>
      </c>
      <c r="J12" s="3"/>
      <c r="K12" s="5">
        <v>8.34</v>
      </c>
      <c r="L12" s="11">
        <v>3</v>
      </c>
    </row>
    <row r="13" spans="1:12">
      <c r="A13" s="6" t="s">
        <v>12</v>
      </c>
      <c r="B13" s="3">
        <v>0.12475420611184522</v>
      </c>
      <c r="C13" s="3">
        <v>1.8699490298426488E-2</v>
      </c>
      <c r="D13" s="5"/>
      <c r="E13" s="5">
        <v>4.3920290836283226E-3</v>
      </c>
      <c r="F13" s="5">
        <v>9.3478794569531879E-4</v>
      </c>
      <c r="G13" s="5"/>
      <c r="H13" s="5">
        <v>6.398915642397833E-2</v>
      </c>
      <c r="I13" s="5">
        <v>1.2838257876785405E-2</v>
      </c>
      <c r="J13" s="3"/>
      <c r="K13" s="5">
        <v>8.82</v>
      </c>
      <c r="L13" s="10" t="s">
        <v>68</v>
      </c>
    </row>
    <row r="14" spans="1:12">
      <c r="A14" s="6" t="s">
        <v>13</v>
      </c>
      <c r="B14" s="3">
        <v>0.3020824693815462</v>
      </c>
      <c r="C14" s="3">
        <v>1.8992136468964783E-2</v>
      </c>
      <c r="D14" s="5"/>
      <c r="E14" s="5">
        <v>6.8018751213105388E-4</v>
      </c>
      <c r="F14" s="5">
        <v>1.2542712242217976E-4</v>
      </c>
      <c r="G14" s="5"/>
      <c r="H14" s="5">
        <v>7.3562431843304313E-3</v>
      </c>
      <c r="I14" s="5">
        <v>2.9027741981164775E-3</v>
      </c>
      <c r="J14" s="3"/>
      <c r="K14" s="5">
        <v>6.78</v>
      </c>
      <c r="L14" s="11">
        <v>3</v>
      </c>
    </row>
    <row r="15" spans="1:12">
      <c r="A15" s="6" t="s">
        <v>14</v>
      </c>
      <c r="B15" s="3">
        <v>0.1528895923864281</v>
      </c>
      <c r="C15" s="3">
        <v>9.7936170727648715E-3</v>
      </c>
      <c r="D15" s="5"/>
      <c r="E15" s="5">
        <v>1</v>
      </c>
      <c r="F15" s="5">
        <v>0</v>
      </c>
      <c r="G15" s="5"/>
      <c r="H15" s="5">
        <v>1</v>
      </c>
      <c r="I15" s="5">
        <v>0</v>
      </c>
      <c r="J15" s="3"/>
      <c r="K15" s="5">
        <v>8.8000000000000007</v>
      </c>
      <c r="L15" s="10" t="s">
        <v>68</v>
      </c>
    </row>
    <row r="16" spans="1:12">
      <c r="A16" s="6" t="s">
        <v>15</v>
      </c>
      <c r="B16" s="3">
        <v>8.9215992236931094E-2</v>
      </c>
      <c r="C16" s="3">
        <v>1.6957749147366937E-3</v>
      </c>
      <c r="D16" s="5"/>
      <c r="E16" s="5">
        <v>0.7125801091731937</v>
      </c>
      <c r="F16" s="5">
        <v>1.5928074230413244E-2</v>
      </c>
      <c r="G16" s="5"/>
      <c r="H16" s="5">
        <v>0.91382400839962941</v>
      </c>
      <c r="I16" s="5">
        <v>4.2138308821241727E-2</v>
      </c>
      <c r="J16" s="3"/>
      <c r="K16" s="5">
        <v>9.43</v>
      </c>
      <c r="L16" s="11">
        <v>2</v>
      </c>
    </row>
    <row r="17" spans="1:12">
      <c r="A17" s="6" t="s">
        <v>16</v>
      </c>
      <c r="B17" s="3">
        <v>1.059392835562277</v>
      </c>
      <c r="C17" s="3">
        <v>1.5458840278984289E-2</v>
      </c>
      <c r="D17" s="5"/>
      <c r="E17" s="5">
        <v>7.5379933930712115E-2</v>
      </c>
      <c r="F17" s="5">
        <v>4.294413155876968E-3</v>
      </c>
      <c r="G17" s="5"/>
      <c r="H17" s="5">
        <v>-1.3070428540467888E-3</v>
      </c>
      <c r="I17" s="5">
        <v>0</v>
      </c>
      <c r="J17" s="3"/>
      <c r="K17" s="5">
        <v>6.99</v>
      </c>
      <c r="L17" s="11">
        <v>2</v>
      </c>
    </row>
    <row r="18" spans="1:12">
      <c r="A18" s="6" t="s">
        <v>17</v>
      </c>
      <c r="B18" s="3">
        <v>0.18733003016265468</v>
      </c>
      <c r="C18" s="3">
        <v>1.1934785446951389E-2</v>
      </c>
      <c r="D18" s="5"/>
      <c r="E18" s="5">
        <v>7.7528974703357408E-4</v>
      </c>
      <c r="F18" s="5">
        <v>1.0771741791511888E-4</v>
      </c>
      <c r="G18" s="5"/>
      <c r="H18" s="5">
        <v>2.9529097831392792E-3</v>
      </c>
      <c r="I18" s="5">
        <v>2.025227438757118E-3</v>
      </c>
      <c r="J18" s="3"/>
      <c r="K18" s="5">
        <v>8.34</v>
      </c>
      <c r="L18" s="10" t="s">
        <v>68</v>
      </c>
    </row>
    <row r="19" spans="1:12">
      <c r="A19" s="6" t="s">
        <v>18</v>
      </c>
      <c r="B19" s="3">
        <v>0.19217001152550992</v>
      </c>
      <c r="C19" s="3">
        <v>5.4239480052726153E-3</v>
      </c>
      <c r="D19" s="5"/>
      <c r="E19" s="5">
        <v>0.64126367833111375</v>
      </c>
      <c r="F19" s="5">
        <v>2.2271236785035373E-2</v>
      </c>
      <c r="G19" s="5"/>
      <c r="H19" s="5">
        <v>7.7059605741885116E-4</v>
      </c>
      <c r="I19" s="5">
        <v>3.7825340358816979E-3</v>
      </c>
      <c r="J19" s="3"/>
      <c r="K19" s="5">
        <v>8.5500000000000007</v>
      </c>
      <c r="L19" s="10" t="s">
        <v>68</v>
      </c>
    </row>
    <row r="20" spans="1:12">
      <c r="A20" s="6" t="s">
        <v>19</v>
      </c>
      <c r="B20" s="3">
        <v>0.16692337822338685</v>
      </c>
      <c r="C20" s="3">
        <v>6.8290214876358443E-3</v>
      </c>
      <c r="D20" s="5"/>
      <c r="E20" s="5">
        <v>0.52704179273632823</v>
      </c>
      <c r="F20" s="5">
        <v>2.5284252477856293E-2</v>
      </c>
      <c r="G20" s="5"/>
      <c r="H20" s="5">
        <v>0.46449855914562921</v>
      </c>
      <c r="I20" s="5">
        <v>6.7410133701915662E-2</v>
      </c>
      <c r="J20" s="3"/>
      <c r="K20" s="5">
        <v>8.31</v>
      </c>
      <c r="L20" s="11">
        <v>2</v>
      </c>
    </row>
    <row r="21" spans="1:12">
      <c r="A21" s="6" t="s">
        <v>20</v>
      </c>
      <c r="B21" s="3">
        <v>0.53354181195690631</v>
      </c>
      <c r="C21" s="3">
        <v>2.1327852759997809E-2</v>
      </c>
      <c r="D21" s="5"/>
      <c r="E21" s="5">
        <v>1.05888597846924E-2</v>
      </c>
      <c r="F21" s="5">
        <v>1.3879488301963019E-3</v>
      </c>
      <c r="G21" s="5"/>
      <c r="H21" s="5">
        <v>-1.4269827148683213E-3</v>
      </c>
      <c r="I21" s="5">
        <v>1.1000957944718823E-2</v>
      </c>
      <c r="J21" s="3"/>
      <c r="K21" s="5">
        <v>8.31</v>
      </c>
      <c r="L21" s="11">
        <v>2</v>
      </c>
    </row>
    <row r="22" spans="1:12">
      <c r="A22" s="6" t="s">
        <v>21</v>
      </c>
      <c r="B22" s="3">
        <v>0.54003222226148495</v>
      </c>
      <c r="C22" s="3">
        <v>4.2756722244127826E-2</v>
      </c>
      <c r="D22" s="5"/>
      <c r="E22" s="5">
        <v>1.9755246000564251E-2</v>
      </c>
      <c r="F22" s="5">
        <v>0</v>
      </c>
      <c r="G22" s="5"/>
      <c r="H22" s="5">
        <v>3.7499478676987739E-3</v>
      </c>
      <c r="I22" s="5">
        <v>1.9354253119572571E-3</v>
      </c>
      <c r="J22" s="3"/>
      <c r="K22" s="7">
        <v>5.89</v>
      </c>
      <c r="L22" s="10" t="s">
        <v>68</v>
      </c>
    </row>
    <row r="23" spans="1:12">
      <c r="A23" s="6" t="s">
        <v>22</v>
      </c>
      <c r="B23" s="3">
        <v>0.16640126228859178</v>
      </c>
      <c r="C23" s="3">
        <v>8.3285479408248351E-3</v>
      </c>
      <c r="D23" s="5"/>
      <c r="E23" s="5">
        <v>0.60463165569780319</v>
      </c>
      <c r="F23" s="5">
        <v>3.3644601559490096E-2</v>
      </c>
      <c r="G23" s="5"/>
      <c r="H23" s="5">
        <v>0.16104150393912661</v>
      </c>
      <c r="I23" s="5">
        <v>0.10558575375004778</v>
      </c>
      <c r="J23" s="3"/>
      <c r="K23" s="5">
        <v>8.3000000000000007</v>
      </c>
      <c r="L23" s="11">
        <v>3</v>
      </c>
    </row>
    <row r="24" spans="1:12">
      <c r="A24" s="6" t="s">
        <v>23</v>
      </c>
      <c r="B24" s="3">
        <v>0.16666895123155726</v>
      </c>
      <c r="C24" s="3">
        <v>5.2377651151147234E-3</v>
      </c>
      <c r="D24" s="5"/>
      <c r="E24" s="5">
        <v>2.0593867531122812E-3</v>
      </c>
      <c r="F24" s="5">
        <v>9.2613892305625075E-4</v>
      </c>
      <c r="G24" s="5"/>
      <c r="H24" s="5">
        <v>-9.5525154575674986E-4</v>
      </c>
      <c r="I24" s="5">
        <v>1.5329539081110877E-3</v>
      </c>
      <c r="J24" s="3"/>
      <c r="K24" s="5">
        <v>8.34</v>
      </c>
      <c r="L24" s="11">
        <v>2</v>
      </c>
    </row>
    <row r="25" spans="1:12">
      <c r="A25" s="6" t="s">
        <v>24</v>
      </c>
      <c r="B25" s="3">
        <v>0.11796981310644707</v>
      </c>
      <c r="C25" s="3">
        <v>1.0563128110220374E-2</v>
      </c>
      <c r="D25" s="5"/>
      <c r="E25" s="5">
        <v>1.6282933026639143E-4</v>
      </c>
      <c r="F25" s="5">
        <v>3.7374053066921068E-4</v>
      </c>
      <c r="G25" s="5"/>
      <c r="H25" s="5">
        <v>-1.2661788833368498E-3</v>
      </c>
      <c r="I25" s="5">
        <v>2.3355293130281696E-3</v>
      </c>
      <c r="J25" s="3"/>
      <c r="K25" s="5">
        <v>8.66</v>
      </c>
      <c r="L25" s="11">
        <v>2</v>
      </c>
    </row>
    <row r="26" spans="1:12">
      <c r="A26" s="6" t="s">
        <v>25</v>
      </c>
      <c r="B26" s="3">
        <v>0.10461857963196271</v>
      </c>
      <c r="C26" s="3">
        <v>7.7384251908553239E-3</v>
      </c>
      <c r="D26" s="5"/>
      <c r="E26" s="5">
        <v>0.69296279945294026</v>
      </c>
      <c r="F26" s="5">
        <v>6.0629369991376435E-2</v>
      </c>
      <c r="G26" s="5"/>
      <c r="H26" s="5">
        <v>0.92955286450443408</v>
      </c>
      <c r="I26" s="5">
        <v>8.6767939924008289E-2</v>
      </c>
      <c r="J26" s="3"/>
      <c r="K26" s="5">
        <v>9.06</v>
      </c>
      <c r="L26" s="10" t="s">
        <v>68</v>
      </c>
    </row>
    <row r="27" spans="1:12">
      <c r="A27" s="6" t="s">
        <v>26</v>
      </c>
      <c r="B27" s="3">
        <v>0.6556571646019943</v>
      </c>
      <c r="C27" s="3">
        <v>1.5260515301861378E-2</v>
      </c>
      <c r="D27" s="5"/>
      <c r="E27" s="5">
        <v>2.1181590383755642E-2</v>
      </c>
      <c r="F27" s="5">
        <v>5.7475264250146192E-3</v>
      </c>
      <c r="G27" s="5"/>
      <c r="H27" s="5">
        <v>1.6324509236856192E-3</v>
      </c>
      <c r="I27" s="5">
        <v>5.5498179928207565E-3</v>
      </c>
      <c r="J27" s="3"/>
      <c r="K27" s="5">
        <v>5.45</v>
      </c>
      <c r="L27" s="11">
        <v>3</v>
      </c>
    </row>
    <row r="28" spans="1:12">
      <c r="A28" s="6" t="s">
        <v>27</v>
      </c>
      <c r="B28" s="3">
        <v>0.2669239962071599</v>
      </c>
      <c r="C28" s="3">
        <v>2.7606837705631486E-2</v>
      </c>
      <c r="D28" s="5"/>
      <c r="E28" s="5">
        <v>0.30340739231152514</v>
      </c>
      <c r="F28" s="5">
        <v>7.1974852340371931E-2</v>
      </c>
      <c r="G28" s="5"/>
      <c r="H28" s="5">
        <v>0.77780716685116535</v>
      </c>
      <c r="I28" s="5">
        <v>0.10750669595094141</v>
      </c>
      <c r="J28" s="3"/>
      <c r="K28" s="5">
        <v>8.59</v>
      </c>
      <c r="L28" s="11">
        <v>2</v>
      </c>
    </row>
    <row r="29" spans="1:12">
      <c r="A29" s="6" t="s">
        <v>28</v>
      </c>
      <c r="B29" s="3">
        <v>9.5162494228499525E-2</v>
      </c>
      <c r="C29" s="3">
        <v>1.1065532682151489E-2</v>
      </c>
      <c r="D29" s="5"/>
      <c r="E29" s="5">
        <v>-6.1491609463294771E-4</v>
      </c>
      <c r="F29" s="5">
        <v>0</v>
      </c>
      <c r="G29" s="5"/>
      <c r="H29" s="5">
        <v>3.5563622228998414E-3</v>
      </c>
      <c r="I29" s="5">
        <v>9.3549958425345487E-4</v>
      </c>
      <c r="J29" s="3"/>
      <c r="K29" s="5">
        <v>8.61</v>
      </c>
      <c r="L29" s="10" t="s">
        <v>68</v>
      </c>
    </row>
    <row r="30" spans="1:12">
      <c r="A30" s="6" t="s">
        <v>29</v>
      </c>
      <c r="B30" s="3">
        <v>0.11237554280455431</v>
      </c>
      <c r="C30" s="3">
        <v>3.036511042518683E-3</v>
      </c>
      <c r="D30" s="5"/>
      <c r="E30" s="5">
        <v>6.2605567899493536E-2</v>
      </c>
      <c r="F30" s="5">
        <v>2.1178603820608884E-2</v>
      </c>
      <c r="G30" s="5"/>
      <c r="H30" s="5">
        <v>1.089053474963058E-2</v>
      </c>
      <c r="I30" s="5">
        <v>7.944750806263742E-3</v>
      </c>
      <c r="J30" s="3"/>
      <c r="K30" s="5">
        <v>8.77</v>
      </c>
      <c r="L30" s="11">
        <v>3</v>
      </c>
    </row>
    <row r="31" spans="1:12">
      <c r="A31" s="6" t="s">
        <v>30</v>
      </c>
      <c r="B31" s="3">
        <v>0.23068622424440646</v>
      </c>
      <c r="C31" s="3">
        <v>9.9969962863379162E-3</v>
      </c>
      <c r="D31" s="5"/>
      <c r="E31" s="5">
        <v>7.4519398761539442E-4</v>
      </c>
      <c r="F31" s="5">
        <v>4.9922939468928756E-4</v>
      </c>
      <c r="G31" s="5"/>
      <c r="H31" s="5">
        <v>2.5909846251755044E-3</v>
      </c>
      <c r="I31" s="5">
        <v>3.2407708846424844E-4</v>
      </c>
      <c r="J31" s="3"/>
      <c r="K31" s="5">
        <v>8.2799999999999994</v>
      </c>
      <c r="L31" s="11">
        <v>2</v>
      </c>
    </row>
    <row r="32" spans="1:12">
      <c r="A32" s="6" t="s">
        <v>31</v>
      </c>
      <c r="B32" s="3">
        <v>0.12224995027498647</v>
      </c>
      <c r="C32" s="3">
        <v>1.4411436083483567E-2</v>
      </c>
      <c r="D32" s="5"/>
      <c r="E32" s="5">
        <v>0.84157691251932787</v>
      </c>
      <c r="F32" s="5">
        <v>3.9161254391558341E-2</v>
      </c>
      <c r="G32" s="5"/>
      <c r="H32" s="5">
        <v>0.87491549257557832</v>
      </c>
      <c r="I32" s="5">
        <v>8.0399903617107873E-2</v>
      </c>
      <c r="J32" s="3"/>
      <c r="K32" s="5">
        <v>8.9</v>
      </c>
      <c r="L32" s="11">
        <v>3</v>
      </c>
    </row>
    <row r="33" spans="1:12">
      <c r="A33" s="6" t="s">
        <v>48</v>
      </c>
      <c r="B33" s="3">
        <v>0.24536099477987394</v>
      </c>
      <c r="C33" s="3"/>
      <c r="D33" s="3"/>
      <c r="E33" s="3"/>
      <c r="F33" s="3"/>
      <c r="G33" s="3"/>
      <c r="H33" s="3"/>
      <c r="I33" s="3"/>
      <c r="J33" s="3"/>
      <c r="K33" s="3"/>
      <c r="L33" s="11">
        <v>2</v>
      </c>
    </row>
    <row r="34" spans="1:12">
      <c r="A34" s="6" t="s">
        <v>49</v>
      </c>
      <c r="B34" s="3">
        <v>0.55442258116388965</v>
      </c>
      <c r="C34" s="3"/>
      <c r="D34" s="3"/>
      <c r="E34" s="3"/>
      <c r="F34" s="3"/>
      <c r="G34" s="3"/>
      <c r="H34" s="3"/>
      <c r="I34" s="3"/>
      <c r="J34" s="3"/>
      <c r="K34" s="3">
        <v>5.42</v>
      </c>
      <c r="L34" s="11">
        <v>3</v>
      </c>
    </row>
    <row r="35" spans="1:12">
      <c r="A35" s="6" t="s">
        <v>50</v>
      </c>
      <c r="B35" s="3">
        <v>0.1325203851779872</v>
      </c>
      <c r="C35" s="3"/>
      <c r="D35" s="3"/>
      <c r="E35" s="3">
        <v>0.48470661672908866</v>
      </c>
      <c r="F35" s="3"/>
      <c r="G35" s="3"/>
      <c r="H35" s="3"/>
      <c r="I35" s="3"/>
      <c r="J35" s="3"/>
      <c r="K35" s="3">
        <v>9.1300000000000008</v>
      </c>
      <c r="L35" s="11">
        <v>3</v>
      </c>
    </row>
    <row r="36" spans="1:12">
      <c r="A36" s="6" t="s">
        <v>51</v>
      </c>
      <c r="B36" s="3">
        <v>6.3858948311116048E-2</v>
      </c>
      <c r="C36" s="3"/>
      <c r="D36" s="3"/>
      <c r="E36" s="3">
        <v>0.797752808988764</v>
      </c>
      <c r="F36" s="3"/>
      <c r="G36" s="3"/>
      <c r="H36" s="3"/>
      <c r="I36" s="3"/>
      <c r="J36" s="3"/>
      <c r="K36" s="3"/>
      <c r="L36" s="11">
        <v>2</v>
      </c>
    </row>
    <row r="37" spans="1:12">
      <c r="A37" s="6" t="s">
        <v>52</v>
      </c>
      <c r="B37" s="3">
        <v>0.14484302494001217</v>
      </c>
      <c r="C37" s="3"/>
      <c r="D37" s="3"/>
      <c r="E37" s="3">
        <v>-4.6816479400749064E-4</v>
      </c>
      <c r="F37" s="3"/>
      <c r="G37" s="3"/>
      <c r="H37" s="3"/>
      <c r="I37" s="3"/>
      <c r="J37" s="3"/>
      <c r="K37" s="3">
        <v>8.33</v>
      </c>
      <c r="L37" s="11">
        <v>3</v>
      </c>
    </row>
    <row r="38" spans="1:12">
      <c r="A38" s="6" t="s">
        <v>53</v>
      </c>
      <c r="B38" s="3">
        <v>0.16339633980674179</v>
      </c>
      <c r="C38" s="8"/>
      <c r="D38" s="3"/>
      <c r="E38" s="3">
        <v>0.83458177278402002</v>
      </c>
      <c r="F38" s="3"/>
      <c r="G38" s="3"/>
      <c r="H38" s="3"/>
      <c r="I38" s="3"/>
      <c r="J38" s="3"/>
      <c r="K38" s="3"/>
    </row>
    <row r="39" spans="1:12">
      <c r="A39" s="9" t="s">
        <v>54</v>
      </c>
      <c r="B39" s="3">
        <v>0.60390630317272131</v>
      </c>
      <c r="C39" s="3"/>
      <c r="D39" s="3"/>
      <c r="E39" s="3">
        <v>0.44257178526841451</v>
      </c>
      <c r="F39" s="3"/>
      <c r="G39" s="3"/>
      <c r="H39" s="3"/>
      <c r="I39" s="3"/>
      <c r="J39" s="3"/>
      <c r="K39" s="3"/>
    </row>
    <row r="40" spans="1:12">
      <c r="A40" s="6" t="s">
        <v>55</v>
      </c>
      <c r="B40" s="3">
        <v>0.10067346249421709</v>
      </c>
      <c r="C40" s="3"/>
      <c r="D40" s="3"/>
      <c r="E40" s="3">
        <v>3.1210986267166041E-3</v>
      </c>
      <c r="F40" s="3"/>
      <c r="G40" s="3"/>
      <c r="H40" s="3"/>
      <c r="I40" s="3"/>
      <c r="J40" s="3"/>
      <c r="K40" s="3"/>
    </row>
    <row r="41" spans="1:12">
      <c r="A41" s="6" t="s">
        <v>56</v>
      </c>
      <c r="B41" s="3">
        <v>7.4256920160973794E-2</v>
      </c>
      <c r="C41" s="3"/>
      <c r="D41" s="3"/>
      <c r="E41" s="3">
        <v>1.1449750312109863</v>
      </c>
      <c r="F41" s="3"/>
      <c r="G41" s="3"/>
      <c r="H41" s="3"/>
      <c r="I41" s="3"/>
      <c r="J41" s="3"/>
      <c r="K41" s="3"/>
    </row>
    <row r="42" spans="1:12">
      <c r="A42" s="6" t="s">
        <v>57</v>
      </c>
      <c r="B42" s="3">
        <v>0.63009537126710879</v>
      </c>
      <c r="C42" s="3"/>
      <c r="D42" s="3"/>
      <c r="E42" s="3">
        <v>0.58114856429463169</v>
      </c>
      <c r="F42" s="3"/>
      <c r="G42" s="3"/>
      <c r="H42" s="3"/>
      <c r="I42" s="3"/>
      <c r="J42" s="3"/>
      <c r="K42" s="3"/>
    </row>
    <row r="43" spans="1:12">
      <c r="A43" s="6" t="s">
        <v>58</v>
      </c>
      <c r="B43" s="3">
        <v>0.11034098658932599</v>
      </c>
      <c r="C43" s="3"/>
      <c r="D43" s="3"/>
      <c r="E43" s="3">
        <v>4.6816479400749064E-4</v>
      </c>
      <c r="F43" s="3"/>
      <c r="G43" s="3"/>
      <c r="H43" s="3"/>
      <c r="I43" s="3"/>
      <c r="J43" s="3"/>
      <c r="K43" s="3"/>
    </row>
    <row r="44" spans="1:12">
      <c r="A44" s="6" t="s">
        <v>2</v>
      </c>
      <c r="B44" s="3">
        <v>0.13545978244098006</v>
      </c>
      <c r="C44" s="3"/>
      <c r="D44" s="3"/>
      <c r="E44" s="5">
        <v>1.1385461177461067</v>
      </c>
      <c r="F44" s="5">
        <v>8.106055288977182E-2</v>
      </c>
      <c r="G44" s="5"/>
      <c r="H44" s="5">
        <v>0.97123161265809044</v>
      </c>
      <c r="I44" s="5">
        <v>4.9828308528008722E-2</v>
      </c>
      <c r="J44" s="3"/>
      <c r="K44" s="5">
        <v>9.3000000000000007</v>
      </c>
      <c r="L44" s="11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0171-4C16-4C89-B947-EF705188A16E}">
  <dimension ref="A1:L44"/>
  <sheetViews>
    <sheetView topLeftCell="A2" workbookViewId="0">
      <selection activeCell="A34" sqref="A34"/>
    </sheetView>
  </sheetViews>
  <sheetFormatPr defaultRowHeight="14.4"/>
  <sheetData>
    <row r="1" spans="1:12">
      <c r="A1" s="6"/>
      <c r="B1" t="s">
        <v>63</v>
      </c>
      <c r="C1" t="s">
        <v>45</v>
      </c>
      <c r="E1" t="s">
        <v>64</v>
      </c>
      <c r="F1" t="s">
        <v>45</v>
      </c>
      <c r="H1" t="s">
        <v>65</v>
      </c>
      <c r="I1" t="s">
        <v>45</v>
      </c>
      <c r="K1" s="4" t="s">
        <v>66</v>
      </c>
      <c r="L1" s="10" t="s">
        <v>67</v>
      </c>
    </row>
    <row r="2" spans="1:12">
      <c r="A2" s="6" t="s">
        <v>7</v>
      </c>
      <c r="B2" s="3">
        <v>0.17903473680629109</v>
      </c>
      <c r="C2" s="3">
        <v>5.4459526220578675E-3</v>
      </c>
      <c r="D2" s="5"/>
      <c r="E2" s="5">
        <v>0.45056141456508825</v>
      </c>
      <c r="F2" s="5">
        <v>3.2730367751244861E-2</v>
      </c>
      <c r="G2" s="5"/>
      <c r="H2" s="5">
        <v>1.062954037764645E-3</v>
      </c>
      <c r="I2" s="5">
        <v>5.977276564280049E-3</v>
      </c>
      <c r="J2" s="3"/>
      <c r="K2" s="5">
        <v>4.93</v>
      </c>
      <c r="L2" s="11">
        <v>2</v>
      </c>
    </row>
    <row r="3" spans="1:12">
      <c r="A3" s="6" t="s">
        <v>3</v>
      </c>
      <c r="B3" s="3">
        <v>7.7988067301385435E-6</v>
      </c>
      <c r="C3" s="3">
        <v>1.8543648560576682E-2</v>
      </c>
      <c r="D3" s="5"/>
      <c r="E3" s="5">
        <v>0.67123757770058878</v>
      </c>
      <c r="F3" s="5">
        <v>3.1228624375824854E-2</v>
      </c>
      <c r="G3" s="5"/>
      <c r="H3" s="5">
        <v>7.4659558389934683E-3</v>
      </c>
      <c r="I3" s="5">
        <v>1.2402899703425197E-2</v>
      </c>
      <c r="J3" s="3"/>
      <c r="K3" s="5">
        <v>5.0199999999999996</v>
      </c>
      <c r="L3" s="10" t="s">
        <v>68</v>
      </c>
    </row>
    <row r="4" spans="1:12">
      <c r="A4" s="6" t="s">
        <v>49</v>
      </c>
      <c r="B4" s="3">
        <v>0.55442258116388965</v>
      </c>
      <c r="C4" s="3"/>
      <c r="D4" s="3"/>
      <c r="E4" s="3"/>
      <c r="F4" s="3"/>
      <c r="G4" s="3"/>
      <c r="H4" s="3"/>
      <c r="I4" s="3"/>
      <c r="J4" s="3"/>
      <c r="K4" s="3">
        <v>5.42</v>
      </c>
      <c r="L4" s="11">
        <v>3</v>
      </c>
    </row>
    <row r="5" spans="1:12">
      <c r="A5" s="6" t="s">
        <v>26</v>
      </c>
      <c r="B5" s="3">
        <v>0.6556571646019943</v>
      </c>
      <c r="C5" s="3">
        <v>1.5260515301861378E-2</v>
      </c>
      <c r="D5" s="5"/>
      <c r="E5" s="5">
        <v>2.1181590383755642E-2</v>
      </c>
      <c r="F5" s="5">
        <v>5.7475264250146192E-3</v>
      </c>
      <c r="G5" s="5"/>
      <c r="H5" s="5">
        <v>1.6324509236856192E-3</v>
      </c>
      <c r="I5" s="5">
        <v>5.5498179928207565E-3</v>
      </c>
      <c r="J5" s="3"/>
      <c r="K5" s="5">
        <v>5.45</v>
      </c>
      <c r="L5" s="11">
        <v>3</v>
      </c>
    </row>
    <row r="6" spans="1:12">
      <c r="A6" s="6" t="s">
        <v>5</v>
      </c>
      <c r="B6" s="3">
        <v>0.51977933105677387</v>
      </c>
      <c r="C6" s="3">
        <v>1.6715272639956823E-2</v>
      </c>
      <c r="D6" s="5"/>
      <c r="E6" s="5">
        <v>0.74030612522106709</v>
      </c>
      <c r="F6" s="5">
        <v>1.9010769542688287E-2</v>
      </c>
      <c r="G6" s="5"/>
      <c r="H6" s="5">
        <v>1.8256783608994035E-3</v>
      </c>
      <c r="I6" s="5">
        <v>5.6935667305166998E-4</v>
      </c>
      <c r="J6" s="3"/>
      <c r="K6" s="5">
        <v>5.72</v>
      </c>
      <c r="L6" s="11">
        <v>2</v>
      </c>
    </row>
    <row r="7" spans="1:12">
      <c r="A7" s="6" t="s">
        <v>8</v>
      </c>
      <c r="B7" s="3">
        <v>1.0001674306784791</v>
      </c>
      <c r="C7" s="3">
        <v>1.5698459571405889E-2</v>
      </c>
      <c r="D7" s="5"/>
      <c r="E7" s="5">
        <v>0</v>
      </c>
      <c r="F7" s="5">
        <v>0</v>
      </c>
      <c r="G7" s="5"/>
      <c r="H7" s="5">
        <v>0</v>
      </c>
      <c r="I7" s="5">
        <v>0</v>
      </c>
      <c r="J7" s="3"/>
      <c r="K7" s="5">
        <v>5.87</v>
      </c>
      <c r="L7" s="10" t="s">
        <v>68</v>
      </c>
    </row>
    <row r="8" spans="1:12">
      <c r="A8" s="6" t="s">
        <v>21</v>
      </c>
      <c r="B8" s="3">
        <v>0.54003222226148495</v>
      </c>
      <c r="C8" s="3">
        <v>4.2756722244127826E-2</v>
      </c>
      <c r="D8" s="5"/>
      <c r="E8" s="5">
        <v>1.9755246000564251E-2</v>
      </c>
      <c r="F8" s="5">
        <v>0</v>
      </c>
      <c r="G8" s="5"/>
      <c r="H8" s="5">
        <v>3.7499478676987739E-3</v>
      </c>
      <c r="I8" s="5">
        <v>1.9354253119572571E-3</v>
      </c>
      <c r="J8" s="3"/>
      <c r="K8" s="7">
        <v>5.89</v>
      </c>
      <c r="L8" s="10" t="s">
        <v>68</v>
      </c>
    </row>
    <row r="9" spans="1:12">
      <c r="A9" s="6" t="s">
        <v>10</v>
      </c>
      <c r="B9" s="3">
        <v>0.32307907790534746</v>
      </c>
      <c r="C9" s="3">
        <v>3.4996229196784467E-2</v>
      </c>
      <c r="D9" s="5"/>
      <c r="E9" s="5">
        <v>8.05824066141189E-3</v>
      </c>
      <c r="F9" s="5">
        <v>3.3545671489231774E-4</v>
      </c>
      <c r="G9" s="5"/>
      <c r="H9" s="5">
        <v>2.0054468927952464E-2</v>
      </c>
      <c r="I9" s="5">
        <v>4.3079151011131472E-3</v>
      </c>
      <c r="J9" s="3"/>
      <c r="K9" s="5">
        <v>6.34</v>
      </c>
      <c r="L9" s="11">
        <v>2</v>
      </c>
    </row>
    <row r="10" spans="1:12">
      <c r="A10" s="6" t="s">
        <v>13</v>
      </c>
      <c r="B10" s="3">
        <v>0.3020824693815462</v>
      </c>
      <c r="C10" s="3">
        <v>1.8992136468964783E-2</v>
      </c>
      <c r="D10" s="5"/>
      <c r="E10" s="5">
        <v>6.8018751213105388E-4</v>
      </c>
      <c r="F10" s="5">
        <v>1.2542712242217976E-4</v>
      </c>
      <c r="G10" s="5"/>
      <c r="H10" s="5">
        <v>7.3562431843304313E-3</v>
      </c>
      <c r="I10" s="5">
        <v>2.9027741981164775E-3</v>
      </c>
      <c r="J10" s="3"/>
      <c r="K10" s="5">
        <v>6.78</v>
      </c>
      <c r="L10" s="11">
        <v>3</v>
      </c>
    </row>
    <row r="11" spans="1:12">
      <c r="A11" s="6" t="s">
        <v>6</v>
      </c>
      <c r="B11" s="3">
        <v>1.0084898220726313</v>
      </c>
      <c r="C11" s="3">
        <v>2.7549345808500204E-2</v>
      </c>
      <c r="D11" s="5"/>
      <c r="E11" s="5">
        <v>4.2493757312745423E-3</v>
      </c>
      <c r="F11" s="5">
        <v>7.0327367259783726E-4</v>
      </c>
      <c r="G11" s="5"/>
      <c r="H11" s="5">
        <v>2.4080842018805223E-3</v>
      </c>
      <c r="I11" s="5">
        <v>3.1008952921774014E-3</v>
      </c>
      <c r="J11" s="3"/>
      <c r="K11" s="5">
        <v>6.98</v>
      </c>
      <c r="L11" s="11">
        <v>3</v>
      </c>
    </row>
    <row r="12" spans="1:12">
      <c r="A12" s="6" t="s">
        <v>16</v>
      </c>
      <c r="B12" s="3">
        <v>1.059392835562277</v>
      </c>
      <c r="C12" s="3">
        <v>1.5458840278984289E-2</v>
      </c>
      <c r="D12" s="5"/>
      <c r="E12" s="5">
        <v>7.5379933930712115E-2</v>
      </c>
      <c r="F12" s="5">
        <v>4.294413155876968E-3</v>
      </c>
      <c r="G12" s="5"/>
      <c r="H12" s="5">
        <v>-1.3070428540467888E-3</v>
      </c>
      <c r="I12" s="5">
        <v>0</v>
      </c>
      <c r="J12" s="3"/>
      <c r="K12" s="5">
        <v>6.99</v>
      </c>
      <c r="L12" s="11">
        <v>2</v>
      </c>
    </row>
    <row r="13" spans="1:12">
      <c r="A13" s="6" t="s">
        <v>0</v>
      </c>
      <c r="B13" s="3">
        <v>0.48286452471131919</v>
      </c>
      <c r="C13" s="3">
        <v>2.7515473795123056E-2</v>
      </c>
      <c r="D13" s="5"/>
      <c r="E13" s="5">
        <v>7.32470568712556E-2</v>
      </c>
      <c r="F13" s="5">
        <v>4.036705188138396E-2</v>
      </c>
      <c r="G13" s="5"/>
      <c r="H13" s="5">
        <v>4.2685038266996121E-2</v>
      </c>
      <c r="I13" s="5">
        <v>2.5977423773089509E-2</v>
      </c>
      <c r="J13" s="3"/>
      <c r="K13" s="5">
        <v>7.78</v>
      </c>
      <c r="L13" s="11">
        <v>2</v>
      </c>
    </row>
    <row r="14" spans="1:12">
      <c r="A14" s="6" t="s">
        <v>1</v>
      </c>
      <c r="B14" s="3">
        <v>0.37788421894627905</v>
      </c>
      <c r="C14" s="3">
        <v>2.7615167295828892E-2</v>
      </c>
      <c r="D14" s="5"/>
      <c r="E14" s="5">
        <v>5.5735381125117769E-4</v>
      </c>
      <c r="F14" s="5">
        <v>2.7103823163174821E-4</v>
      </c>
      <c r="G14" s="5"/>
      <c r="H14" s="5">
        <v>-1.6889483288837057E-3</v>
      </c>
      <c r="I14" s="5">
        <v>2.3969001243370615E-3</v>
      </c>
      <c r="J14" s="3"/>
      <c r="K14" s="5">
        <v>7.87</v>
      </c>
      <c r="L14" s="10" t="s">
        <v>68</v>
      </c>
    </row>
    <row r="15" spans="1:12">
      <c r="A15" s="6" t="s">
        <v>30</v>
      </c>
      <c r="B15" s="3">
        <v>0.23068622424440646</v>
      </c>
      <c r="C15" s="3">
        <v>9.9969962863379162E-3</v>
      </c>
      <c r="D15" s="5"/>
      <c r="E15" s="5">
        <v>7.4519398761539442E-4</v>
      </c>
      <c r="F15" s="5">
        <v>4.9922939468928756E-4</v>
      </c>
      <c r="G15" s="5"/>
      <c r="H15" s="5">
        <v>2.5909846251755044E-3</v>
      </c>
      <c r="I15" s="5">
        <v>3.2407708846424844E-4</v>
      </c>
      <c r="J15" s="3"/>
      <c r="K15" s="5">
        <v>8.2799999999999994</v>
      </c>
      <c r="L15" s="11">
        <v>2</v>
      </c>
    </row>
    <row r="16" spans="1:12">
      <c r="A16" s="6" t="s">
        <v>22</v>
      </c>
      <c r="B16" s="3">
        <v>0.16640126228859178</v>
      </c>
      <c r="C16" s="3">
        <v>8.3285479408248351E-3</v>
      </c>
      <c r="D16" s="5"/>
      <c r="E16" s="5">
        <v>0.60463165569780319</v>
      </c>
      <c r="F16" s="5">
        <v>3.3644601559490096E-2</v>
      </c>
      <c r="G16" s="5"/>
      <c r="H16" s="5">
        <v>0.16104150393912661</v>
      </c>
      <c r="I16" s="5">
        <v>0.10558575375004778</v>
      </c>
      <c r="J16" s="3"/>
      <c r="K16" s="5">
        <v>8.3000000000000007</v>
      </c>
      <c r="L16" s="11">
        <v>3</v>
      </c>
    </row>
    <row r="17" spans="1:12">
      <c r="A17" s="6" t="s">
        <v>19</v>
      </c>
      <c r="B17" s="3">
        <v>0.16692337822338685</v>
      </c>
      <c r="C17" s="3">
        <v>6.8290214876358443E-3</v>
      </c>
      <c r="D17" s="5"/>
      <c r="E17" s="5">
        <v>0.52704179273632823</v>
      </c>
      <c r="F17" s="5">
        <v>2.5284252477856293E-2</v>
      </c>
      <c r="G17" s="5"/>
      <c r="H17" s="5">
        <v>0.46449855914562921</v>
      </c>
      <c r="I17" s="5">
        <v>6.7410133701915662E-2</v>
      </c>
      <c r="J17" s="3"/>
      <c r="K17" s="5">
        <v>8.31</v>
      </c>
      <c r="L17" s="11">
        <v>2</v>
      </c>
    </row>
    <row r="18" spans="1:12">
      <c r="A18" s="6" t="s">
        <v>20</v>
      </c>
      <c r="B18" s="3">
        <v>0.53354181195690631</v>
      </c>
      <c r="C18" s="3">
        <v>2.1327852759997809E-2</v>
      </c>
      <c r="D18" s="5"/>
      <c r="E18" s="5">
        <v>1.05888597846924E-2</v>
      </c>
      <c r="F18" s="5">
        <v>1.3879488301963019E-3</v>
      </c>
      <c r="G18" s="5"/>
      <c r="H18" s="5">
        <v>-1.4269827148683213E-3</v>
      </c>
      <c r="I18" s="5">
        <v>1.1000957944718823E-2</v>
      </c>
      <c r="J18" s="3"/>
      <c r="K18" s="5">
        <v>8.31</v>
      </c>
      <c r="L18" s="11">
        <v>2</v>
      </c>
    </row>
    <row r="19" spans="1:12">
      <c r="A19" s="6" t="s">
        <v>52</v>
      </c>
      <c r="B19" s="3">
        <v>0.14484302494001217</v>
      </c>
      <c r="C19" s="3"/>
      <c r="D19" s="3"/>
      <c r="E19" s="3">
        <v>-4.6816479400749064E-4</v>
      </c>
      <c r="F19" s="3"/>
      <c r="G19" s="3"/>
      <c r="H19" s="3"/>
      <c r="I19" s="3"/>
      <c r="J19" s="3"/>
      <c r="K19" s="3">
        <v>8.33</v>
      </c>
      <c r="L19" s="11">
        <v>3</v>
      </c>
    </row>
    <row r="20" spans="1:12">
      <c r="A20" s="6" t="s">
        <v>23</v>
      </c>
      <c r="B20" s="3">
        <v>0.16666895123155726</v>
      </c>
      <c r="C20" s="3">
        <v>5.2377651151147234E-3</v>
      </c>
      <c r="D20" s="5"/>
      <c r="E20" s="5">
        <v>2.0593867531122812E-3</v>
      </c>
      <c r="F20" s="5">
        <v>9.2613892305625075E-4</v>
      </c>
      <c r="G20" s="5"/>
      <c r="H20" s="5">
        <v>-9.5525154575674986E-4</v>
      </c>
      <c r="I20" s="5">
        <v>1.5329539081110877E-3</v>
      </c>
      <c r="J20" s="3"/>
      <c r="K20" s="5">
        <v>8.34</v>
      </c>
      <c r="L20" s="11">
        <v>2</v>
      </c>
    </row>
    <row r="21" spans="1:12">
      <c r="A21" s="6" t="s">
        <v>11</v>
      </c>
      <c r="B21" s="3">
        <v>0.12175430200255379</v>
      </c>
      <c r="C21" s="3">
        <v>6.0809478099495247E-3</v>
      </c>
      <c r="D21" s="5"/>
      <c r="E21" s="5">
        <v>0.9808955227359607</v>
      </c>
      <c r="F21" s="5">
        <v>9.3874368697349261E-2</v>
      </c>
      <c r="G21" s="5"/>
      <c r="H21" s="5">
        <v>0.7902593490369284</v>
      </c>
      <c r="I21" s="5">
        <v>0.11151972625734947</v>
      </c>
      <c r="J21" s="3"/>
      <c r="K21" s="5">
        <v>8.34</v>
      </c>
      <c r="L21" s="11">
        <v>3</v>
      </c>
    </row>
    <row r="22" spans="1:12">
      <c r="A22" s="6" t="s">
        <v>17</v>
      </c>
      <c r="B22" s="3">
        <v>0.18733003016265468</v>
      </c>
      <c r="C22" s="3">
        <v>1.1934785446951389E-2</v>
      </c>
      <c r="D22" s="5"/>
      <c r="E22" s="5">
        <v>7.7528974703357408E-4</v>
      </c>
      <c r="F22" s="5">
        <v>1.0771741791511888E-4</v>
      </c>
      <c r="G22" s="5"/>
      <c r="H22" s="5">
        <v>2.9529097831392792E-3</v>
      </c>
      <c r="I22" s="5">
        <v>2.025227438757118E-3</v>
      </c>
      <c r="J22" s="3"/>
      <c r="K22" s="5">
        <v>8.34</v>
      </c>
      <c r="L22" s="10" t="s">
        <v>68</v>
      </c>
    </row>
    <row r="23" spans="1:12">
      <c r="A23" s="6" t="s">
        <v>18</v>
      </c>
      <c r="B23" s="3">
        <v>0.19217001152550992</v>
      </c>
      <c r="C23" s="3">
        <v>5.4239480052726153E-3</v>
      </c>
      <c r="D23" s="5"/>
      <c r="E23" s="5">
        <v>0.64126367833111375</v>
      </c>
      <c r="F23" s="5">
        <v>2.2271236785035373E-2</v>
      </c>
      <c r="G23" s="5"/>
      <c r="H23" s="5">
        <v>7.7059605741885116E-4</v>
      </c>
      <c r="I23" s="5">
        <v>3.7825340358816979E-3</v>
      </c>
      <c r="J23" s="3"/>
      <c r="K23" s="5">
        <v>8.5500000000000007</v>
      </c>
      <c r="L23" s="10" t="s">
        <v>68</v>
      </c>
    </row>
    <row r="24" spans="1:12">
      <c r="A24" s="6" t="s">
        <v>27</v>
      </c>
      <c r="B24" s="3">
        <v>0.2669239962071599</v>
      </c>
      <c r="C24" s="3">
        <v>2.7606837705631486E-2</v>
      </c>
      <c r="D24" s="5"/>
      <c r="E24" s="5">
        <v>0.30340739231152514</v>
      </c>
      <c r="F24" s="5">
        <v>7.1974852340371931E-2</v>
      </c>
      <c r="G24" s="5"/>
      <c r="H24" s="5">
        <v>0.77780716685116535</v>
      </c>
      <c r="I24" s="5">
        <v>0.10750669595094141</v>
      </c>
      <c r="J24" s="3"/>
      <c r="K24" s="5">
        <v>8.59</v>
      </c>
      <c r="L24" s="11">
        <v>2</v>
      </c>
    </row>
    <row r="25" spans="1:12">
      <c r="A25" s="6" t="s">
        <v>28</v>
      </c>
      <c r="B25" s="3">
        <v>9.5162494228499525E-2</v>
      </c>
      <c r="C25" s="3">
        <v>1.1065532682151489E-2</v>
      </c>
      <c r="D25" s="5"/>
      <c r="E25" s="5">
        <v>-6.1491609463294771E-4</v>
      </c>
      <c r="F25" s="5">
        <v>0</v>
      </c>
      <c r="G25" s="5"/>
      <c r="H25" s="5">
        <v>3.5563622228998414E-3</v>
      </c>
      <c r="I25" s="5">
        <v>9.3549958425345487E-4</v>
      </c>
      <c r="J25" s="3"/>
      <c r="K25" s="5">
        <v>8.61</v>
      </c>
      <c r="L25" s="10" t="s">
        <v>68</v>
      </c>
    </row>
    <row r="26" spans="1:12">
      <c r="A26" s="6" t="s">
        <v>24</v>
      </c>
      <c r="B26" s="3">
        <v>0.11796981310644707</v>
      </c>
      <c r="C26" s="3">
        <v>1.0563128110220374E-2</v>
      </c>
      <c r="D26" s="5"/>
      <c r="E26" s="5">
        <v>1.6282933026639143E-4</v>
      </c>
      <c r="F26" s="5">
        <v>3.7374053066921068E-4</v>
      </c>
      <c r="G26" s="5"/>
      <c r="H26" s="5">
        <v>-1.2661788833368498E-3</v>
      </c>
      <c r="I26" s="5">
        <v>2.3355293130281696E-3</v>
      </c>
      <c r="J26" s="3"/>
      <c r="K26" s="5">
        <v>8.66</v>
      </c>
      <c r="L26" s="11">
        <v>2</v>
      </c>
    </row>
    <row r="27" spans="1:12">
      <c r="A27" s="6" t="s">
        <v>29</v>
      </c>
      <c r="B27" s="3">
        <v>0.11237554280455431</v>
      </c>
      <c r="C27" s="3">
        <v>3.036511042518683E-3</v>
      </c>
      <c r="D27" s="5"/>
      <c r="E27" s="5">
        <v>6.2605567899493536E-2</v>
      </c>
      <c r="F27" s="5">
        <v>2.1178603820608884E-2</v>
      </c>
      <c r="G27" s="5"/>
      <c r="H27" s="5">
        <v>1.089053474963058E-2</v>
      </c>
      <c r="I27" s="5">
        <v>7.944750806263742E-3</v>
      </c>
      <c r="J27" s="3"/>
      <c r="K27" s="5">
        <v>8.77</v>
      </c>
      <c r="L27" s="11">
        <v>3</v>
      </c>
    </row>
    <row r="28" spans="1:12">
      <c r="A28" s="6" t="s">
        <v>14</v>
      </c>
      <c r="B28" s="3">
        <v>0.1528895923864281</v>
      </c>
      <c r="C28" s="3">
        <v>9.7936170727648715E-3</v>
      </c>
      <c r="D28" s="5"/>
      <c r="E28" s="5">
        <v>1</v>
      </c>
      <c r="F28" s="5">
        <v>0</v>
      </c>
      <c r="G28" s="5"/>
      <c r="H28" s="5">
        <v>1</v>
      </c>
      <c r="I28" s="5">
        <v>0</v>
      </c>
      <c r="J28" s="3"/>
      <c r="K28" s="5">
        <v>8.8000000000000007</v>
      </c>
      <c r="L28" s="10" t="s">
        <v>68</v>
      </c>
    </row>
    <row r="29" spans="1:12">
      <c r="A29" s="6" t="s">
        <v>12</v>
      </c>
      <c r="B29" s="3">
        <v>0.12475420611184522</v>
      </c>
      <c r="C29" s="3">
        <v>1.8699490298426488E-2</v>
      </c>
      <c r="D29" s="5"/>
      <c r="E29" s="5">
        <v>4.3920290836283226E-3</v>
      </c>
      <c r="F29" s="5">
        <v>9.3478794569531879E-4</v>
      </c>
      <c r="G29" s="5"/>
      <c r="H29" s="5">
        <v>6.398915642397833E-2</v>
      </c>
      <c r="I29" s="5">
        <v>1.2838257876785405E-2</v>
      </c>
      <c r="J29" s="3"/>
      <c r="K29" s="5">
        <v>8.82</v>
      </c>
      <c r="L29" s="10" t="s">
        <v>68</v>
      </c>
    </row>
    <row r="30" spans="1:12">
      <c r="A30" s="6" t="s">
        <v>31</v>
      </c>
      <c r="B30" s="3">
        <v>0.12224995027498647</v>
      </c>
      <c r="C30" s="3">
        <v>1.4411436083483567E-2</v>
      </c>
      <c r="D30" s="5"/>
      <c r="E30" s="5">
        <v>0.84157691251932787</v>
      </c>
      <c r="F30" s="5">
        <v>3.9161254391558341E-2</v>
      </c>
      <c r="G30" s="5"/>
      <c r="H30" s="5">
        <v>0.87491549257557832</v>
      </c>
      <c r="I30" s="5">
        <v>8.0399903617107873E-2</v>
      </c>
      <c r="J30" s="3"/>
      <c r="K30" s="5">
        <v>8.9</v>
      </c>
      <c r="L30" s="11">
        <v>3</v>
      </c>
    </row>
    <row r="31" spans="1:12">
      <c r="A31" s="6" t="s">
        <v>9</v>
      </c>
      <c r="B31" s="3">
        <v>0.11309242762879305</v>
      </c>
      <c r="C31" s="3">
        <v>2.3073851344203464E-2</v>
      </c>
      <c r="D31" s="5"/>
      <c r="E31" s="5">
        <v>0.58161185041021635</v>
      </c>
      <c r="F31" s="5">
        <v>2.6615151468629063E-2</v>
      </c>
      <c r="G31" s="5"/>
      <c r="H31" s="5">
        <v>0.95957184642914017</v>
      </c>
      <c r="I31" s="5">
        <v>0.11232208532692016</v>
      </c>
      <c r="J31" s="3"/>
      <c r="K31" s="5">
        <v>8.9600000000000009</v>
      </c>
      <c r="L31" s="11">
        <v>2</v>
      </c>
    </row>
    <row r="32" spans="1:12">
      <c r="A32" s="6" t="s">
        <v>4</v>
      </c>
      <c r="B32" s="3">
        <v>2.8984598532774394E-2</v>
      </c>
      <c r="C32" s="3">
        <v>2.6215357431677914E-2</v>
      </c>
      <c r="D32" s="5"/>
      <c r="E32" s="5">
        <v>0.94877026701209999</v>
      </c>
      <c r="F32" s="5">
        <v>1.2210103167897349E-2</v>
      </c>
      <c r="G32" s="5"/>
      <c r="H32" s="5">
        <v>0.92950073966042712</v>
      </c>
      <c r="I32" s="5">
        <v>8.6744127798841414E-2</v>
      </c>
      <c r="J32" s="3"/>
      <c r="K32" s="5">
        <v>9.02</v>
      </c>
      <c r="L32" s="11">
        <v>3</v>
      </c>
    </row>
    <row r="33" spans="1:12">
      <c r="A33" s="6" t="s">
        <v>25</v>
      </c>
      <c r="B33" s="3">
        <v>0.10461857963196271</v>
      </c>
      <c r="C33" s="3">
        <v>7.7384251908553239E-3</v>
      </c>
      <c r="D33" s="5"/>
      <c r="E33" s="5">
        <v>0.69296279945294026</v>
      </c>
      <c r="F33" s="5">
        <v>6.0629369991376435E-2</v>
      </c>
      <c r="G33" s="5"/>
      <c r="H33" s="5">
        <v>0.92955286450443408</v>
      </c>
      <c r="I33" s="5">
        <v>8.6767939924008289E-2</v>
      </c>
      <c r="J33" s="3"/>
      <c r="K33" s="5">
        <v>9.06</v>
      </c>
      <c r="L33" s="10" t="s">
        <v>68</v>
      </c>
    </row>
    <row r="34" spans="1:12">
      <c r="A34" s="6" t="s">
        <v>50</v>
      </c>
      <c r="B34" s="3">
        <v>0.1325203851779872</v>
      </c>
      <c r="C34" s="3"/>
      <c r="D34" s="3"/>
      <c r="E34" s="3">
        <v>0.48470661672908866</v>
      </c>
      <c r="F34" s="3"/>
      <c r="G34" s="3"/>
      <c r="H34" s="3"/>
      <c r="I34" s="3"/>
      <c r="J34" s="3"/>
      <c r="K34" s="3">
        <v>9.1300000000000008</v>
      </c>
      <c r="L34" s="11">
        <v>3</v>
      </c>
    </row>
    <row r="35" spans="1:12">
      <c r="A35" s="6" t="s">
        <v>2</v>
      </c>
      <c r="B35" s="3">
        <v>0.13545978244098006</v>
      </c>
      <c r="C35" s="3"/>
      <c r="D35" s="3"/>
      <c r="E35" s="5">
        <v>1.1385461177461067</v>
      </c>
      <c r="F35" s="5">
        <v>8.106055288977182E-2</v>
      </c>
      <c r="G35" s="5"/>
      <c r="H35" s="5">
        <v>0.97123161265809044</v>
      </c>
      <c r="I35" s="5">
        <v>4.9828308528008722E-2</v>
      </c>
      <c r="J35" s="3"/>
      <c r="K35" s="5">
        <v>9.3000000000000007</v>
      </c>
      <c r="L35" s="11">
        <v>3</v>
      </c>
    </row>
    <row r="36" spans="1:12">
      <c r="A36" s="6" t="s">
        <v>15</v>
      </c>
      <c r="B36" s="3">
        <v>8.9215992236931094E-2</v>
      </c>
      <c r="C36" s="3">
        <v>1.6957749147366937E-3</v>
      </c>
      <c r="D36" s="5"/>
      <c r="E36" s="5">
        <v>0.7125801091731937</v>
      </c>
      <c r="F36" s="5">
        <v>1.5928074230413244E-2</v>
      </c>
      <c r="G36" s="5"/>
      <c r="H36" s="5">
        <v>0.91382400839962941</v>
      </c>
      <c r="I36" s="5">
        <v>4.2138308821241727E-2</v>
      </c>
      <c r="J36" s="3"/>
      <c r="K36" s="5">
        <v>9.43</v>
      </c>
      <c r="L36" s="11">
        <v>2</v>
      </c>
    </row>
    <row r="37" spans="1:12">
      <c r="A37" s="6" t="s">
        <v>48</v>
      </c>
      <c r="B37" s="3">
        <v>0.24536099477987394</v>
      </c>
      <c r="C37" s="3"/>
      <c r="D37" s="3"/>
      <c r="E37" s="3"/>
      <c r="F37" s="3"/>
      <c r="G37" s="3"/>
      <c r="H37" s="3"/>
      <c r="I37" s="3"/>
      <c r="J37" s="3"/>
      <c r="K37" s="3"/>
      <c r="L37" s="11">
        <v>2</v>
      </c>
    </row>
    <row r="38" spans="1:12">
      <c r="A38" s="6" t="s">
        <v>51</v>
      </c>
      <c r="B38" s="3">
        <v>6.3858948311116048E-2</v>
      </c>
      <c r="C38" s="3"/>
      <c r="D38" s="3"/>
      <c r="E38" s="3">
        <v>0.797752808988764</v>
      </c>
      <c r="F38" s="3"/>
      <c r="G38" s="3"/>
      <c r="H38" s="3"/>
      <c r="I38" s="3"/>
      <c r="J38" s="3"/>
      <c r="K38" s="3"/>
      <c r="L38" s="11">
        <v>2</v>
      </c>
    </row>
    <row r="39" spans="1:12">
      <c r="A39" s="6" t="s">
        <v>53</v>
      </c>
      <c r="B39" s="3">
        <v>0.16339633980674179</v>
      </c>
      <c r="C39" s="8"/>
      <c r="D39" s="3"/>
      <c r="E39" s="3">
        <v>0.83458177278402002</v>
      </c>
      <c r="F39" s="3"/>
      <c r="G39" s="3"/>
      <c r="H39" s="3"/>
      <c r="I39" s="3"/>
      <c r="J39" s="3"/>
      <c r="K39" s="3"/>
      <c r="L39" s="10"/>
    </row>
    <row r="40" spans="1:12">
      <c r="A40" s="9" t="s">
        <v>54</v>
      </c>
      <c r="B40" s="3">
        <v>0.60390630317272131</v>
      </c>
      <c r="C40" s="3"/>
      <c r="D40" s="3"/>
      <c r="E40" s="3">
        <v>0.44257178526841451</v>
      </c>
      <c r="F40" s="3"/>
      <c r="G40" s="3"/>
      <c r="H40" s="3"/>
      <c r="I40" s="3"/>
      <c r="J40" s="3"/>
      <c r="K40" s="3"/>
      <c r="L40" s="10"/>
    </row>
    <row r="41" spans="1:12">
      <c r="A41" s="6" t="s">
        <v>55</v>
      </c>
      <c r="B41" s="3">
        <v>0.10067346249421709</v>
      </c>
      <c r="C41" s="3"/>
      <c r="D41" s="3"/>
      <c r="E41" s="3">
        <v>3.1210986267166041E-3</v>
      </c>
      <c r="F41" s="3"/>
      <c r="G41" s="3"/>
      <c r="H41" s="3"/>
      <c r="I41" s="3"/>
      <c r="J41" s="3"/>
      <c r="K41" s="3"/>
      <c r="L41" s="10"/>
    </row>
    <row r="42" spans="1:12">
      <c r="A42" s="6" t="s">
        <v>56</v>
      </c>
      <c r="B42" s="3">
        <v>7.4256920160973794E-2</v>
      </c>
      <c r="C42" s="3"/>
      <c r="D42" s="3"/>
      <c r="E42" s="3">
        <v>1.1449750312109863</v>
      </c>
      <c r="F42" s="3"/>
      <c r="G42" s="3"/>
      <c r="H42" s="3"/>
      <c r="I42" s="3"/>
      <c r="J42" s="3"/>
      <c r="K42" s="3"/>
      <c r="L42" s="10"/>
    </row>
    <row r="43" spans="1:12">
      <c r="A43" s="6" t="s">
        <v>57</v>
      </c>
      <c r="B43" s="3">
        <v>0.63009537126710879</v>
      </c>
      <c r="C43" s="3"/>
      <c r="D43" s="3"/>
      <c r="E43" s="3">
        <v>0.58114856429463169</v>
      </c>
      <c r="F43" s="3"/>
      <c r="G43" s="3"/>
      <c r="H43" s="3"/>
      <c r="I43" s="3"/>
      <c r="J43" s="3"/>
      <c r="K43" s="3"/>
      <c r="L43" s="10"/>
    </row>
    <row r="44" spans="1:12">
      <c r="A44" s="6" t="s">
        <v>58</v>
      </c>
      <c r="B44" s="3">
        <v>0.11034098658932599</v>
      </c>
      <c r="C44" s="3"/>
      <c r="D44" s="3"/>
      <c r="E44" s="3">
        <v>4.6816479400749064E-4</v>
      </c>
      <c r="F44" s="3"/>
      <c r="G44" s="3"/>
      <c r="H44" s="3"/>
      <c r="I44" s="3"/>
      <c r="J44" s="3"/>
      <c r="K44" s="3"/>
      <c r="L44" s="10"/>
    </row>
  </sheetData>
  <sortState xmlns:xlrd2="http://schemas.microsoft.com/office/spreadsheetml/2017/richdata2" ref="A2:L46">
    <sortCondition ref="K2:K4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AC-SINS Calibration Method</vt:lpstr>
      <vt:lpstr>Results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2015-06-05T18:17:20Z</dcterms:created>
  <dcterms:modified xsi:type="dcterms:W3CDTF">2020-11-02T18:04:44Z</dcterms:modified>
</cp:coreProperties>
</file>