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9.2.20_emi_specificity\"/>
    </mc:Choice>
  </mc:AlternateContent>
  <xr:revisionPtr revIDLastSave="0" documentId="13_ncr:1_{C254987A-A690-4713-B715-0CDCF0E86ED8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9.17.20_bead_antigen_emi_varian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" l="1"/>
  <c r="C24" i="3"/>
  <c r="D3" i="2" l="1"/>
  <c r="D5" i="2"/>
  <c r="D4" i="2"/>
  <c r="D8" i="2"/>
  <c r="D9" i="2"/>
  <c r="D6" i="2"/>
  <c r="D7" i="2"/>
  <c r="D10" i="2"/>
  <c r="D11" i="2"/>
  <c r="D17" i="2"/>
  <c r="D12" i="2"/>
  <c r="D13" i="2"/>
  <c r="D14" i="2"/>
  <c r="D18" i="2"/>
  <c r="D15" i="2"/>
  <c r="D16" i="2"/>
  <c r="D2" i="2"/>
  <c r="H2" i="2" l="1"/>
  <c r="G2" i="2"/>
  <c r="H14" i="2"/>
  <c r="G14" i="2"/>
  <c r="H11" i="2"/>
  <c r="G11" i="2"/>
  <c r="G8" i="2"/>
  <c r="H8" i="2"/>
  <c r="H16" i="2"/>
  <c r="G16" i="2"/>
  <c r="H7" i="2"/>
  <c r="G7" i="2"/>
  <c r="H4" i="2"/>
  <c r="G4" i="2"/>
  <c r="H15" i="2"/>
  <c r="G15" i="2"/>
  <c r="H13" i="2"/>
  <c r="G13" i="2"/>
  <c r="H6" i="2"/>
  <c r="G6" i="2"/>
  <c r="H5" i="2"/>
  <c r="G5" i="2"/>
  <c r="H18" i="2"/>
  <c r="G18" i="2"/>
  <c r="H12" i="2"/>
  <c r="G12" i="2"/>
  <c r="H17" i="2"/>
  <c r="G17" i="2"/>
  <c r="H10" i="2"/>
  <c r="G10" i="2"/>
  <c r="H9" i="2"/>
  <c r="G9" i="2"/>
  <c r="H3" i="2"/>
  <c r="G3" i="2"/>
</calcChain>
</file>

<file path=xl/sharedStrings.xml><?xml version="1.0" encoding="utf-8"?>
<sst xmlns="http://schemas.openxmlformats.org/spreadsheetml/2006/main" count="96" uniqueCount="72">
  <si>
    <t>9.17.20_bead_antigen_emi_variants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</si>
  <si>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</si>
  <si>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</si>
  <si>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</si>
  <si>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</si>
  <si>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</si>
  <si>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</si>
  <si>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</si>
  <si>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</si>
  <si>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</si>
  <si>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</si>
  <si>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</si>
  <si>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</si>
  <si>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</si>
  <si>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</si>
  <si>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</si>
  <si>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</si>
  <si>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</si>
  <si>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</si>
  <si>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</si>
  <si>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</si>
  <si>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</si>
  <si>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</si>
  <si>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</si>
  <si>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</si>
  <si>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</si>
  <si>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</si>
  <si>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</si>
  <si>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</si>
  <si>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</si>
  <si>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</si>
  <si>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</si>
  <si>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</si>
  <si>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</si>
  <si>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</si>
  <si>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</si>
  <si>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</si>
  <si>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</si>
  <si>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</si>
  <si>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</si>
  <si>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</si>
  <si>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Antigen</t>
  </si>
  <si>
    <t>Elot</t>
  </si>
  <si>
    <t>Duli</t>
  </si>
  <si>
    <t>WT</t>
  </si>
  <si>
    <t>Ixe</t>
  </si>
  <si>
    <t>EM01</t>
  </si>
  <si>
    <t>EM02</t>
  </si>
  <si>
    <t>EM04</t>
  </si>
  <si>
    <t>EM13</t>
  </si>
  <si>
    <t>ANT</t>
  </si>
  <si>
    <t>Average Antigen</t>
  </si>
  <si>
    <t>Antigen Rep 1</t>
  </si>
  <si>
    <t>Antigen Rep2</t>
  </si>
  <si>
    <t>Antigen STDEV</t>
  </si>
  <si>
    <t>Antigen Rep 3</t>
  </si>
  <si>
    <t>1nM</t>
  </si>
  <si>
    <t>43.20</t>
  </si>
  <si>
    <t>27.10</t>
  </si>
  <si>
    <t>Affinity Projection</t>
  </si>
  <si>
    <t>Specificity Projection</t>
  </si>
  <si>
    <t>OVA</t>
  </si>
  <si>
    <t>Affinity'</t>
  </si>
  <si>
    <t>Specificity</t>
  </si>
  <si>
    <t>mAb 1</t>
  </si>
  <si>
    <t>mAb 2</t>
  </si>
  <si>
    <t>mAb 3</t>
  </si>
  <si>
    <t>mAb 4</t>
  </si>
  <si>
    <t>Parent</t>
  </si>
  <si>
    <t>OVA Average</t>
  </si>
  <si>
    <t>OVA STDEV</t>
  </si>
  <si>
    <t>Parental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</si>
</sst>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quotePrefix="1"/>
    <xf numFmtId="0" fontId="0" fillId="35" borderId="0" xfId="0" applyFill="1"/>
    <xf numFmtId="0" fontId="0" fillId="0" borderId="0" xfId="0" applyFill="1"/>
    <xf numFmtId="0" fontId="0" fillId="0" borderId="0" xfId="0" quotePrefix="1" applyFill="1"/>
    <xf numFmtId="0" fontId="0" fillId="35" borderId="0" xfId="0" quotePrefix="1" applyFill="1"/>
    <xf numFmtId="2" fontId="0" fillId="0" borderId="0" xfId="0" applyNumberFormat="1"/>
    <xf numFmtId="2" fontId="0" fillId="35" borderId="0" xfId="0" applyNumberFormat="1" applyFill="1"/>
    <xf numFmtId="164" fontId="0" fillId="0" borderId="0" xfId="0" applyNumberFormat="1" applyFill="1"/>
    <xf numFmtId="164" fontId="0" fillId="0" borderId="0" xfId="0" applyNumberFormat="1"/>
    <xf numFmtId="0" fontId="0" fillId="36" borderId="0" xfId="0" applyFill="1"/>
    <xf numFmtId="0" fontId="0" fillId="36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C1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Antigen Binding</c:v>
          </c:tx>
          <c:spPr>
            <a:solidFill>
              <a:srgbClr val="0C1FCF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Sheet1!$H$2:$H$18</c:f>
                <c:numCache>
                  <c:formatCode>General</c:formatCode>
                  <c:ptCount val="17"/>
                  <c:pt idx="0">
                    <c:v>6.5604014368975594E-3</c:v>
                  </c:pt>
                  <c:pt idx="1">
                    <c:v>8.0562015133947788E-3</c:v>
                  </c:pt>
                  <c:pt idx="2">
                    <c:v>8.0506195635902892E-3</c:v>
                  </c:pt>
                  <c:pt idx="3">
                    <c:v>0</c:v>
                  </c:pt>
                  <c:pt idx="4">
                    <c:v>0.12896027693011836</c:v>
                  </c:pt>
                  <c:pt idx="5">
                    <c:v>6.7999848973138113E-2</c:v>
                  </c:pt>
                  <c:pt idx="6">
                    <c:v>3.5912973325367213E-2</c:v>
                  </c:pt>
                  <c:pt idx="7">
                    <c:v>7.7735550391155345E-2</c:v>
                  </c:pt>
                  <c:pt idx="8">
                    <c:v>2.6513000709873186E-2</c:v>
                  </c:pt>
                  <c:pt idx="9">
                    <c:v>6.2171293442793533E-2</c:v>
                  </c:pt>
                  <c:pt idx="10">
                    <c:v>6.2751796016544112E-2</c:v>
                  </c:pt>
                  <c:pt idx="11">
                    <c:v>7.7949624442823051E-2</c:v>
                  </c:pt>
                  <c:pt idx="12">
                    <c:v>2.3210863914413547E-2</c:v>
                  </c:pt>
                  <c:pt idx="13">
                    <c:v>2.409048802726118E-2</c:v>
                  </c:pt>
                  <c:pt idx="14">
                    <c:v>0.10600287213031771</c:v>
                  </c:pt>
                  <c:pt idx="15">
                    <c:v>6.501492129422104E-2</c:v>
                  </c:pt>
                  <c:pt idx="16">
                    <c:v>5.384495426741976E-2</c:v>
                  </c:pt>
                </c:numCache>
              </c:numRef>
            </c:plus>
            <c:minus>
              <c:numRef>
                <c:f>Sheet1!$H$2:$H$18</c:f>
                <c:numCache>
                  <c:formatCode>General</c:formatCode>
                  <c:ptCount val="17"/>
                  <c:pt idx="0">
                    <c:v>6.5604014368975594E-3</c:v>
                  </c:pt>
                  <c:pt idx="1">
                    <c:v>8.0562015133947788E-3</c:v>
                  </c:pt>
                  <c:pt idx="2">
                    <c:v>8.0506195635902892E-3</c:v>
                  </c:pt>
                  <c:pt idx="3">
                    <c:v>0</c:v>
                  </c:pt>
                  <c:pt idx="4">
                    <c:v>0.12896027693011836</c:v>
                  </c:pt>
                  <c:pt idx="5">
                    <c:v>6.7999848973138113E-2</c:v>
                  </c:pt>
                  <c:pt idx="6">
                    <c:v>3.5912973325367213E-2</c:v>
                  </c:pt>
                  <c:pt idx="7">
                    <c:v>7.7735550391155345E-2</c:v>
                  </c:pt>
                  <c:pt idx="8">
                    <c:v>2.6513000709873186E-2</c:v>
                  </c:pt>
                  <c:pt idx="9">
                    <c:v>6.2171293442793533E-2</c:v>
                  </c:pt>
                  <c:pt idx="10">
                    <c:v>6.2751796016544112E-2</c:v>
                  </c:pt>
                  <c:pt idx="11">
                    <c:v>7.7949624442823051E-2</c:v>
                  </c:pt>
                  <c:pt idx="12">
                    <c:v>2.3210863914413547E-2</c:v>
                  </c:pt>
                  <c:pt idx="13">
                    <c:v>2.409048802726118E-2</c:v>
                  </c:pt>
                  <c:pt idx="14">
                    <c:v>0.10600287213031771</c:v>
                  </c:pt>
                  <c:pt idx="15">
                    <c:v>6.501492129422104E-2</c:v>
                  </c:pt>
                  <c:pt idx="16">
                    <c:v>5.384495426741976E-2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Sheet1!$B$5:$B$18</c:f>
              <c:strCache>
                <c:ptCount val="14"/>
                <c:pt idx="0">
                  <c:v>Parental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Sheet1!$G$5:$G$18</c:f>
              <c:numCache>
                <c:formatCode>General</c:formatCode>
                <c:ptCount val="14"/>
                <c:pt idx="0">
                  <c:v>1</c:v>
                </c:pt>
                <c:pt idx="1">
                  <c:v>0.38484133937349307</c:v>
                </c:pt>
                <c:pt idx="2">
                  <c:v>0.59434374352561448</c:v>
                </c:pt>
                <c:pt idx="3">
                  <c:v>0.79912765560067056</c:v>
                </c:pt>
                <c:pt idx="4">
                  <c:v>0.57743718652310128</c:v>
                </c:pt>
                <c:pt idx="5">
                  <c:v>1.0153072880968701</c:v>
                </c:pt>
                <c:pt idx="6">
                  <c:v>1.2163329401135103</c:v>
                </c:pt>
                <c:pt idx="7">
                  <c:v>0.69980247155498532</c:v>
                </c:pt>
                <c:pt idx="8">
                  <c:v>0.52059527095207747</c:v>
                </c:pt>
                <c:pt idx="9">
                  <c:v>0.90068640697245661</c:v>
                </c:pt>
                <c:pt idx="10">
                  <c:v>0.94214201140468701</c:v>
                </c:pt>
                <c:pt idx="11">
                  <c:v>0.51601849547418122</c:v>
                </c:pt>
                <c:pt idx="12">
                  <c:v>1.2722648514111665</c:v>
                </c:pt>
                <c:pt idx="13">
                  <c:v>1.1980555811918745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5-4816-A755-307F66D5253A}"/>
            </c:ext>
          </c:extLst>
        </c:ser>
        <c:ser>
          <c:idx val="2"/>
          <c:order val="1"/>
          <c:tx>
            <c:v>Ovalbumin Binding</c:v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Sheet1!$B$5:$B$18</c:f>
              <c:strCache>
                <c:ptCount val="14"/>
                <c:pt idx="0">
                  <c:v>Parental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Sheet1!$I$5:$I$18</c:f>
              <c:numCache>
                <c:formatCode>General</c:formatCode>
                <c:ptCount val="14"/>
                <c:pt idx="0">
                  <c:v>1</c:v>
                </c:pt>
                <c:pt idx="1">
                  <c:v>5.029819511208105E-2</c:v>
                </c:pt>
                <c:pt idx="2">
                  <c:v>0.15438195943857597</c:v>
                </c:pt>
                <c:pt idx="3">
                  <c:v>4.9361304854283937E-2</c:v>
                </c:pt>
                <c:pt idx="4">
                  <c:v>3.4480672427948246E-3</c:v>
                </c:pt>
                <c:pt idx="5">
                  <c:v>2.6225499891117738E-2</c:v>
                </c:pt>
                <c:pt idx="6">
                  <c:v>0.7542295583002282</c:v>
                </c:pt>
                <c:pt idx="7">
                  <c:v>9.0312045481298453E-2</c:v>
                </c:pt>
                <c:pt idx="8">
                  <c:v>0.10747653521613609</c:v>
                </c:pt>
                <c:pt idx="9">
                  <c:v>0.24751569219787228</c:v>
                </c:pt>
                <c:pt idx="10">
                  <c:v>0.18367276935068136</c:v>
                </c:pt>
                <c:pt idx="11">
                  <c:v>0.81388666065780246</c:v>
                </c:pt>
                <c:pt idx="12">
                  <c:v>0.61602689850492631</c:v>
                </c:pt>
                <c:pt idx="13">
                  <c:v>0.46936664342370465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5-4816-A755-307F66D5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-17"/>
        <c:axId val="770222200"/>
        <c:axId val="770232368"/>
      </c:barChart>
      <c:catAx>
        <c:axId val="77022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770232368"/>
        <c:crosses val="autoZero"/>
        <c:auto val="1"/>
        <c:lblAlgn val="ctr"/>
        <c:lblOffset val="100"/>
        <c:noMultiLvlLbl val="0"/>
      </c:catAx>
      <c:valAx>
        <c:axId val="770232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/>
                    <a:ea typeface="+mn-ea"/>
                    <a:cs typeface="+mn-cs"/>
                  </a:defRPr>
                </a:pPr>
                <a:r>
                  <a:rPr lang="en-US" sz="1800"/>
                  <a:t>Normalized Binding</a:t>
                </a:r>
              </a:p>
            </c:rich>
          </c:tx>
          <c:layout>
            <c:manualLayout>
              <c:xMode val="edge"/>
              <c:yMode val="edge"/>
              <c:x val="2.0202020202020204E-2"/>
              <c:y val="2.86211098612673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902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77022220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666555316949017"/>
          <c:y val="0.7935017497812773"/>
          <c:w val="0.60217402370158279"/>
          <c:h val="9.9355393075865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Myriad pro" panose="020B050303040309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Parental Antibody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Sheet1!$I$5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6-44A8-9683-93CE98E86102}"/>
            </c:ext>
          </c:extLst>
        </c:ser>
        <c:ser>
          <c:idx val="1"/>
          <c:order val="1"/>
          <c:tx>
            <c:v>Antigen Focused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C1FCF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Sheet1!$G$6:$G$7</c:f>
              <c:numCache>
                <c:formatCode>General</c:formatCode>
                <c:ptCount val="2"/>
                <c:pt idx="0">
                  <c:v>0.38484133937349307</c:v>
                </c:pt>
                <c:pt idx="1">
                  <c:v>0.59434374352561448</c:v>
                </c:pt>
              </c:numCache>
            </c:numRef>
          </c:xVal>
          <c:yVal>
            <c:numRef>
              <c:f>Sheet1!$I$6:$I$7</c:f>
              <c:numCache>
                <c:formatCode>General</c:formatCode>
                <c:ptCount val="2"/>
                <c:pt idx="0">
                  <c:v>5.029819511208105E-2</c:v>
                </c:pt>
                <c:pt idx="1">
                  <c:v>0.15438195943857597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D6-44A8-9683-93CE98E86102}"/>
            </c:ext>
          </c:extLst>
        </c:ser>
        <c:ser>
          <c:idx val="2"/>
          <c:order val="2"/>
          <c:tx>
            <c:v>Balanced Properties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Sheet1!$G$8:$G$16</c:f>
              <c:numCache>
                <c:formatCode>General</c:formatCode>
                <c:ptCount val="9"/>
                <c:pt idx="0">
                  <c:v>0.79912765560067056</c:v>
                </c:pt>
                <c:pt idx="1">
                  <c:v>0.57743718652310128</c:v>
                </c:pt>
                <c:pt idx="2">
                  <c:v>1.0153072880968701</c:v>
                </c:pt>
                <c:pt idx="3">
                  <c:v>1.2163329401135103</c:v>
                </c:pt>
                <c:pt idx="4">
                  <c:v>0.69980247155498532</c:v>
                </c:pt>
                <c:pt idx="5">
                  <c:v>0.52059527095207747</c:v>
                </c:pt>
                <c:pt idx="6">
                  <c:v>0.90068640697245661</c:v>
                </c:pt>
                <c:pt idx="7">
                  <c:v>0.94214201140468701</c:v>
                </c:pt>
                <c:pt idx="8">
                  <c:v>0.51601849547418122</c:v>
                </c:pt>
              </c:numCache>
            </c:numRef>
          </c:xVal>
          <c:yVal>
            <c:numRef>
              <c:f>Sheet1!$I$8:$I$16</c:f>
              <c:numCache>
                <c:formatCode>General</c:formatCode>
                <c:ptCount val="9"/>
                <c:pt idx="0">
                  <c:v>4.9361304854283937E-2</c:v>
                </c:pt>
                <c:pt idx="1">
                  <c:v>3.4480672427948246E-3</c:v>
                </c:pt>
                <c:pt idx="2">
                  <c:v>2.6225499891117738E-2</c:v>
                </c:pt>
                <c:pt idx="3">
                  <c:v>0.7542295583002282</c:v>
                </c:pt>
                <c:pt idx="4">
                  <c:v>9.0312045481298453E-2</c:v>
                </c:pt>
                <c:pt idx="5">
                  <c:v>0.10747653521613609</c:v>
                </c:pt>
                <c:pt idx="6">
                  <c:v>0.24751569219787228</c:v>
                </c:pt>
                <c:pt idx="7">
                  <c:v>0.18367276935068136</c:v>
                </c:pt>
                <c:pt idx="8">
                  <c:v>0.81388666065780246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D6-44A8-9683-93CE98E86102}"/>
            </c:ext>
          </c:extLst>
        </c:ser>
        <c:ser>
          <c:idx val="3"/>
          <c:order val="3"/>
          <c:tx>
            <c:v>Specificity Focused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Sheet1!$G$17:$G$18</c:f>
              <c:numCache>
                <c:formatCode>General</c:formatCode>
                <c:ptCount val="2"/>
                <c:pt idx="0">
                  <c:v>1.2722648514111665</c:v>
                </c:pt>
                <c:pt idx="1">
                  <c:v>1.1980555811918745</c:v>
                </c:pt>
              </c:numCache>
            </c:numRef>
          </c:xVal>
          <c:yVal>
            <c:numRef>
              <c:f>Sheet1!$I$17:$I$18</c:f>
              <c:numCache>
                <c:formatCode>General</c:formatCode>
                <c:ptCount val="2"/>
                <c:pt idx="0">
                  <c:v>0.61602689850492631</c:v>
                </c:pt>
                <c:pt idx="1">
                  <c:v>0.46936664342370465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D6-44A8-9683-93CE98E8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93960"/>
        <c:axId val="717887072"/>
      </c:scatterChart>
      <c:valAx>
        <c:axId val="7178939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17887072"/>
        <c:crosses val="autoZero"/>
        <c:crossBetween val="midCat"/>
        <c:majorUnit val="0.4"/>
      </c:valAx>
      <c:valAx>
        <c:axId val="717887072"/>
        <c:scaling>
          <c:orientation val="minMax"/>
          <c:max val="1.2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17893960"/>
        <c:crosses val="autoZero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C1FCF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0"/>
            <c:marker>
              <c:symbol val="diamond"/>
              <c:size val="16"/>
              <c:spPr>
                <a:solidFill>
                  <a:srgbClr val="0C1FCF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2E9-438A-A3C4-544E447DD16A}"/>
              </c:ext>
            </c:extLst>
          </c:dPt>
          <c:dPt>
            <c:idx val="18"/>
            <c:marker>
              <c:symbol val="diamond"/>
              <c:size val="16"/>
              <c:spPr>
                <a:solidFill>
                  <a:srgbClr val="0C1FCF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2E9-438A-A3C4-544E447DD16A}"/>
              </c:ext>
            </c:extLst>
          </c:dPt>
          <c:xVal>
            <c:numRef>
              <c:f>Sheet2!$B$2:$B$22</c:f>
              <c:numCache>
                <c:formatCode>General</c:formatCode>
                <c:ptCount val="21"/>
                <c:pt idx="0">
                  <c:v>-2.8225441909631401</c:v>
                </c:pt>
                <c:pt idx="1">
                  <c:v>-2.4649252895471201</c:v>
                </c:pt>
                <c:pt idx="2">
                  <c:v>-1.69922601383908</c:v>
                </c:pt>
                <c:pt idx="3">
                  <c:v>-1.2406060508074599</c:v>
                </c:pt>
                <c:pt idx="4">
                  <c:v>-1.5925953981007801</c:v>
                </c:pt>
                <c:pt idx="6">
                  <c:v>-1.8984762051197499</c:v>
                </c:pt>
                <c:pt idx="9">
                  <c:v>-2.39934835177114</c:v>
                </c:pt>
                <c:pt idx="10">
                  <c:v>-2.8684850419835701</c:v>
                </c:pt>
                <c:pt idx="14">
                  <c:v>-2.7782552791849802</c:v>
                </c:pt>
                <c:pt idx="15">
                  <c:v>-2.8145642580991002</c:v>
                </c:pt>
                <c:pt idx="17">
                  <c:v>-1.98100549685848</c:v>
                </c:pt>
                <c:pt idx="18">
                  <c:v>-2.9683436761987001</c:v>
                </c:pt>
                <c:pt idx="19">
                  <c:v>-1.69936628622759</c:v>
                </c:pt>
                <c:pt idx="20">
                  <c:v>-2.5274295872044399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1</c:v>
                </c:pt>
                <c:pt idx="1">
                  <c:v>0.79912765560067056</c:v>
                </c:pt>
                <c:pt idx="2">
                  <c:v>0.57743718652310128</c:v>
                </c:pt>
                <c:pt idx="3">
                  <c:v>0.38484133937349307</c:v>
                </c:pt>
                <c:pt idx="4">
                  <c:v>0.59434374352561448</c:v>
                </c:pt>
                <c:pt idx="6">
                  <c:v>1.0153072880968701</c:v>
                </c:pt>
                <c:pt idx="9">
                  <c:v>1.2163329401135103</c:v>
                </c:pt>
                <c:pt idx="10">
                  <c:v>1.2722648514111665</c:v>
                </c:pt>
                <c:pt idx="14">
                  <c:v>0.69980247155498532</c:v>
                </c:pt>
                <c:pt idx="15">
                  <c:v>0.52059527095207747</c:v>
                </c:pt>
                <c:pt idx="17">
                  <c:v>0.90068640697245661</c:v>
                </c:pt>
                <c:pt idx="18">
                  <c:v>1.1980555811918745</c:v>
                </c:pt>
                <c:pt idx="19">
                  <c:v>0.94214201140468701</c:v>
                </c:pt>
                <c:pt idx="20">
                  <c:v>0.51601849547418122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9-438A-A3C4-544E447D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6416"/>
        <c:axId val="1045240024"/>
      </c:scatterChart>
      <c:valAx>
        <c:axId val="1045236416"/>
        <c:scaling>
          <c:orientation val="minMax"/>
          <c:max val="-1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5240024"/>
        <c:crosses val="autoZero"/>
        <c:crossBetween val="midCat"/>
      </c:valAx>
      <c:valAx>
        <c:axId val="104524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5236416"/>
        <c:crossesAt val="-3.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diamond"/>
              <c:size val="16"/>
              <c:spPr>
                <a:solidFill>
                  <a:srgbClr val="FF0000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894-4AA8-902C-A8AA685D1E7D}"/>
              </c:ext>
            </c:extLst>
          </c:dPt>
          <c:dPt>
            <c:idx val="4"/>
            <c:marker>
              <c:symbol val="diamond"/>
              <c:size val="16"/>
              <c:spPr>
                <a:solidFill>
                  <a:srgbClr val="FF0000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894-4AA8-902C-A8AA685D1E7D}"/>
              </c:ext>
            </c:extLst>
          </c:dPt>
          <c:xVal>
            <c:numRef>
              <c:f>Sheet2!$C$2:$C$22</c:f>
              <c:numCache>
                <c:formatCode>General</c:formatCode>
                <c:ptCount val="21"/>
                <c:pt idx="0">
                  <c:v>2.6097356227265598</c:v>
                </c:pt>
                <c:pt idx="1">
                  <c:v>2.1438247781706301</c:v>
                </c:pt>
                <c:pt idx="2">
                  <c:v>1.40923247809061</c:v>
                </c:pt>
                <c:pt idx="3">
                  <c:v>0.96215594671287596</c:v>
                </c:pt>
                <c:pt idx="4">
                  <c:v>1.1172178736748299</c:v>
                </c:pt>
                <c:pt idx="6">
                  <c:v>1.4028960194870801</c:v>
                </c:pt>
                <c:pt idx="9">
                  <c:v>1.7098387315686601</c:v>
                </c:pt>
                <c:pt idx="10">
                  <c:v>1.60167453420533</c:v>
                </c:pt>
                <c:pt idx="14">
                  <c:v>1.52500324054644</c:v>
                </c:pt>
                <c:pt idx="15">
                  <c:v>1.85415324877071</c:v>
                </c:pt>
                <c:pt idx="17">
                  <c:v>1.1116413169857999</c:v>
                </c:pt>
                <c:pt idx="18">
                  <c:v>1.9214085685147</c:v>
                </c:pt>
                <c:pt idx="19">
                  <c:v>0.97983080007323597</c:v>
                </c:pt>
                <c:pt idx="20">
                  <c:v>2.1024575938955401</c:v>
                </c:pt>
              </c:numCache>
            </c:numRef>
          </c:xVal>
          <c:yVal>
            <c:numRef>
              <c:f>Sheet2!$G$2:$G$22</c:f>
              <c:numCache>
                <c:formatCode>General</c:formatCode>
                <c:ptCount val="21"/>
                <c:pt idx="0">
                  <c:v>1</c:v>
                </c:pt>
                <c:pt idx="1">
                  <c:v>1.39939877682181E-2</c:v>
                </c:pt>
                <c:pt idx="2">
                  <c:v>3.4207525655644243E-3</c:v>
                </c:pt>
                <c:pt idx="3">
                  <c:v>1.4615942780138903E-2</c:v>
                </c:pt>
                <c:pt idx="4">
                  <c:v>7.7018762309526284E-2</c:v>
                </c:pt>
                <c:pt idx="5">
                  <c:v>0.83528558100964034</c:v>
                </c:pt>
                <c:pt idx="6">
                  <c:v>1.0158598528039806E-2</c:v>
                </c:pt>
                <c:pt idx="7">
                  <c:v>0.72986420648906392</c:v>
                </c:pt>
                <c:pt idx="8">
                  <c:v>0.87374313258007674</c:v>
                </c:pt>
                <c:pt idx="9">
                  <c:v>0.55727169068104077</c:v>
                </c:pt>
                <c:pt idx="10">
                  <c:v>0.42552088732248367</c:v>
                </c:pt>
                <c:pt idx="11">
                  <c:v>6.8415051311288486E-3</c:v>
                </c:pt>
                <c:pt idx="12">
                  <c:v>1.4615942780138903E-2</c:v>
                </c:pt>
                <c:pt idx="13">
                  <c:v>0.48699077433398985</c:v>
                </c:pt>
                <c:pt idx="14">
                  <c:v>5.6183269410179329E-2</c:v>
                </c:pt>
                <c:pt idx="15">
                  <c:v>3.5866072354099721E-2</c:v>
                </c:pt>
                <c:pt idx="16">
                  <c:v>0.29687985902353065</c:v>
                </c:pt>
                <c:pt idx="17">
                  <c:v>0.15818389136519126</c:v>
                </c:pt>
                <c:pt idx="18">
                  <c:v>0.32486783455996682</c:v>
                </c:pt>
                <c:pt idx="19">
                  <c:v>5.3799108531149581E-2</c:v>
                </c:pt>
                <c:pt idx="20">
                  <c:v>0.5328081268788224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4-4AA8-902C-A8AA685D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6416"/>
        <c:axId val="1045240024"/>
      </c:scatterChart>
      <c:valAx>
        <c:axId val="1045236416"/>
        <c:scaling>
          <c:orientation val="minMax"/>
          <c:min val="0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5240024"/>
        <c:crosses val="autoZero"/>
        <c:crossBetween val="midCat"/>
      </c:valAx>
      <c:valAx>
        <c:axId val="1045240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5236416"/>
        <c:crossesAt val="-3.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11472003499563"/>
          <c:y val="5.0873015873015875E-2"/>
          <c:w val="0.74269083552055992"/>
          <c:h val="0.4779352580927384"/>
        </c:manualLayout>
      </c:layout>
      <c:barChart>
        <c:barDir val="col"/>
        <c:grouping val="clustered"/>
        <c:varyColors val="0"/>
        <c:ser>
          <c:idx val="0"/>
          <c:order val="0"/>
          <c:tx>
            <c:v>Antigen Binding</c:v>
          </c:tx>
          <c:spPr>
            <a:solidFill>
              <a:srgbClr val="0C1FCF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(Sheet2!$A$28,Sheet2!$A$31:$A$32,Sheet2!$A$35,Sheet2!$A$39)</c:f>
              <c:strCache>
                <c:ptCount val="5"/>
                <c:pt idx="0">
                  <c:v>Parent</c:v>
                </c:pt>
                <c:pt idx="1">
                  <c:v>mAb 1</c:v>
                </c:pt>
                <c:pt idx="2">
                  <c:v>mAb 2</c:v>
                </c:pt>
                <c:pt idx="3">
                  <c:v>mAb 3</c:v>
                </c:pt>
                <c:pt idx="4">
                  <c:v>mAb 4</c:v>
                </c:pt>
              </c:strCache>
            </c:strRef>
          </c:cat>
          <c:val>
            <c:numRef>
              <c:f>(Sheet2!$C$28,Sheet2!$C$31:$C$32,Sheet2!$C$35,Sheet2!$C$39)</c:f>
              <c:numCache>
                <c:formatCode>0.0</c:formatCode>
                <c:ptCount val="5"/>
                <c:pt idx="0">
                  <c:v>1</c:v>
                </c:pt>
                <c:pt idx="1">
                  <c:v>0.38484133937349307</c:v>
                </c:pt>
                <c:pt idx="2">
                  <c:v>0.59434374352561448</c:v>
                </c:pt>
                <c:pt idx="3">
                  <c:v>1.2722648514111665</c:v>
                </c:pt>
                <c:pt idx="4">
                  <c:v>1.1980555811918745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E-4BCB-9F10-CE31DCAB9F2C}"/>
            </c:ext>
          </c:extLst>
        </c:ser>
        <c:ser>
          <c:idx val="1"/>
          <c:order val="1"/>
          <c:tx>
            <c:v>Ovalbumin Binding</c:v>
          </c:tx>
          <c:spPr>
            <a:solidFill>
              <a:srgbClr val="FF0000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(Sheet2!$A$28,Sheet2!$A$31:$A$32,Sheet2!$A$35,Sheet2!$A$39)</c:f>
              <c:strCache>
                <c:ptCount val="5"/>
                <c:pt idx="0">
                  <c:v>Parent</c:v>
                </c:pt>
                <c:pt idx="1">
                  <c:v>mAb 1</c:v>
                </c:pt>
                <c:pt idx="2">
                  <c:v>mAb 2</c:v>
                </c:pt>
                <c:pt idx="3">
                  <c:v>mAb 3</c:v>
                </c:pt>
                <c:pt idx="4">
                  <c:v>mAb 4</c:v>
                </c:pt>
              </c:strCache>
            </c:strRef>
          </c:cat>
          <c:val>
            <c:numRef>
              <c:f>(Sheet2!$F$28,Sheet2!$F$31:$F$32,Sheet2!$F$35,Sheet2!$F$39)</c:f>
              <c:numCache>
                <c:formatCode>0.0</c:formatCode>
                <c:ptCount val="5"/>
                <c:pt idx="0">
                  <c:v>1</c:v>
                </c:pt>
                <c:pt idx="1">
                  <c:v>1.4615942780138903E-2</c:v>
                </c:pt>
                <c:pt idx="2">
                  <c:v>7.7018762309526284E-2</c:v>
                </c:pt>
                <c:pt idx="3">
                  <c:v>0.42552088732248367</c:v>
                </c:pt>
                <c:pt idx="4">
                  <c:v>0.32486783455996682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E-4BCB-9F10-CE31DCAB9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17"/>
        <c:axId val="1076334736"/>
        <c:axId val="1076327848"/>
      </c:barChart>
      <c:catAx>
        <c:axId val="10763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6327848"/>
        <c:crosses val="autoZero"/>
        <c:auto val="1"/>
        <c:lblAlgn val="ctr"/>
        <c:lblOffset val="100"/>
        <c:noMultiLvlLbl val="0"/>
      </c:catAx>
      <c:valAx>
        <c:axId val="1076327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Normalized Binding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76334736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385964912280702"/>
          <c:y val="0.89437707786526688"/>
          <c:w val="0.85516738039324025"/>
          <c:h val="7.9568970545348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</xdr:colOff>
      <xdr:row>0</xdr:row>
      <xdr:rowOff>64770</xdr:rowOff>
    </xdr:from>
    <xdr:to>
      <xdr:col>23</xdr:col>
      <xdr:colOff>220980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4E9B3-B198-46B9-B090-F165F5291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502920</xdr:colOff>
      <xdr:row>19</xdr:row>
      <xdr:rowOff>133350</xdr:rowOff>
    </xdr:from>
    <xdr:to>
      <xdr:col>9</xdr:col>
      <xdr:colOff>502920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61192-A994-4AAE-B13A-DB133B92E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0</xdr:row>
      <xdr:rowOff>148590</xdr:rowOff>
    </xdr:from>
    <xdr:to>
      <xdr:col>24</xdr:col>
      <xdr:colOff>228600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D92215-06AB-4A1B-B289-68269F587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411480</xdr:colOff>
      <xdr:row>20</xdr:row>
      <xdr:rowOff>68580</xdr:rowOff>
    </xdr:from>
    <xdr:to>
      <xdr:col>24</xdr:col>
      <xdr:colOff>259080</xdr:colOff>
      <xdr:row>37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D78E23-DFD0-4871-A49A-FF9B023BE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213360</xdr:colOff>
      <xdr:row>26</xdr:row>
      <xdr:rowOff>148590</xdr:rowOff>
    </xdr:from>
    <xdr:to>
      <xdr:col>14</xdr:col>
      <xdr:colOff>289560</xdr:colOff>
      <xdr:row>45</xdr:row>
      <xdr:rowOff>102870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D4426F-0A40-47D1-AF0D-CBBA1BF68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kow/Documents/GitHub/UniRep/Datasets/9.17.20_emi_novel_mutant_seq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7.20_emi_novel_mutant_seqs"/>
      <sheetName val="Natural Diversity and Blosum"/>
      <sheetName val="11.12.20_blosum"/>
      <sheetName val="Best Clones"/>
    </sheetNames>
    <sheetDataSet>
      <sheetData sheetId="0" refreshError="1"/>
      <sheetData sheetId="1" refreshError="1"/>
      <sheetData sheetId="2" refreshError="1"/>
      <sheetData sheetId="3">
        <row r="2">
          <cell r="B2">
            <v>7</v>
          </cell>
          <cell r="C2">
            <v>1.000611218283632</v>
          </cell>
          <cell r="E2">
            <v>0.44126994469520753</v>
          </cell>
        </row>
        <row r="3">
          <cell r="B3">
            <v>8</v>
          </cell>
          <cell r="C3">
            <v>1.0780881257931585</v>
          </cell>
          <cell r="E3">
            <v>0.32363319269119933</v>
          </cell>
        </row>
        <row r="4">
          <cell r="B4">
            <v>15</v>
          </cell>
          <cell r="C4">
            <v>1.0780881257931585</v>
          </cell>
          <cell r="E4">
            <v>0.35861736872284994</v>
          </cell>
        </row>
        <row r="5">
          <cell r="B5">
            <v>16</v>
          </cell>
          <cell r="C5">
            <v>1.0780881257931585</v>
          </cell>
          <cell r="E5">
            <v>0.34642013987795856</v>
          </cell>
        </row>
        <row r="6">
          <cell r="B6">
            <v>17</v>
          </cell>
          <cell r="C6">
            <v>1.0780881257931585</v>
          </cell>
          <cell r="E6">
            <v>0.34285093478539092</v>
          </cell>
        </row>
        <row r="7">
          <cell r="B7">
            <v>18</v>
          </cell>
          <cell r="C7">
            <v>1.1276996093515199</v>
          </cell>
          <cell r="E7">
            <v>0.4033040754035106</v>
          </cell>
        </row>
        <row r="8">
          <cell r="B8">
            <v>26</v>
          </cell>
          <cell r="C8">
            <v>1.0948887101613103</v>
          </cell>
          <cell r="E8">
            <v>0.30873772569119934</v>
          </cell>
        </row>
        <row r="9">
          <cell r="B9">
            <v>27</v>
          </cell>
          <cell r="C9">
            <v>1</v>
          </cell>
          <cell r="E9">
            <v>0.34050677050665151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1219</v>
      </c>
      <c r="E3">
        <v>16</v>
      </c>
      <c r="F3">
        <v>1217.1500000000001</v>
      </c>
      <c r="G3">
        <v>18.649999999999999</v>
      </c>
      <c r="H3" s="1">
        <v>0.80579999999999996</v>
      </c>
      <c r="I3" s="1">
        <v>1</v>
      </c>
      <c r="J3">
        <v>5000</v>
      </c>
      <c r="K3">
        <v>80</v>
      </c>
      <c r="L3">
        <v>86</v>
      </c>
      <c r="M3">
        <v>80.11</v>
      </c>
      <c r="N3">
        <v>86.64</v>
      </c>
      <c r="O3" s="1">
        <v>0.80579999999999996</v>
      </c>
      <c r="P3" s="1">
        <v>0.80579999999999996</v>
      </c>
    </row>
    <row r="4" spans="1:16" x14ac:dyDescent="0.3">
      <c r="A4" t="s">
        <v>18</v>
      </c>
      <c r="C4">
        <v>5000</v>
      </c>
      <c r="D4">
        <v>2288</v>
      </c>
      <c r="E4">
        <v>813</v>
      </c>
      <c r="F4">
        <v>2326.9699999999998</v>
      </c>
      <c r="G4">
        <v>786.18</v>
      </c>
      <c r="H4" s="1">
        <v>0.59119999999999995</v>
      </c>
      <c r="I4" s="1">
        <v>1</v>
      </c>
      <c r="J4">
        <v>5000</v>
      </c>
      <c r="K4">
        <v>80</v>
      </c>
      <c r="L4">
        <v>87</v>
      </c>
      <c r="M4">
        <v>79.53</v>
      </c>
      <c r="N4">
        <v>86.97</v>
      </c>
      <c r="O4" s="1">
        <v>0.59119999999999995</v>
      </c>
      <c r="P4" s="1">
        <v>0.59119999999999995</v>
      </c>
    </row>
    <row r="5" spans="1:16" x14ac:dyDescent="0.3">
      <c r="A5" t="s">
        <v>19</v>
      </c>
      <c r="C5">
        <v>4040</v>
      </c>
      <c r="D5">
        <v>1911</v>
      </c>
      <c r="E5">
        <v>1911</v>
      </c>
      <c r="F5">
        <v>1924.4</v>
      </c>
      <c r="G5">
        <v>1872.58</v>
      </c>
      <c r="H5" s="1">
        <v>0.80449999999999999</v>
      </c>
      <c r="I5" s="1">
        <v>1</v>
      </c>
      <c r="J5">
        <v>4040</v>
      </c>
      <c r="K5">
        <v>80</v>
      </c>
      <c r="L5">
        <v>87</v>
      </c>
      <c r="M5">
        <v>79.58</v>
      </c>
      <c r="N5">
        <v>87.28</v>
      </c>
      <c r="O5" s="1">
        <v>0.80449999999999999</v>
      </c>
      <c r="P5" s="1">
        <v>0.80449999999999999</v>
      </c>
    </row>
    <row r="6" spans="1:16" x14ac:dyDescent="0.3">
      <c r="A6" t="s">
        <v>20</v>
      </c>
      <c r="C6">
        <v>834</v>
      </c>
      <c r="D6">
        <v>1747</v>
      </c>
      <c r="E6">
        <v>20</v>
      </c>
      <c r="F6">
        <v>1810.01</v>
      </c>
      <c r="G6">
        <v>22.33</v>
      </c>
      <c r="H6" s="1">
        <v>0.49580000000000002</v>
      </c>
      <c r="I6" s="1">
        <v>1</v>
      </c>
      <c r="J6">
        <v>834</v>
      </c>
      <c r="K6">
        <v>78</v>
      </c>
      <c r="L6">
        <v>89</v>
      </c>
      <c r="M6">
        <v>78.319999999999993</v>
      </c>
      <c r="N6">
        <v>88.98</v>
      </c>
      <c r="O6" s="1">
        <v>0.49580000000000002</v>
      </c>
      <c r="P6" s="1">
        <v>0.49580000000000002</v>
      </c>
    </row>
    <row r="7" spans="1:16" x14ac:dyDescent="0.3">
      <c r="A7" t="s">
        <v>21</v>
      </c>
      <c r="C7">
        <v>5000</v>
      </c>
      <c r="D7">
        <v>1747</v>
      </c>
      <c r="E7">
        <v>1526</v>
      </c>
      <c r="F7">
        <v>1710.31</v>
      </c>
      <c r="G7">
        <v>1528.45</v>
      </c>
      <c r="H7" s="1">
        <v>0.80549999999999999</v>
      </c>
      <c r="I7" s="1">
        <v>1</v>
      </c>
      <c r="J7">
        <v>5000</v>
      </c>
      <c r="K7">
        <v>80</v>
      </c>
      <c r="L7">
        <v>87</v>
      </c>
      <c r="M7">
        <v>79.66</v>
      </c>
      <c r="N7">
        <v>87.04</v>
      </c>
      <c r="O7" s="1">
        <v>0.80549999999999999</v>
      </c>
      <c r="P7" s="1">
        <v>0.80549999999999999</v>
      </c>
    </row>
    <row r="8" spans="1:16" x14ac:dyDescent="0.3">
      <c r="A8" t="s">
        <v>22</v>
      </c>
      <c r="C8">
        <v>4569</v>
      </c>
      <c r="D8">
        <v>2091</v>
      </c>
      <c r="E8">
        <v>1018</v>
      </c>
      <c r="F8">
        <v>2080.66</v>
      </c>
      <c r="G8">
        <v>1007.8</v>
      </c>
      <c r="H8" s="1">
        <v>0.79139999999999999</v>
      </c>
      <c r="I8" s="1">
        <v>1</v>
      </c>
      <c r="J8">
        <v>4569</v>
      </c>
      <c r="K8">
        <v>80</v>
      </c>
      <c r="L8">
        <v>87</v>
      </c>
      <c r="M8">
        <v>79.67</v>
      </c>
      <c r="N8">
        <v>87.02</v>
      </c>
      <c r="O8" s="1">
        <v>0.79139999999999999</v>
      </c>
      <c r="P8" s="1">
        <v>0.79139999999999999</v>
      </c>
    </row>
    <row r="9" spans="1:16" x14ac:dyDescent="0.3">
      <c r="A9" t="s">
        <v>23</v>
      </c>
      <c r="C9">
        <v>5000</v>
      </c>
      <c r="D9">
        <v>1999</v>
      </c>
      <c r="E9">
        <v>1459</v>
      </c>
      <c r="F9">
        <v>1980.89</v>
      </c>
      <c r="G9">
        <v>1419.86</v>
      </c>
      <c r="H9" s="1">
        <v>0.77180000000000004</v>
      </c>
      <c r="I9" s="1">
        <v>1</v>
      </c>
      <c r="J9">
        <v>5000</v>
      </c>
      <c r="K9">
        <v>81</v>
      </c>
      <c r="L9">
        <v>87</v>
      </c>
      <c r="M9">
        <v>80.52</v>
      </c>
      <c r="N9">
        <v>87.25</v>
      </c>
      <c r="O9" s="1">
        <v>0.77180000000000004</v>
      </c>
      <c r="P9" s="1">
        <v>0.77180000000000004</v>
      </c>
    </row>
    <row r="10" spans="1:16" x14ac:dyDescent="0.3">
      <c r="A10" t="s">
        <v>24</v>
      </c>
      <c r="C10">
        <v>5000</v>
      </c>
      <c r="D10">
        <v>1999</v>
      </c>
      <c r="E10">
        <v>1911</v>
      </c>
      <c r="F10">
        <v>2010.26</v>
      </c>
      <c r="G10">
        <v>1899.28</v>
      </c>
      <c r="H10" s="1">
        <v>0.7792</v>
      </c>
      <c r="I10" s="1">
        <v>1</v>
      </c>
      <c r="J10">
        <v>5000</v>
      </c>
      <c r="K10">
        <v>80</v>
      </c>
      <c r="L10">
        <v>87</v>
      </c>
      <c r="M10">
        <v>79.790000000000006</v>
      </c>
      <c r="N10">
        <v>87.25</v>
      </c>
      <c r="O10" s="1">
        <v>0.7792</v>
      </c>
      <c r="P10" s="1">
        <v>0.7792</v>
      </c>
    </row>
    <row r="11" spans="1:16" x14ac:dyDescent="0.3">
      <c r="A11" t="s">
        <v>25</v>
      </c>
      <c r="C11">
        <v>5000</v>
      </c>
      <c r="D11">
        <v>2288</v>
      </c>
      <c r="E11">
        <v>710</v>
      </c>
      <c r="F11">
        <v>2256.81</v>
      </c>
      <c r="G11">
        <v>697.54</v>
      </c>
      <c r="H11" s="1">
        <v>0.79959999999999998</v>
      </c>
      <c r="I11" s="1">
        <v>1</v>
      </c>
      <c r="J11">
        <v>5000</v>
      </c>
      <c r="K11">
        <v>80</v>
      </c>
      <c r="L11">
        <v>87</v>
      </c>
      <c r="M11">
        <v>79.540000000000006</v>
      </c>
      <c r="N11">
        <v>87.15</v>
      </c>
      <c r="O11" s="1">
        <v>0.79959999999999998</v>
      </c>
      <c r="P11" s="1">
        <v>0.79959999999999998</v>
      </c>
    </row>
    <row r="12" spans="1:16" x14ac:dyDescent="0.3">
      <c r="A12" t="s">
        <v>26</v>
      </c>
      <c r="C12">
        <v>5000</v>
      </c>
      <c r="D12">
        <v>2288</v>
      </c>
      <c r="E12">
        <v>112</v>
      </c>
      <c r="F12">
        <v>2284.5300000000002</v>
      </c>
      <c r="G12">
        <v>113.4</v>
      </c>
      <c r="H12" s="1">
        <v>0.85119999999999996</v>
      </c>
      <c r="I12" s="1">
        <v>1</v>
      </c>
      <c r="J12">
        <v>5000</v>
      </c>
      <c r="K12">
        <v>80</v>
      </c>
      <c r="L12">
        <v>87</v>
      </c>
      <c r="M12">
        <v>79.680000000000007</v>
      </c>
      <c r="N12">
        <v>86.86</v>
      </c>
      <c r="O12" s="1">
        <v>0.85119999999999996</v>
      </c>
      <c r="P12" s="1">
        <v>0.85119999999999996</v>
      </c>
    </row>
    <row r="13" spans="1:16" x14ac:dyDescent="0.3">
      <c r="A13" t="s">
        <v>27</v>
      </c>
      <c r="C13">
        <v>5000</v>
      </c>
      <c r="D13">
        <v>1911</v>
      </c>
      <c r="E13">
        <v>931</v>
      </c>
      <c r="F13">
        <v>1897.17</v>
      </c>
      <c r="G13">
        <v>899.18</v>
      </c>
      <c r="H13" s="1">
        <v>0.64680000000000004</v>
      </c>
      <c r="I13" s="1">
        <v>1</v>
      </c>
      <c r="J13">
        <v>5000</v>
      </c>
      <c r="K13">
        <v>80</v>
      </c>
      <c r="L13">
        <v>87</v>
      </c>
      <c r="M13">
        <v>79.89</v>
      </c>
      <c r="N13">
        <v>87.19</v>
      </c>
      <c r="O13" s="1">
        <v>0.64680000000000004</v>
      </c>
      <c r="P13" s="1">
        <v>0.64680000000000004</v>
      </c>
    </row>
    <row r="14" spans="1:16" x14ac:dyDescent="0.3">
      <c r="A14" t="s">
        <v>28</v>
      </c>
      <c r="C14">
        <v>4057</v>
      </c>
      <c r="D14">
        <v>2091</v>
      </c>
      <c r="E14">
        <v>1911</v>
      </c>
      <c r="F14">
        <v>2125.0300000000002</v>
      </c>
      <c r="G14">
        <v>1850.67</v>
      </c>
      <c r="H14" s="1">
        <v>0.69679999999999997</v>
      </c>
      <c r="I14" s="1">
        <v>1</v>
      </c>
      <c r="J14">
        <v>4057</v>
      </c>
      <c r="K14">
        <v>81</v>
      </c>
      <c r="L14">
        <v>87</v>
      </c>
      <c r="M14">
        <v>80.67</v>
      </c>
      <c r="N14">
        <v>87.31</v>
      </c>
      <c r="O14" s="1">
        <v>0.69679999999999997</v>
      </c>
      <c r="P14" s="1">
        <v>0.69679999999999997</v>
      </c>
    </row>
    <row r="15" spans="1:16" x14ac:dyDescent="0.3">
      <c r="A15" t="s">
        <v>29</v>
      </c>
      <c r="C15">
        <v>5000</v>
      </c>
      <c r="D15">
        <v>1827</v>
      </c>
      <c r="E15">
        <v>1165</v>
      </c>
      <c r="F15">
        <v>1836.48</v>
      </c>
      <c r="G15">
        <v>1151.6500000000001</v>
      </c>
      <c r="H15" s="1">
        <v>0.87309999999999999</v>
      </c>
      <c r="I15" s="1">
        <v>1</v>
      </c>
      <c r="J15">
        <v>5000</v>
      </c>
      <c r="K15">
        <v>80</v>
      </c>
      <c r="L15">
        <v>86</v>
      </c>
      <c r="M15">
        <v>79.94</v>
      </c>
      <c r="N15">
        <v>86.8</v>
      </c>
      <c r="O15" s="1">
        <v>0.87309999999999999</v>
      </c>
      <c r="P15" s="1">
        <v>0.87309999999999999</v>
      </c>
    </row>
    <row r="16" spans="1:16" x14ac:dyDescent="0.3">
      <c r="A16" t="s">
        <v>30</v>
      </c>
      <c r="C16">
        <v>5000</v>
      </c>
      <c r="D16">
        <v>2187</v>
      </c>
      <c r="E16">
        <v>1827</v>
      </c>
      <c r="F16">
        <v>2126.39</v>
      </c>
      <c r="G16">
        <v>1828.19</v>
      </c>
      <c r="H16" s="1">
        <v>0.85729999999999995</v>
      </c>
      <c r="I16" s="1">
        <v>1</v>
      </c>
      <c r="J16">
        <v>5000</v>
      </c>
      <c r="K16">
        <v>80</v>
      </c>
      <c r="L16">
        <v>87</v>
      </c>
      <c r="M16">
        <v>80.2</v>
      </c>
      <c r="N16">
        <v>87.34</v>
      </c>
      <c r="O16" s="1">
        <v>0.85729999999999995</v>
      </c>
      <c r="P16" s="1">
        <v>0.85729999999999995</v>
      </c>
    </row>
    <row r="17" spans="1:16" x14ac:dyDescent="0.3">
      <c r="A17" t="s">
        <v>31</v>
      </c>
      <c r="C17">
        <v>5000</v>
      </c>
      <c r="D17">
        <v>1911</v>
      </c>
      <c r="E17">
        <v>1334</v>
      </c>
      <c r="F17">
        <v>1947.65</v>
      </c>
      <c r="G17">
        <v>1303.46</v>
      </c>
      <c r="H17" s="1">
        <v>0.81589999999999996</v>
      </c>
      <c r="I17" s="1">
        <v>1</v>
      </c>
      <c r="J17">
        <v>5000</v>
      </c>
      <c r="K17">
        <v>80</v>
      </c>
      <c r="L17">
        <v>87</v>
      </c>
      <c r="M17">
        <v>80.02</v>
      </c>
      <c r="N17">
        <v>87.3</v>
      </c>
      <c r="O17" s="1">
        <v>0.81589999999999996</v>
      </c>
      <c r="P17" s="1">
        <v>0.81589999999999996</v>
      </c>
    </row>
    <row r="18" spans="1:16" x14ac:dyDescent="0.3">
      <c r="A18" t="s">
        <v>32</v>
      </c>
      <c r="C18">
        <v>5000</v>
      </c>
      <c r="D18">
        <v>2288</v>
      </c>
      <c r="E18">
        <v>777</v>
      </c>
      <c r="F18">
        <v>2267.11</v>
      </c>
      <c r="G18">
        <v>776.19</v>
      </c>
      <c r="H18" s="1">
        <v>0.84160000000000001</v>
      </c>
      <c r="I18" s="1">
        <v>1</v>
      </c>
      <c r="J18">
        <v>5000</v>
      </c>
      <c r="K18">
        <v>80</v>
      </c>
      <c r="L18">
        <v>87</v>
      </c>
      <c r="M18">
        <v>80.28</v>
      </c>
      <c r="N18">
        <v>87.07</v>
      </c>
      <c r="O18" s="1">
        <v>0.84160000000000001</v>
      </c>
      <c r="P18" s="1">
        <v>0.84160000000000001</v>
      </c>
    </row>
    <row r="19" spans="1:16" x14ac:dyDescent="0.3">
      <c r="A19" t="s">
        <v>33</v>
      </c>
      <c r="C19">
        <v>5000</v>
      </c>
      <c r="D19">
        <v>1999</v>
      </c>
      <c r="E19">
        <v>1911</v>
      </c>
      <c r="F19">
        <v>1982.08</v>
      </c>
      <c r="G19">
        <v>1869.58</v>
      </c>
      <c r="H19" s="1">
        <v>0.86370000000000002</v>
      </c>
      <c r="I19" s="1">
        <v>1</v>
      </c>
      <c r="J19">
        <v>5000</v>
      </c>
      <c r="K19">
        <v>80</v>
      </c>
      <c r="L19">
        <v>87</v>
      </c>
      <c r="M19">
        <v>79.819999999999993</v>
      </c>
      <c r="N19">
        <v>87.32</v>
      </c>
      <c r="O19" s="1">
        <v>0.86370000000000002</v>
      </c>
      <c r="P19" s="1">
        <v>0.86370000000000002</v>
      </c>
    </row>
    <row r="20" spans="1:16" x14ac:dyDescent="0.3">
      <c r="A20" t="s">
        <v>34</v>
      </c>
      <c r="C20">
        <v>4635</v>
      </c>
      <c r="D20">
        <v>2288</v>
      </c>
      <c r="E20">
        <v>1827</v>
      </c>
      <c r="F20">
        <v>2239.0100000000002</v>
      </c>
      <c r="G20">
        <v>1791.49</v>
      </c>
      <c r="H20" s="1">
        <v>0.84660000000000002</v>
      </c>
      <c r="I20" s="1">
        <v>1</v>
      </c>
      <c r="J20">
        <v>4635</v>
      </c>
      <c r="K20">
        <v>80</v>
      </c>
      <c r="L20">
        <v>87</v>
      </c>
      <c r="M20">
        <v>79.89</v>
      </c>
      <c r="N20">
        <v>87.53</v>
      </c>
      <c r="O20" s="1">
        <v>0.84660000000000002</v>
      </c>
      <c r="P20" s="1">
        <v>0.84660000000000002</v>
      </c>
    </row>
    <row r="21" spans="1:16" x14ac:dyDescent="0.3">
      <c r="A21" t="s">
        <v>35</v>
      </c>
      <c r="C21">
        <v>5000</v>
      </c>
      <c r="D21">
        <v>2288</v>
      </c>
      <c r="E21">
        <v>433</v>
      </c>
      <c r="F21">
        <v>2303.75</v>
      </c>
      <c r="G21">
        <v>436.89</v>
      </c>
      <c r="H21" s="1">
        <v>0.88009999999999999</v>
      </c>
      <c r="I21" s="1">
        <v>1</v>
      </c>
      <c r="J21">
        <v>5000</v>
      </c>
      <c r="K21">
        <v>80</v>
      </c>
      <c r="L21">
        <v>87</v>
      </c>
      <c r="M21">
        <v>80.069999999999993</v>
      </c>
      <c r="N21">
        <v>87.01</v>
      </c>
      <c r="O21" s="1">
        <v>0.88009999999999999</v>
      </c>
      <c r="P21" s="1">
        <v>0.88009999999999999</v>
      </c>
    </row>
    <row r="22" spans="1:16" x14ac:dyDescent="0.3">
      <c r="A22" t="s">
        <v>36</v>
      </c>
      <c r="C22">
        <v>5000</v>
      </c>
      <c r="D22">
        <v>1827</v>
      </c>
      <c r="E22">
        <v>594</v>
      </c>
      <c r="F22">
        <v>1855.35</v>
      </c>
      <c r="G22">
        <v>587.73</v>
      </c>
      <c r="H22" s="1">
        <v>0.8669</v>
      </c>
      <c r="I22" s="1">
        <v>1</v>
      </c>
      <c r="J22">
        <v>5000</v>
      </c>
      <c r="K22">
        <v>80</v>
      </c>
      <c r="L22">
        <v>86</v>
      </c>
      <c r="M22">
        <v>79.459999999999994</v>
      </c>
      <c r="N22">
        <v>86.9</v>
      </c>
      <c r="O22" s="1">
        <v>0.8669</v>
      </c>
      <c r="P22" s="1">
        <v>0.8669</v>
      </c>
    </row>
    <row r="23" spans="1:16" x14ac:dyDescent="0.3">
      <c r="A23" t="s">
        <v>37</v>
      </c>
      <c r="C23">
        <v>5000</v>
      </c>
      <c r="D23">
        <v>1911</v>
      </c>
      <c r="E23">
        <v>1395</v>
      </c>
      <c r="F23">
        <v>1905.05</v>
      </c>
      <c r="G23">
        <v>1353.4</v>
      </c>
      <c r="H23" s="1">
        <v>0.8538</v>
      </c>
      <c r="I23" s="1">
        <v>1</v>
      </c>
      <c r="J23">
        <v>5000</v>
      </c>
      <c r="K23">
        <v>80</v>
      </c>
      <c r="L23">
        <v>87</v>
      </c>
      <c r="M23">
        <v>79.650000000000006</v>
      </c>
      <c r="N23">
        <v>87.04</v>
      </c>
      <c r="O23" s="1">
        <v>0.8538</v>
      </c>
      <c r="P23" s="1">
        <v>0.8538</v>
      </c>
    </row>
    <row r="24" spans="1:16" x14ac:dyDescent="0.3">
      <c r="A24" t="s">
        <v>38</v>
      </c>
      <c r="C24">
        <v>5000</v>
      </c>
      <c r="D24">
        <v>1999</v>
      </c>
      <c r="E24">
        <v>851</v>
      </c>
      <c r="F24">
        <v>1991</v>
      </c>
      <c r="G24">
        <v>854.36</v>
      </c>
      <c r="H24" s="1">
        <v>0.80779999999999996</v>
      </c>
      <c r="I24" s="1">
        <v>1</v>
      </c>
      <c r="J24">
        <v>5000</v>
      </c>
      <c r="K24">
        <v>80</v>
      </c>
      <c r="L24">
        <v>87</v>
      </c>
      <c r="M24">
        <v>79.81</v>
      </c>
      <c r="N24">
        <v>87.24</v>
      </c>
      <c r="O24" s="1">
        <v>0.80779999999999996</v>
      </c>
      <c r="P24" s="1">
        <v>0.80779999999999996</v>
      </c>
    </row>
    <row r="25" spans="1:16" x14ac:dyDescent="0.3">
      <c r="A25" t="s">
        <v>39</v>
      </c>
      <c r="C25">
        <v>5000</v>
      </c>
      <c r="D25">
        <v>1827</v>
      </c>
      <c r="E25">
        <v>1165</v>
      </c>
      <c r="F25">
        <v>1840.91</v>
      </c>
      <c r="G25">
        <v>1133.1300000000001</v>
      </c>
      <c r="H25" s="1">
        <v>0.89239999999999997</v>
      </c>
      <c r="I25" s="1">
        <v>1</v>
      </c>
      <c r="J25">
        <v>5000</v>
      </c>
      <c r="K25">
        <v>80</v>
      </c>
      <c r="L25">
        <v>87</v>
      </c>
      <c r="M25">
        <v>79.69</v>
      </c>
      <c r="N25">
        <v>87.01</v>
      </c>
      <c r="O25" s="1">
        <v>0.89239999999999997</v>
      </c>
      <c r="P25" s="1">
        <v>0.89239999999999997</v>
      </c>
    </row>
    <row r="26" spans="1:16" x14ac:dyDescent="0.3">
      <c r="A26" t="s">
        <v>40</v>
      </c>
      <c r="C26">
        <v>3386</v>
      </c>
      <c r="D26">
        <v>2503</v>
      </c>
      <c r="E26">
        <v>679</v>
      </c>
      <c r="F26">
        <v>2565.52</v>
      </c>
      <c r="G26">
        <v>662</v>
      </c>
      <c r="H26" s="1">
        <v>0.73609999999999998</v>
      </c>
      <c r="I26" s="1">
        <v>1</v>
      </c>
      <c r="J26">
        <v>3386</v>
      </c>
      <c r="K26">
        <v>80</v>
      </c>
      <c r="L26">
        <v>87</v>
      </c>
      <c r="M26">
        <v>79.680000000000007</v>
      </c>
      <c r="N26">
        <v>87.42</v>
      </c>
      <c r="O26" s="1">
        <v>0.73609999999999998</v>
      </c>
      <c r="P26" s="1">
        <v>0.73609999999999998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tabSelected="1" topLeftCell="A16" workbookViewId="0">
      <selection activeCell="Q24" sqref="Q24"/>
    </sheetView>
  </sheetViews>
  <sheetFormatPr defaultRowHeight="14.4" x14ac:dyDescent="0.3"/>
  <sheetData>
    <row r="1" spans="1:11" x14ac:dyDescent="0.3">
      <c r="A1" t="s">
        <v>56</v>
      </c>
      <c r="C1" t="s">
        <v>41</v>
      </c>
      <c r="D1" t="s">
        <v>52</v>
      </c>
      <c r="E1" t="s">
        <v>53</v>
      </c>
      <c r="F1" t="s">
        <v>55</v>
      </c>
      <c r="G1" s="5" t="s">
        <v>51</v>
      </c>
      <c r="H1" t="s">
        <v>54</v>
      </c>
      <c r="I1" t="s">
        <v>69</v>
      </c>
      <c r="J1" t="s">
        <v>70</v>
      </c>
      <c r="K1" t="s">
        <v>50</v>
      </c>
    </row>
    <row r="2" spans="1:11" x14ac:dyDescent="0.3">
      <c r="A2" t="s">
        <v>42</v>
      </c>
      <c r="C2">
        <v>16</v>
      </c>
      <c r="D2">
        <f>C2/$C$5</f>
        <v>1.0966415352981495E-2</v>
      </c>
      <c r="E2">
        <v>2.2618231665524333E-2</v>
      </c>
      <c r="F2">
        <v>2.2016592214422464E-2</v>
      </c>
      <c r="G2" s="5">
        <f>AVERAGE(D2:F2)</f>
        <v>1.8533746410976101E-2</v>
      </c>
      <c r="H2">
        <f>STDEV(D2:F2)</f>
        <v>6.5604014368975594E-3</v>
      </c>
      <c r="I2">
        <v>0</v>
      </c>
      <c r="J2">
        <v>0</v>
      </c>
    </row>
    <row r="3" spans="1:11" x14ac:dyDescent="0.3">
      <c r="A3" t="s">
        <v>43</v>
      </c>
      <c r="C3">
        <v>20</v>
      </c>
      <c r="D3">
        <f t="shared" ref="D3:D5" si="0">C3/$C$5</f>
        <v>1.3708019191226868E-2</v>
      </c>
      <c r="E3">
        <v>2.8786840301576421E-2</v>
      </c>
      <c r="F3">
        <v>2.6164645820038291E-2</v>
      </c>
      <c r="G3" s="5">
        <f t="shared" ref="G3:G5" si="1">AVERAGE(D3:F3)</f>
        <v>2.2886501770947195E-2</v>
      </c>
      <c r="H3">
        <f t="shared" ref="H3:H5" si="2">STDEV(D3:F3)</f>
        <v>8.0562015133947788E-3</v>
      </c>
      <c r="I3">
        <v>1.2027410731222E-4</v>
      </c>
      <c r="J3">
        <v>8.7039062502985163E-4</v>
      </c>
    </row>
    <row r="4" spans="1:11" x14ac:dyDescent="0.3">
      <c r="A4" t="s">
        <v>45</v>
      </c>
      <c r="C4">
        <v>112</v>
      </c>
      <c r="D4">
        <f>C4/$C$5</f>
        <v>7.6764907470870461E-2</v>
      </c>
      <c r="E4">
        <v>8.8416723783413295E-2</v>
      </c>
      <c r="F4">
        <v>9.2214422463305676E-2</v>
      </c>
      <c r="G4" s="5">
        <f>AVERAGE(D4:F4)</f>
        <v>8.5798684572529815E-2</v>
      </c>
      <c r="H4">
        <f>STDEV(D4:F4)</f>
        <v>8.0506195635902892E-3</v>
      </c>
      <c r="I4">
        <v>0.8867187623962387</v>
      </c>
      <c r="J4">
        <v>2.3353419878242479E-2</v>
      </c>
    </row>
    <row r="5" spans="1:11" x14ac:dyDescent="0.3">
      <c r="A5" t="s">
        <v>71</v>
      </c>
      <c r="B5" t="s">
        <v>71</v>
      </c>
      <c r="C5">
        <v>1459</v>
      </c>
      <c r="D5">
        <f t="shared" si="0"/>
        <v>1</v>
      </c>
      <c r="E5">
        <v>1</v>
      </c>
      <c r="F5">
        <v>1</v>
      </c>
      <c r="G5" s="5">
        <f t="shared" si="1"/>
        <v>1</v>
      </c>
      <c r="H5">
        <f t="shared" si="2"/>
        <v>0</v>
      </c>
      <c r="I5">
        <v>1</v>
      </c>
      <c r="J5">
        <v>0</v>
      </c>
      <c r="K5">
        <v>1</v>
      </c>
    </row>
    <row r="6" spans="1:11" x14ac:dyDescent="0.3">
      <c r="A6" s="2">
        <v>18.059999999999999</v>
      </c>
      <c r="B6">
        <v>1</v>
      </c>
      <c r="C6">
        <v>433</v>
      </c>
      <c r="D6">
        <f>C6/$C$5</f>
        <v>0.29677861549006168</v>
      </c>
      <c r="E6">
        <v>0.32488005483207677</v>
      </c>
      <c r="F6">
        <v>0.53286534779834083</v>
      </c>
      <c r="G6" s="5">
        <f>AVERAGE(D6:F6)</f>
        <v>0.38484133937349307</v>
      </c>
      <c r="H6">
        <f>STDEV(D6:F6)</f>
        <v>0.12896027693011836</v>
      </c>
      <c r="I6">
        <v>5.029819511208105E-2</v>
      </c>
      <c r="J6">
        <v>3.7292328354015102E-2</v>
      </c>
      <c r="K6">
        <v>1.0983359580000001</v>
      </c>
    </row>
    <row r="7" spans="1:11" x14ac:dyDescent="0.3">
      <c r="A7" s="2">
        <v>24.32</v>
      </c>
      <c r="B7">
        <v>2</v>
      </c>
      <c r="C7">
        <v>851</v>
      </c>
      <c r="D7">
        <f>C7/$C$5</f>
        <v>0.58327621658670326</v>
      </c>
      <c r="E7">
        <v>0.53255654557916376</v>
      </c>
      <c r="F7">
        <v>0.66719846841097641</v>
      </c>
      <c r="G7" s="5">
        <f>AVERAGE(D7:F7)</f>
        <v>0.59434374352561448</v>
      </c>
      <c r="H7">
        <f>STDEV(D7:F7)</f>
        <v>6.7999848973138113E-2</v>
      </c>
      <c r="I7">
        <v>0.15438195943857597</v>
      </c>
      <c r="J7">
        <v>7.290728262370319E-2</v>
      </c>
      <c r="K7">
        <v>1.0444845920000001</v>
      </c>
    </row>
    <row r="8" spans="1:11" x14ac:dyDescent="0.3">
      <c r="A8" s="13">
        <v>14.53</v>
      </c>
      <c r="B8">
        <v>3</v>
      </c>
      <c r="C8">
        <v>1165</v>
      </c>
      <c r="D8">
        <f>C8/$C$5</f>
        <v>0.79849211788896501</v>
      </c>
      <c r="E8">
        <v>0.76353666895133654</v>
      </c>
      <c r="F8">
        <v>0.83535417996171024</v>
      </c>
      <c r="G8" s="5">
        <f>AVERAGE(D8:F8)</f>
        <v>0.79912765560067056</v>
      </c>
      <c r="H8">
        <f>STDEV(D8:F8)</f>
        <v>3.5912973325367213E-2</v>
      </c>
      <c r="I8">
        <v>4.9361304854283937E-2</v>
      </c>
      <c r="J8">
        <v>3.8297520350595977E-2</v>
      </c>
      <c r="K8">
        <v>1.5223017649999999</v>
      </c>
    </row>
    <row r="9" spans="1:11" x14ac:dyDescent="0.3">
      <c r="A9" s="13">
        <v>14.56</v>
      </c>
      <c r="B9">
        <v>4</v>
      </c>
      <c r="C9">
        <v>777</v>
      </c>
      <c r="D9">
        <f>C9/$C$5</f>
        <v>0.53255654557916376</v>
      </c>
      <c r="E9">
        <v>0.53255654557916376</v>
      </c>
      <c r="F9">
        <v>0.66719846841097641</v>
      </c>
      <c r="G9" s="5">
        <f>AVERAGE(D9:F9)</f>
        <v>0.57743718652310128</v>
      </c>
      <c r="H9">
        <f>STDEV(D9:F9)</f>
        <v>7.7735550391155345E-2</v>
      </c>
      <c r="I9">
        <v>3.4480672427948246E-3</v>
      </c>
      <c r="J9">
        <v>7.1632994224336694E-3</v>
      </c>
      <c r="K9">
        <v>0.96175795100000006</v>
      </c>
    </row>
    <row r="10" spans="1:11" x14ac:dyDescent="0.3">
      <c r="A10" s="14" t="s">
        <v>58</v>
      </c>
      <c r="B10">
        <v>5</v>
      </c>
      <c r="C10">
        <v>1526</v>
      </c>
      <c r="D10">
        <f>C10/$C$5</f>
        <v>1.0459218642906101</v>
      </c>
      <c r="E10">
        <v>1</v>
      </c>
      <c r="F10">
        <v>1</v>
      </c>
      <c r="G10" s="5">
        <f>AVERAGE(D10:F10)</f>
        <v>1.0153072880968701</v>
      </c>
      <c r="H10">
        <f>STDEV(D10:F10)</f>
        <v>2.6513000709873186E-2</v>
      </c>
      <c r="I10">
        <v>2.6225499891117738E-2</v>
      </c>
      <c r="J10">
        <v>1.9643207231647752E-2</v>
      </c>
      <c r="K10">
        <v>1.211584193</v>
      </c>
    </row>
    <row r="11" spans="1:11" x14ac:dyDescent="0.3">
      <c r="A11" s="13">
        <v>43.01</v>
      </c>
      <c r="B11">
        <v>6</v>
      </c>
      <c r="C11">
        <v>1827</v>
      </c>
      <c r="D11">
        <f>C11/$C$5</f>
        <v>1.2522275531185745</v>
      </c>
      <c r="E11">
        <v>1.2522275531185745</v>
      </c>
      <c r="F11">
        <v>1.1445437141033823</v>
      </c>
      <c r="G11" s="5">
        <f>AVERAGE(D11:F11)</f>
        <v>1.2163329401135103</v>
      </c>
      <c r="H11">
        <f>STDEV(D11:F11)</f>
        <v>6.2171293442793533E-2</v>
      </c>
      <c r="I11">
        <v>0.7542295583002282</v>
      </c>
      <c r="J11">
        <v>0.17417433039799329</v>
      </c>
      <c r="K11">
        <v>1.487108946</v>
      </c>
    </row>
    <row r="12" spans="1:11" x14ac:dyDescent="0.3">
      <c r="A12" s="13">
        <v>45.02</v>
      </c>
      <c r="B12">
        <v>7</v>
      </c>
      <c r="C12">
        <v>1018</v>
      </c>
      <c r="D12">
        <f>C12/$C$5</f>
        <v>0.69773817683344752</v>
      </c>
      <c r="E12">
        <v>0.63810829335161068</v>
      </c>
      <c r="F12">
        <v>0.76356094447989786</v>
      </c>
      <c r="G12" s="5">
        <f>AVERAGE(D12:F12)</f>
        <v>0.69980247155498532</v>
      </c>
      <c r="H12">
        <f>STDEV(D12:F12)</f>
        <v>6.2751796016544112E-2</v>
      </c>
      <c r="I12">
        <v>9.0312045481298453E-2</v>
      </c>
      <c r="J12">
        <v>3.496764052902443E-2</v>
      </c>
      <c r="K12">
        <v>1.564398146</v>
      </c>
    </row>
    <row r="13" spans="1:11" x14ac:dyDescent="0.3">
      <c r="A13" s="13">
        <v>45.04</v>
      </c>
      <c r="B13">
        <v>8</v>
      </c>
      <c r="C13">
        <v>710</v>
      </c>
      <c r="D13">
        <f>C13/$C$5</f>
        <v>0.48663468128855381</v>
      </c>
      <c r="E13">
        <v>0.46538725154215216</v>
      </c>
      <c r="F13">
        <v>0.60976388002552651</v>
      </c>
      <c r="G13" s="5">
        <f>AVERAGE(D13:F13)</f>
        <v>0.52059527095207747</v>
      </c>
      <c r="H13">
        <f>STDEV(D13:F13)</f>
        <v>7.7949624442823051E-2</v>
      </c>
      <c r="I13">
        <v>0.10747653521613609</v>
      </c>
      <c r="J13">
        <v>6.9754864884326875E-2</v>
      </c>
      <c r="K13">
        <v>1.4526231629999999</v>
      </c>
    </row>
    <row r="14" spans="1:11" x14ac:dyDescent="0.3">
      <c r="A14" s="13" t="s">
        <v>46</v>
      </c>
      <c r="B14">
        <v>9</v>
      </c>
      <c r="C14">
        <v>1334</v>
      </c>
      <c r="D14">
        <f>C14/$C$5</f>
        <v>0.91432488005483203</v>
      </c>
      <c r="E14">
        <v>0.87388622344071276</v>
      </c>
      <c r="F14">
        <v>0.91384811742182515</v>
      </c>
      <c r="G14" s="5">
        <f>AVERAGE(D14:F14)</f>
        <v>0.90068640697245661</v>
      </c>
      <c r="H14">
        <f>STDEV(D14:F14)</f>
        <v>2.3210863914413547E-2</v>
      </c>
      <c r="I14">
        <v>0.24751569219787228</v>
      </c>
      <c r="J14">
        <v>8.2159110769408669E-2</v>
      </c>
      <c r="K14">
        <v>1.137894738</v>
      </c>
    </row>
    <row r="15" spans="1:11" x14ac:dyDescent="0.3">
      <c r="A15" s="13" t="s">
        <v>48</v>
      </c>
      <c r="B15">
        <v>10</v>
      </c>
      <c r="C15">
        <v>1395</v>
      </c>
      <c r="D15">
        <f>C15/$C$5</f>
        <v>0.95613433858807406</v>
      </c>
      <c r="E15">
        <v>0.91432488005483203</v>
      </c>
      <c r="F15">
        <v>0.95596681557115504</v>
      </c>
      <c r="G15" s="5">
        <f>AVERAGE(D15:F15)</f>
        <v>0.94214201140468701</v>
      </c>
      <c r="H15">
        <f>STDEV(D15:F15)</f>
        <v>2.409048802726118E-2</v>
      </c>
      <c r="I15">
        <v>0.18367276935068136</v>
      </c>
      <c r="J15">
        <v>0.11803849611682347</v>
      </c>
      <c r="K15">
        <v>1.1853850159999999</v>
      </c>
    </row>
    <row r="16" spans="1:11" x14ac:dyDescent="0.3">
      <c r="A16" s="13" t="s">
        <v>49</v>
      </c>
      <c r="B16">
        <v>11</v>
      </c>
      <c r="C16">
        <v>679</v>
      </c>
      <c r="D16">
        <f>C16/$C$5</f>
        <v>0.46538725154215216</v>
      </c>
      <c r="E16">
        <v>0.44482522275531183</v>
      </c>
      <c r="F16">
        <v>0.63784301212507977</v>
      </c>
      <c r="G16" s="5">
        <f>AVERAGE(D16:F16)</f>
        <v>0.51601849547418122</v>
      </c>
      <c r="H16">
        <f>STDEV(D16:F16)</f>
        <v>0.10600287213031771</v>
      </c>
      <c r="I16">
        <v>0.81388666065780246</v>
      </c>
      <c r="J16">
        <v>0.24608077531727177</v>
      </c>
      <c r="K16">
        <v>1.02021626</v>
      </c>
    </row>
    <row r="17" spans="1:11" x14ac:dyDescent="0.3">
      <c r="A17" s="3">
        <v>43.06</v>
      </c>
      <c r="B17">
        <v>12</v>
      </c>
      <c r="C17">
        <v>1911</v>
      </c>
      <c r="D17">
        <f>C17/$C$5</f>
        <v>1.3098012337217273</v>
      </c>
      <c r="E17">
        <v>1.3098012337217273</v>
      </c>
      <c r="F17">
        <v>1.1971920867900447</v>
      </c>
      <c r="G17" s="5">
        <f>AVERAGE(D17:F17)</f>
        <v>1.2722648514111665</v>
      </c>
      <c r="H17">
        <f>STDEV(D17:F17)</f>
        <v>6.501492129422104E-2</v>
      </c>
      <c r="I17">
        <v>0.61602689850492631</v>
      </c>
      <c r="J17">
        <v>0.16899335613260555</v>
      </c>
      <c r="K17">
        <v>1.6122893490000001</v>
      </c>
    </row>
    <row r="18" spans="1:11" x14ac:dyDescent="0.3">
      <c r="A18" s="3" t="s">
        <v>47</v>
      </c>
      <c r="B18">
        <v>13</v>
      </c>
      <c r="C18">
        <v>1827</v>
      </c>
      <c r="D18">
        <f>C18/$C$5</f>
        <v>1.2522275531185745</v>
      </c>
      <c r="E18">
        <v>1.1973954763536669</v>
      </c>
      <c r="F18">
        <v>1.1445437141033823</v>
      </c>
      <c r="G18" s="5">
        <f>AVERAGE(D18:F18)</f>
        <v>1.1980555811918745</v>
      </c>
      <c r="H18">
        <f>STDEV(D18:F18)</f>
        <v>5.384495426741976E-2</v>
      </c>
      <c r="I18">
        <v>0.46936664342370465</v>
      </c>
      <c r="J18">
        <v>0.12961249286446003</v>
      </c>
      <c r="K18">
        <v>1.5500899269999999</v>
      </c>
    </row>
  </sheetData>
  <sortState xmlns:xlrd2="http://schemas.microsoft.com/office/spreadsheetml/2017/richdata2" ref="A6:K18">
    <sortCondition ref="B6:B1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314F-2D93-4646-BEBF-4F0A6EBB43AF}">
  <dimension ref="A1:O41"/>
  <sheetViews>
    <sheetView workbookViewId="0">
      <selection activeCell="A3" sqref="A3:A22"/>
    </sheetView>
  </sheetViews>
  <sheetFormatPr defaultRowHeight="14.4" x14ac:dyDescent="0.3"/>
  <sheetData>
    <row r="1" spans="1:15" x14ac:dyDescent="0.3">
      <c r="B1" t="s">
        <v>59</v>
      </c>
      <c r="C1" t="s">
        <v>60</v>
      </c>
      <c r="D1" s="6" t="s">
        <v>51</v>
      </c>
      <c r="E1" t="s">
        <v>54</v>
      </c>
      <c r="G1" t="s">
        <v>61</v>
      </c>
      <c r="K1" t="s">
        <v>59</v>
      </c>
      <c r="L1" t="s">
        <v>60</v>
      </c>
      <c r="M1" s="6" t="s">
        <v>51</v>
      </c>
      <c r="N1" t="s">
        <v>54</v>
      </c>
    </row>
    <row r="2" spans="1:15" x14ac:dyDescent="0.3">
      <c r="A2" t="s">
        <v>44</v>
      </c>
      <c r="B2">
        <v>-2.8225441909631401</v>
      </c>
      <c r="C2" s="5">
        <v>2.6097356227265598</v>
      </c>
      <c r="D2" s="6">
        <v>1</v>
      </c>
      <c r="E2">
        <v>0</v>
      </c>
      <c r="F2">
        <v>1</v>
      </c>
      <c r="G2">
        <v>1</v>
      </c>
      <c r="J2">
        <v>27.02</v>
      </c>
      <c r="K2">
        <v>-1.5552551999858</v>
      </c>
      <c r="L2" s="5">
        <v>2.1727095650618899</v>
      </c>
      <c r="M2" s="6">
        <v>0.56810896840084335</v>
      </c>
      <c r="N2">
        <v>6.4981546403002813E-2</v>
      </c>
      <c r="O2">
        <v>0.83528558100964034</v>
      </c>
    </row>
    <row r="3" spans="1:15" x14ac:dyDescent="0.3">
      <c r="A3" s="5">
        <v>14.53</v>
      </c>
      <c r="B3">
        <v>-2.4649252895471201</v>
      </c>
      <c r="C3" s="5">
        <v>2.1438247781706301</v>
      </c>
      <c r="D3" s="6">
        <v>0.79912765560067056</v>
      </c>
      <c r="E3">
        <v>3.5912973325367213E-2</v>
      </c>
      <c r="F3">
        <v>1.39939877682181E-2</v>
      </c>
      <c r="G3">
        <v>1.39939877682181E-2</v>
      </c>
      <c r="J3">
        <v>27.22</v>
      </c>
      <c r="K3" s="6"/>
      <c r="L3" s="5"/>
      <c r="M3" s="6">
        <v>1.2547153938489457</v>
      </c>
      <c r="N3">
        <v>9.5411473437261349E-2</v>
      </c>
      <c r="O3">
        <v>0.72986420648906392</v>
      </c>
    </row>
    <row r="4" spans="1:15" x14ac:dyDescent="0.3">
      <c r="A4" s="5">
        <v>14.56</v>
      </c>
      <c r="B4">
        <v>-1.69922601383908</v>
      </c>
      <c r="C4" s="5">
        <v>1.40923247809061</v>
      </c>
      <c r="D4" s="6">
        <v>0.57743718652310128</v>
      </c>
      <c r="E4">
        <v>7.7735550391155345E-2</v>
      </c>
      <c r="F4">
        <v>3.4207525655644243E-3</v>
      </c>
      <c r="G4">
        <v>3.4207525655644243E-3</v>
      </c>
      <c r="J4">
        <v>27.32</v>
      </c>
      <c r="K4" s="6"/>
      <c r="L4" s="5"/>
      <c r="M4" s="6">
        <v>0.63973825294051012</v>
      </c>
      <c r="N4">
        <v>5.7294407711780411E-2</v>
      </c>
      <c r="O4">
        <v>0.87374313258007674</v>
      </c>
    </row>
    <row r="5" spans="1:15" x14ac:dyDescent="0.3">
      <c r="A5" s="2">
        <v>18.059999999999999</v>
      </c>
      <c r="B5">
        <v>-1.2406060508074599</v>
      </c>
      <c r="C5" s="5">
        <v>0.96215594671287596</v>
      </c>
      <c r="D5" s="6">
        <v>0.38484133937349307</v>
      </c>
      <c r="E5">
        <v>0.12896027693011836</v>
      </c>
      <c r="F5">
        <v>1.4615942780138903E-2</v>
      </c>
      <c r="G5">
        <v>1.4615942780138903E-2</v>
      </c>
      <c r="J5">
        <v>43.14</v>
      </c>
      <c r="K5" s="6"/>
      <c r="L5" s="5"/>
      <c r="M5" s="6">
        <v>0.45957052872101212</v>
      </c>
      <c r="N5">
        <v>0.10725920029040227</v>
      </c>
      <c r="O5">
        <v>6.8415051311288486E-3</v>
      </c>
    </row>
    <row r="6" spans="1:15" x14ac:dyDescent="0.3">
      <c r="A6" s="2">
        <v>24.32</v>
      </c>
      <c r="B6">
        <v>-1.5925953981007801</v>
      </c>
      <c r="C6" s="5">
        <v>1.1172178736748299</v>
      </c>
      <c r="D6" s="6">
        <v>0.59434374352561448</v>
      </c>
      <c r="E6">
        <v>6.7999848973138113E-2</v>
      </c>
      <c r="F6">
        <v>7.7018762309526284E-2</v>
      </c>
      <c r="G6">
        <v>7.7018762309526284E-2</v>
      </c>
      <c r="J6" s="4" t="s">
        <v>57</v>
      </c>
      <c r="K6" s="7"/>
      <c r="L6" s="5"/>
      <c r="M6" s="6">
        <v>0.79912765560067056</v>
      </c>
      <c r="N6">
        <v>3.5912973325367213E-2</v>
      </c>
      <c r="O6">
        <v>1.4615942780138903E-2</v>
      </c>
    </row>
    <row r="7" spans="1:15" x14ac:dyDescent="0.3">
      <c r="C7" s="5"/>
      <c r="D7" s="6"/>
      <c r="G7">
        <v>0.83528558100964034</v>
      </c>
      <c r="J7">
        <v>43.23</v>
      </c>
      <c r="K7" s="6"/>
      <c r="L7" s="6"/>
      <c r="M7" s="6">
        <v>1.2530736245434488</v>
      </c>
      <c r="N7">
        <v>5.6309340884193537E-2</v>
      </c>
      <c r="O7">
        <v>0.48699077433398985</v>
      </c>
    </row>
    <row r="8" spans="1:15" x14ac:dyDescent="0.3">
      <c r="A8" s="8" t="s">
        <v>58</v>
      </c>
      <c r="B8">
        <v>-1.8984762051197499</v>
      </c>
      <c r="C8" s="5">
        <v>1.4028960194870801</v>
      </c>
      <c r="D8" s="6">
        <v>1.0153072880968701</v>
      </c>
      <c r="E8">
        <v>2.6513000709873186E-2</v>
      </c>
      <c r="F8">
        <v>1.0158598528039806E-2</v>
      </c>
      <c r="G8">
        <v>1.0158598528039806E-2</v>
      </c>
      <c r="J8">
        <v>45.32</v>
      </c>
      <c r="K8" s="6"/>
      <c r="L8" s="5"/>
      <c r="M8" s="6">
        <v>1.2722648514111665</v>
      </c>
      <c r="N8">
        <v>6.501492129422104E-2</v>
      </c>
      <c r="O8">
        <v>0.29687985902353065</v>
      </c>
    </row>
    <row r="9" spans="1:15" x14ac:dyDescent="0.3">
      <c r="B9" s="6"/>
      <c r="C9" s="5"/>
      <c r="D9" s="6"/>
      <c r="G9">
        <v>0.72986420648906392</v>
      </c>
    </row>
    <row r="10" spans="1:15" x14ac:dyDescent="0.3">
      <c r="B10" s="6"/>
      <c r="C10" s="5"/>
      <c r="D10" s="6"/>
      <c r="G10">
        <v>0.87374313258007674</v>
      </c>
    </row>
    <row r="11" spans="1:15" x14ac:dyDescent="0.3">
      <c r="A11" s="5">
        <v>43.01</v>
      </c>
      <c r="B11">
        <v>-2.39934835177114</v>
      </c>
      <c r="C11" s="5">
        <v>1.7098387315686601</v>
      </c>
      <c r="D11" s="6">
        <v>1.2163329401135103</v>
      </c>
      <c r="E11">
        <v>6.2171293442793533E-2</v>
      </c>
      <c r="F11">
        <v>0.55727169068104077</v>
      </c>
      <c r="G11">
        <v>0.55727169068104077</v>
      </c>
    </row>
    <row r="12" spans="1:15" x14ac:dyDescent="0.3">
      <c r="A12" s="3">
        <v>43.06</v>
      </c>
      <c r="B12">
        <v>-2.8684850419835701</v>
      </c>
      <c r="C12" s="5">
        <v>1.60167453420533</v>
      </c>
      <c r="D12" s="6">
        <v>1.2722648514111665</v>
      </c>
      <c r="E12">
        <v>6.501492129422104E-2</v>
      </c>
      <c r="F12">
        <v>0.42552088732248367</v>
      </c>
      <c r="G12">
        <v>0.42552088732248367</v>
      </c>
    </row>
    <row r="13" spans="1:15" x14ac:dyDescent="0.3">
      <c r="B13" s="6"/>
      <c r="C13" s="5"/>
      <c r="D13" s="6"/>
      <c r="G13">
        <v>6.8415051311288486E-3</v>
      </c>
    </row>
    <row r="14" spans="1:15" x14ac:dyDescent="0.3">
      <c r="A14" s="4"/>
      <c r="B14" s="7"/>
      <c r="C14" s="5"/>
      <c r="D14" s="6"/>
      <c r="G14">
        <v>1.4615942780138903E-2</v>
      </c>
    </row>
    <row r="15" spans="1:15" x14ac:dyDescent="0.3">
      <c r="B15" s="6"/>
      <c r="C15" s="6"/>
      <c r="D15" s="6"/>
      <c r="G15">
        <v>0.48699077433398985</v>
      </c>
    </row>
    <row r="16" spans="1:15" x14ac:dyDescent="0.3">
      <c r="A16" s="5">
        <v>45.02</v>
      </c>
      <c r="B16">
        <v>-2.7782552791849802</v>
      </c>
      <c r="C16" s="5">
        <v>1.52500324054644</v>
      </c>
      <c r="D16" s="6">
        <v>0.69980247155498532</v>
      </c>
      <c r="E16">
        <v>6.2751796016544112E-2</v>
      </c>
      <c r="F16">
        <v>5.6183269410179329E-2</v>
      </c>
      <c r="G16">
        <v>5.6183269410179329E-2</v>
      </c>
    </row>
    <row r="17" spans="1:7" x14ac:dyDescent="0.3">
      <c r="A17" s="5">
        <v>45.04</v>
      </c>
      <c r="B17">
        <v>-2.8145642580991002</v>
      </c>
      <c r="C17" s="5">
        <v>1.85415324877071</v>
      </c>
      <c r="D17" s="6">
        <v>0.52059527095207747</v>
      </c>
      <c r="E17">
        <v>7.7949624442823051E-2</v>
      </c>
      <c r="F17">
        <v>3.5866072354099721E-2</v>
      </c>
      <c r="G17">
        <v>3.5866072354099721E-2</v>
      </c>
    </row>
    <row r="18" spans="1:7" x14ac:dyDescent="0.3">
      <c r="B18" s="6"/>
      <c r="C18" s="5"/>
      <c r="D18" s="6"/>
      <c r="G18">
        <v>0.29687985902353065</v>
      </c>
    </row>
    <row r="19" spans="1:7" x14ac:dyDescent="0.3">
      <c r="A19" s="5" t="s">
        <v>46</v>
      </c>
      <c r="B19">
        <v>-1.98100549685848</v>
      </c>
      <c r="C19" s="5">
        <v>1.1116413169857999</v>
      </c>
      <c r="D19" s="6">
        <v>0.90068640697245661</v>
      </c>
      <c r="E19">
        <v>2.3210863914413547E-2</v>
      </c>
      <c r="F19">
        <v>0.15818389136519126</v>
      </c>
      <c r="G19">
        <v>0.15818389136519126</v>
      </c>
    </row>
    <row r="20" spans="1:7" x14ac:dyDescent="0.3">
      <c r="A20" s="3" t="s">
        <v>47</v>
      </c>
      <c r="B20">
        <v>-2.9683436761987001</v>
      </c>
      <c r="C20" s="5">
        <v>1.9214085685147</v>
      </c>
      <c r="D20" s="6">
        <v>1.1980555811918745</v>
      </c>
      <c r="E20">
        <v>5.384495426741976E-2</v>
      </c>
      <c r="F20">
        <v>0.32486783455996682</v>
      </c>
      <c r="G20">
        <v>0.32486783455996682</v>
      </c>
    </row>
    <row r="21" spans="1:7" x14ac:dyDescent="0.3">
      <c r="A21" s="5" t="s">
        <v>48</v>
      </c>
      <c r="B21">
        <v>-1.69936628622759</v>
      </c>
      <c r="C21" s="5">
        <v>0.97983080007323597</v>
      </c>
      <c r="D21" s="6">
        <v>0.94214201140468701</v>
      </c>
      <c r="E21">
        <v>2.409048802726118E-2</v>
      </c>
      <c r="F21">
        <v>5.3799108531149581E-2</v>
      </c>
      <c r="G21">
        <v>5.3799108531149581E-2</v>
      </c>
    </row>
    <row r="22" spans="1:7" x14ac:dyDescent="0.3">
      <c r="A22" s="5" t="s">
        <v>49</v>
      </c>
      <c r="B22">
        <v>-2.5274295872044399</v>
      </c>
      <c r="C22" s="5">
        <v>2.1024575938955401</v>
      </c>
      <c r="D22" s="6">
        <v>0.51601849547418122</v>
      </c>
      <c r="E22">
        <v>0.10600287213031771</v>
      </c>
      <c r="F22">
        <v>0.5328081268788224</v>
      </c>
      <c r="G22">
        <v>0.5328081268788224</v>
      </c>
    </row>
    <row r="24" spans="1:7" x14ac:dyDescent="0.3">
      <c r="B24">
        <f>CORREL(B2:B22,D2:D22)</f>
        <v>-0.4442203253738809</v>
      </c>
      <c r="C24">
        <f>CORREL(C2:C22,G2:G22)</f>
        <v>0.67865350619476195</v>
      </c>
    </row>
    <row r="27" spans="1:7" x14ac:dyDescent="0.3">
      <c r="B27" t="s">
        <v>62</v>
      </c>
      <c r="E27" t="s">
        <v>63</v>
      </c>
    </row>
    <row r="28" spans="1:7" x14ac:dyDescent="0.3">
      <c r="A28" t="s">
        <v>68</v>
      </c>
      <c r="B28" s="9">
        <v>-2.8225441909631401</v>
      </c>
      <c r="C28" s="11">
        <v>1</v>
      </c>
      <c r="D28" s="9"/>
      <c r="E28" s="10">
        <v>2.6097356227265598</v>
      </c>
      <c r="F28" s="12">
        <v>1</v>
      </c>
    </row>
    <row r="29" spans="1:7" x14ac:dyDescent="0.3">
      <c r="A29" s="5">
        <v>14.53</v>
      </c>
      <c r="B29" s="9">
        <v>-2.4649252895471201</v>
      </c>
      <c r="C29" s="11">
        <v>0.79912765560067056</v>
      </c>
      <c r="D29" s="9"/>
      <c r="E29" s="10">
        <v>2.1438247781706301</v>
      </c>
      <c r="F29" s="12">
        <v>1.39939877682181E-2</v>
      </c>
    </row>
    <row r="30" spans="1:7" x14ac:dyDescent="0.3">
      <c r="A30" s="5">
        <v>14.56</v>
      </c>
      <c r="B30" s="9">
        <v>-1.69922601383908</v>
      </c>
      <c r="C30" s="11">
        <v>0.57743718652310128</v>
      </c>
      <c r="D30" s="9"/>
      <c r="E30" s="10">
        <v>1.40923247809061</v>
      </c>
      <c r="F30" s="12">
        <v>3.4207525655644243E-3</v>
      </c>
    </row>
    <row r="31" spans="1:7" x14ac:dyDescent="0.3">
      <c r="A31" s="2" t="s">
        <v>64</v>
      </c>
      <c r="B31" s="9">
        <v>-1.2406060508074599</v>
      </c>
      <c r="C31" s="11">
        <v>0.38484133937349307</v>
      </c>
      <c r="D31" s="9"/>
      <c r="E31" s="10">
        <v>0.96215594671287596</v>
      </c>
      <c r="F31" s="12">
        <v>1.4615942780138903E-2</v>
      </c>
    </row>
    <row r="32" spans="1:7" x14ac:dyDescent="0.3">
      <c r="A32" s="2" t="s">
        <v>65</v>
      </c>
      <c r="B32" s="9">
        <v>-1.5925953981007801</v>
      </c>
      <c r="C32" s="11">
        <v>0.59434374352561448</v>
      </c>
      <c r="D32" s="9"/>
      <c r="E32" s="10">
        <v>1.1172178736748299</v>
      </c>
      <c r="F32" s="12">
        <v>7.7018762309526284E-2</v>
      </c>
    </row>
    <row r="33" spans="1:6" x14ac:dyDescent="0.3">
      <c r="A33" s="8" t="s">
        <v>58</v>
      </c>
      <c r="B33" s="9">
        <v>-1.8984762051197499</v>
      </c>
      <c r="C33" s="11">
        <v>1.0153072880968701</v>
      </c>
      <c r="D33" s="9"/>
      <c r="E33" s="10">
        <v>1.4028960194870801</v>
      </c>
      <c r="F33" s="12">
        <v>1.0158598528039806E-2</v>
      </c>
    </row>
    <row r="34" spans="1:6" x14ac:dyDescent="0.3">
      <c r="A34" s="5">
        <v>43.01</v>
      </c>
      <c r="B34" s="9">
        <v>-2.39934835177114</v>
      </c>
      <c r="C34" s="11">
        <v>1.2163329401135103</v>
      </c>
      <c r="D34" s="9"/>
      <c r="E34" s="10">
        <v>1.7098387315686601</v>
      </c>
      <c r="F34" s="12">
        <v>0.55727169068104077</v>
      </c>
    </row>
    <row r="35" spans="1:6" x14ac:dyDescent="0.3">
      <c r="A35" s="3" t="s">
        <v>66</v>
      </c>
      <c r="B35" s="9">
        <v>-2.8684850419835701</v>
      </c>
      <c r="C35" s="11">
        <v>1.2722648514111665</v>
      </c>
      <c r="D35" s="9"/>
      <c r="E35" s="10">
        <v>1.60167453420533</v>
      </c>
      <c r="F35" s="12">
        <v>0.42552088732248367</v>
      </c>
    </row>
    <row r="36" spans="1:6" x14ac:dyDescent="0.3">
      <c r="A36" s="5">
        <v>45.02</v>
      </c>
      <c r="B36" s="9">
        <v>-2.7782552791849802</v>
      </c>
      <c r="C36" s="11">
        <v>0.69980247155498532</v>
      </c>
      <c r="D36" s="9"/>
      <c r="E36" s="10">
        <v>1.52500324054644</v>
      </c>
      <c r="F36" s="12">
        <v>5.6183269410179329E-2</v>
      </c>
    </row>
    <row r="37" spans="1:6" x14ac:dyDescent="0.3">
      <c r="A37" s="5">
        <v>45.04</v>
      </c>
      <c r="B37" s="9">
        <v>-2.8145642580991002</v>
      </c>
      <c r="C37" s="11">
        <v>0.52059527095207747</v>
      </c>
      <c r="D37" s="9"/>
      <c r="E37" s="10">
        <v>1.85415324877071</v>
      </c>
      <c r="F37" s="12">
        <v>3.5866072354099721E-2</v>
      </c>
    </row>
    <row r="38" spans="1:6" x14ac:dyDescent="0.3">
      <c r="A38" s="5" t="s">
        <v>46</v>
      </c>
      <c r="B38" s="9">
        <v>-1.98100549685848</v>
      </c>
      <c r="C38" s="11">
        <v>0.90068640697245661</v>
      </c>
      <c r="D38" s="9"/>
      <c r="E38" s="10">
        <v>1.1116413169857999</v>
      </c>
      <c r="F38" s="12">
        <v>0.15818389136519126</v>
      </c>
    </row>
    <row r="39" spans="1:6" x14ac:dyDescent="0.3">
      <c r="A39" s="3" t="s">
        <v>67</v>
      </c>
      <c r="B39" s="9">
        <v>-2.9683436761987001</v>
      </c>
      <c r="C39" s="11">
        <v>1.1980555811918745</v>
      </c>
      <c r="D39" s="9"/>
      <c r="E39" s="10">
        <v>1.9214085685147</v>
      </c>
      <c r="F39" s="12">
        <v>0.32486783455996682</v>
      </c>
    </row>
    <row r="40" spans="1:6" x14ac:dyDescent="0.3">
      <c r="A40" s="5" t="s">
        <v>48</v>
      </c>
      <c r="B40" s="9">
        <v>-1.69936628622759</v>
      </c>
      <c r="C40" s="11">
        <v>0.94214201140468701</v>
      </c>
      <c r="D40" s="9"/>
      <c r="E40" s="10">
        <v>0.97983080007323597</v>
      </c>
      <c r="F40" s="12">
        <v>5.3799108531149581E-2</v>
      </c>
    </row>
    <row r="41" spans="1:6" x14ac:dyDescent="0.3">
      <c r="A41" s="5" t="s">
        <v>49</v>
      </c>
      <c r="B41" s="9">
        <v>-2.5274295872044399</v>
      </c>
      <c r="C41" s="11">
        <v>0.51601849547418122</v>
      </c>
      <c r="D41" s="9"/>
      <c r="E41" s="10">
        <v>2.1024575938955401</v>
      </c>
      <c r="F41" s="12">
        <v>0.5328081268788224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7111-B0BE-46DF-A982-9563AB50F405}">
  <dimension ref="A1:C15"/>
  <sheetViews>
    <sheetView workbookViewId="0">
      <selection activeCell="C13" sqref="C13"/>
    </sheetView>
  </sheetViews>
  <sheetFormatPr defaultRowHeight="14.4" x14ac:dyDescent="0.3"/>
  <sheetData>
    <row r="1" spans="1:3" x14ac:dyDescent="0.3">
      <c r="B1" t="s">
        <v>59</v>
      </c>
      <c r="C1" t="s">
        <v>60</v>
      </c>
    </row>
    <row r="2" spans="1:3" x14ac:dyDescent="0.3">
      <c r="A2" t="s">
        <v>44</v>
      </c>
      <c r="B2">
        <v>-2.8225441909631401</v>
      </c>
      <c r="C2" s="5">
        <v>2.6097356227265598</v>
      </c>
    </row>
    <row r="3" spans="1:3" x14ac:dyDescent="0.3">
      <c r="A3" s="5">
        <v>14.53</v>
      </c>
      <c r="B3">
        <v>-2.4649252895471201</v>
      </c>
      <c r="C3" s="5">
        <v>2.1438247781706301</v>
      </c>
    </row>
    <row r="4" spans="1:3" x14ac:dyDescent="0.3">
      <c r="A4" s="5">
        <v>14.56</v>
      </c>
      <c r="B4">
        <v>-1.69922601383908</v>
      </c>
      <c r="C4" s="5">
        <v>1.40923247809061</v>
      </c>
    </row>
    <row r="5" spans="1:3" x14ac:dyDescent="0.3">
      <c r="A5" s="2">
        <v>18.059999999999999</v>
      </c>
      <c r="B5">
        <v>-1.2406060508074599</v>
      </c>
      <c r="C5" s="5">
        <v>0.96215594671287596</v>
      </c>
    </row>
    <row r="6" spans="1:3" x14ac:dyDescent="0.3">
      <c r="A6" s="2">
        <v>24.32</v>
      </c>
      <c r="B6">
        <v>-1.5925953981007801</v>
      </c>
      <c r="C6" s="5">
        <v>1.1172178736748299</v>
      </c>
    </row>
    <row r="7" spans="1:3" x14ac:dyDescent="0.3">
      <c r="A7" s="8" t="s">
        <v>58</v>
      </c>
      <c r="B7">
        <v>-1.8984762051197499</v>
      </c>
      <c r="C7" s="5">
        <v>1.4028960194870801</v>
      </c>
    </row>
    <row r="8" spans="1:3" x14ac:dyDescent="0.3">
      <c r="A8" s="5">
        <v>43.01</v>
      </c>
      <c r="B8">
        <v>-2.39934835177114</v>
      </c>
      <c r="C8" s="5">
        <v>1.7098387315686601</v>
      </c>
    </row>
    <row r="9" spans="1:3" x14ac:dyDescent="0.3">
      <c r="A9" s="3">
        <v>43.06</v>
      </c>
      <c r="B9">
        <v>-2.8684850419835701</v>
      </c>
      <c r="C9" s="5">
        <v>1.60167453420533</v>
      </c>
    </row>
    <row r="10" spans="1:3" x14ac:dyDescent="0.3">
      <c r="A10" s="5">
        <v>45.02</v>
      </c>
      <c r="B10">
        <v>-2.7782552791849802</v>
      </c>
      <c r="C10" s="5">
        <v>1.52500324054644</v>
      </c>
    </row>
    <row r="11" spans="1:3" x14ac:dyDescent="0.3">
      <c r="A11" s="5">
        <v>45.04</v>
      </c>
      <c r="B11">
        <v>-2.8145642580991002</v>
      </c>
      <c r="C11" s="5">
        <v>1.85415324877071</v>
      </c>
    </row>
    <row r="12" spans="1:3" x14ac:dyDescent="0.3">
      <c r="A12" s="5" t="s">
        <v>46</v>
      </c>
      <c r="B12">
        <v>-1.98100549685848</v>
      </c>
      <c r="C12" s="5">
        <v>1.1116413169857999</v>
      </c>
    </row>
    <row r="13" spans="1:3" x14ac:dyDescent="0.3">
      <c r="A13" s="3" t="s">
        <v>47</v>
      </c>
      <c r="B13">
        <v>-2.9683436761987001</v>
      </c>
      <c r="C13" s="5">
        <v>1.9214085685147</v>
      </c>
    </row>
    <row r="14" spans="1:3" x14ac:dyDescent="0.3">
      <c r="A14" s="5" t="s">
        <v>48</v>
      </c>
      <c r="B14">
        <v>-1.69936628622759</v>
      </c>
      <c r="C14" s="5">
        <v>0.97983080007323597</v>
      </c>
    </row>
    <row r="15" spans="1:3" x14ac:dyDescent="0.3">
      <c r="A15" s="5" t="s">
        <v>49</v>
      </c>
      <c r="B15">
        <v>-2.5274295872044399</v>
      </c>
      <c r="C15" s="5">
        <v>2.1024575938955401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9.17.20_bead_antigen_emi_varian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2020-09-21T20:23:49Z</dcterms:created>
  <dcterms:modified xsi:type="dcterms:W3CDTF">2020-11-13T16:37:31Z</dcterms:modified>
</cp:coreProperties>
</file>