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emily_nordmann_glasgow_ac_uk/Documents/Stats/Games/theaplotalypse/"/>
    </mc:Choice>
  </mc:AlternateContent>
  <xr:revisionPtr revIDLastSave="135" documentId="13_ncr:1_{93F63AE2-5597-4EE0-BE92-7B45216CC4FD}" xr6:coauthVersionLast="47" xr6:coauthVersionMax="47" xr10:uidLastSave="{4B0CFCDA-2A27-4B67-9BD3-4CCB18A0FC2D}"/>
  <bookViews>
    <workbookView xWindow="-110" yWindow="-110" windowWidth="22780" windowHeight="14660" activeTab="2" xr2:uid="{00000000-000D-0000-FFFF-FFFF00000000}"/>
  </bookViews>
  <sheets>
    <sheet name="Duel" sheetId="1" r:id="rId1"/>
    <sheet name="Carcassone" sheetId="8" r:id="rId2"/>
    <sheet name="Pandemic" sheetId="11" r:id="rId3"/>
    <sheet name="Ticket to Ride" sheetId="10" r:id="rId4"/>
    <sheet name="7Wonders" sheetId="3" r:id="rId5"/>
    <sheet name="Patchwork" sheetId="2" r:id="rId6"/>
    <sheet name="Splendor" sheetId="6" r:id="rId7"/>
  </sheets>
  <definedNames>
    <definedName name="_xlnm._FilterDatabase" localSheetId="0" hidden="1">Duel!$A$1:$T$28</definedName>
    <definedName name="_xlnm._FilterDatabase" localSheetId="5" hidden="1">Patchwork!$A$1:$L$30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2" l="1"/>
  <c r="I32" i="2"/>
  <c r="K32" i="2" s="1"/>
  <c r="H33" i="2"/>
  <c r="J33" i="2" s="1"/>
  <c r="I33" i="2"/>
  <c r="H34" i="2"/>
  <c r="J34" i="2" s="1"/>
  <c r="I34" i="2"/>
  <c r="H35" i="2"/>
  <c r="J35" i="2" s="1"/>
  <c r="I35" i="2"/>
  <c r="H36" i="2"/>
  <c r="I36" i="2"/>
  <c r="J36" i="2"/>
  <c r="H37" i="2"/>
  <c r="K37" i="2" s="1"/>
  <c r="I37" i="2"/>
  <c r="H38" i="2"/>
  <c r="J38" i="2" s="1"/>
  <c r="I38" i="2"/>
  <c r="H39" i="2"/>
  <c r="I39" i="2"/>
  <c r="K39" i="2" s="1"/>
  <c r="H40" i="2"/>
  <c r="J40" i="2" s="1"/>
  <c r="I40" i="2"/>
  <c r="H41" i="2"/>
  <c r="J41" i="2" s="1"/>
  <c r="I41" i="2"/>
  <c r="H42" i="2"/>
  <c r="J42" i="2" s="1"/>
  <c r="I42" i="2"/>
  <c r="H43" i="2"/>
  <c r="J43" i="2" s="1"/>
  <c r="I43" i="2"/>
  <c r="H44" i="2"/>
  <c r="I44" i="2"/>
  <c r="J44" i="2"/>
  <c r="H45" i="2"/>
  <c r="J45" i="2" s="1"/>
  <c r="I45" i="2"/>
  <c r="H46" i="2"/>
  <c r="J46" i="2" s="1"/>
  <c r="I46" i="2"/>
  <c r="H47" i="2"/>
  <c r="I47" i="2"/>
  <c r="K47" i="2" s="1"/>
  <c r="J47" i="2"/>
  <c r="H48" i="2"/>
  <c r="J48" i="2" s="1"/>
  <c r="I48" i="2"/>
  <c r="H49" i="2"/>
  <c r="J49" i="2" s="1"/>
  <c r="I49" i="2"/>
  <c r="H50" i="2"/>
  <c r="J50" i="2" s="1"/>
  <c r="I50" i="2"/>
  <c r="H51" i="2"/>
  <c r="J51" i="2" s="1"/>
  <c r="I51" i="2"/>
  <c r="H52" i="2"/>
  <c r="I52" i="2"/>
  <c r="J52" i="2"/>
  <c r="H53" i="2"/>
  <c r="J53" i="2" s="1"/>
  <c r="I53" i="2"/>
  <c r="H54" i="2"/>
  <c r="I54" i="2"/>
  <c r="J54" i="2" s="1"/>
  <c r="H55" i="2"/>
  <c r="I55" i="2"/>
  <c r="K55" i="2" s="1"/>
  <c r="J55" i="2"/>
  <c r="H56" i="2"/>
  <c r="J56" i="2" s="1"/>
  <c r="I56" i="2"/>
  <c r="H57" i="2"/>
  <c r="J57" i="2" s="1"/>
  <c r="I57" i="2"/>
  <c r="H58" i="2"/>
  <c r="J58" i="2" s="1"/>
  <c r="I58" i="2"/>
  <c r="H59" i="2"/>
  <c r="J59" i="2" s="1"/>
  <c r="I59" i="2"/>
  <c r="H60" i="2"/>
  <c r="I60" i="2"/>
  <c r="J60" i="2"/>
  <c r="H61" i="2"/>
  <c r="J61" i="2" s="1"/>
  <c r="I61" i="2"/>
  <c r="H62" i="2"/>
  <c r="I62" i="2"/>
  <c r="J62" i="2" s="1"/>
  <c r="H63" i="2"/>
  <c r="I63" i="2"/>
  <c r="K63" i="2" s="1"/>
  <c r="J63" i="2"/>
  <c r="H64" i="2"/>
  <c r="J64" i="2" s="1"/>
  <c r="I64" i="2"/>
  <c r="H65" i="2"/>
  <c r="J65" i="2" s="1"/>
  <c r="I65" i="2"/>
  <c r="H66" i="2"/>
  <c r="J66" i="2" s="1"/>
  <c r="I66" i="2"/>
  <c r="H67" i="2"/>
  <c r="J67" i="2" s="1"/>
  <c r="I67" i="2"/>
  <c r="H68" i="2"/>
  <c r="I68" i="2"/>
  <c r="J68" i="2"/>
  <c r="H69" i="2"/>
  <c r="J69" i="2" s="1"/>
  <c r="I69" i="2"/>
  <c r="H70" i="2"/>
  <c r="I70" i="2"/>
  <c r="J70" i="2" s="1"/>
  <c r="H71" i="2"/>
  <c r="I71" i="2"/>
  <c r="K71" i="2" s="1"/>
  <c r="J71" i="2"/>
  <c r="H72" i="2"/>
  <c r="J72" i="2" s="1"/>
  <c r="I72" i="2"/>
  <c r="K33" i="2"/>
  <c r="K35" i="2"/>
  <c r="K36" i="2"/>
  <c r="K38" i="2"/>
  <c r="K40" i="2"/>
  <c r="K41" i="2"/>
  <c r="K43" i="2"/>
  <c r="K44" i="2"/>
  <c r="K45" i="2"/>
  <c r="K46" i="2"/>
  <c r="K48" i="2"/>
  <c r="K49" i="2"/>
  <c r="K51" i="2"/>
  <c r="K52" i="2"/>
  <c r="K53" i="2"/>
  <c r="K54" i="2"/>
  <c r="K56" i="2"/>
  <c r="K57" i="2"/>
  <c r="K59" i="2"/>
  <c r="K60" i="2"/>
  <c r="K61" i="2"/>
  <c r="K62" i="2"/>
  <c r="K64" i="2"/>
  <c r="K65" i="2"/>
  <c r="K67" i="2"/>
  <c r="K68" i="2"/>
  <c r="K69" i="2"/>
  <c r="K70" i="2"/>
  <c r="K72" i="2"/>
  <c r="H31" i="2"/>
  <c r="J31" i="2" s="1"/>
  <c r="K31" i="2"/>
  <c r="I31" i="2"/>
  <c r="R28" i="1"/>
  <c r="Q28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P3" i="10"/>
  <c r="P4" i="10"/>
  <c r="P5" i="10"/>
  <c r="P6" i="10"/>
  <c r="P7" i="10"/>
  <c r="P9" i="10"/>
  <c r="P10" i="10"/>
  <c r="P11" i="10"/>
  <c r="P12" i="10"/>
  <c r="P13" i="10"/>
  <c r="P14" i="10"/>
  <c r="P15" i="10"/>
  <c r="P16" i="10"/>
  <c r="P17" i="10"/>
  <c r="P18" i="10"/>
  <c r="P19" i="10"/>
  <c r="P2" i="10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2" i="8"/>
  <c r="H30" i="2"/>
  <c r="I30" i="2"/>
  <c r="H29" i="2"/>
  <c r="I29" i="2"/>
  <c r="H28" i="2"/>
  <c r="I28" i="2"/>
  <c r="M3" i="10"/>
  <c r="O3" i="10" s="1"/>
  <c r="N3" i="10"/>
  <c r="M4" i="10"/>
  <c r="N4" i="10"/>
  <c r="M5" i="10"/>
  <c r="N5" i="10"/>
  <c r="M6" i="10"/>
  <c r="N6" i="10"/>
  <c r="M7" i="10"/>
  <c r="N7" i="10"/>
  <c r="M8" i="10"/>
  <c r="N8" i="10"/>
  <c r="M9" i="10"/>
  <c r="O9" i="10" s="1"/>
  <c r="N9" i="10"/>
  <c r="M10" i="10"/>
  <c r="O10" i="10" s="1"/>
  <c r="N10" i="10"/>
  <c r="M11" i="10"/>
  <c r="O11" i="10" s="1"/>
  <c r="N11" i="10"/>
  <c r="M12" i="10"/>
  <c r="O12" i="10" s="1"/>
  <c r="N12" i="10"/>
  <c r="M13" i="10"/>
  <c r="O13" i="10" s="1"/>
  <c r="N13" i="10"/>
  <c r="M14" i="10"/>
  <c r="O14" i="10" s="1"/>
  <c r="N14" i="10"/>
  <c r="M15" i="10"/>
  <c r="O15" i="10" s="1"/>
  <c r="N15" i="10"/>
  <c r="M16" i="10"/>
  <c r="O16" i="10" s="1"/>
  <c r="N16" i="10"/>
  <c r="M17" i="10"/>
  <c r="O17" i="10" s="1"/>
  <c r="N17" i="10"/>
  <c r="M18" i="10"/>
  <c r="O18" i="10" s="1"/>
  <c r="N18" i="10"/>
  <c r="M19" i="10"/>
  <c r="O19" i="10" s="1"/>
  <c r="N19" i="10"/>
  <c r="C3" i="10"/>
  <c r="M2" i="10"/>
  <c r="N2" i="10"/>
  <c r="K32" i="8"/>
  <c r="M32" i="8" s="1"/>
  <c r="L32" i="8"/>
  <c r="K33" i="8"/>
  <c r="M33" i="8" s="1"/>
  <c r="L33" i="8"/>
  <c r="K34" i="8"/>
  <c r="L34" i="8"/>
  <c r="K35" i="8"/>
  <c r="M35" i="8" s="1"/>
  <c r="L35" i="8"/>
  <c r="K36" i="8"/>
  <c r="L36" i="8"/>
  <c r="M36" i="8" s="1"/>
  <c r="K37" i="8"/>
  <c r="L37" i="8"/>
  <c r="K38" i="8"/>
  <c r="L38" i="8"/>
  <c r="K39" i="8"/>
  <c r="M39" i="8" s="1"/>
  <c r="L39" i="8"/>
  <c r="K40" i="8"/>
  <c r="L40" i="8"/>
  <c r="L31" i="8"/>
  <c r="K31" i="8"/>
  <c r="L30" i="8"/>
  <c r="K30" i="8"/>
  <c r="M30" i="8" s="1"/>
  <c r="H27" i="2"/>
  <c r="I27" i="2"/>
  <c r="H26" i="2"/>
  <c r="I26" i="2"/>
  <c r="L29" i="8"/>
  <c r="M29" i="8" s="1"/>
  <c r="K29" i="8"/>
  <c r="H25" i="2"/>
  <c r="I25" i="2"/>
  <c r="H24" i="2"/>
  <c r="I24" i="2"/>
  <c r="O8" i="10" l="1"/>
  <c r="P8" i="10"/>
  <c r="J32" i="2"/>
  <c r="J39" i="2"/>
  <c r="K66" i="2"/>
  <c r="K58" i="2"/>
  <c r="K34" i="2"/>
  <c r="K42" i="2"/>
  <c r="K50" i="2"/>
  <c r="J37" i="2"/>
  <c r="M38" i="8"/>
  <c r="M40" i="8"/>
  <c r="M37" i="8"/>
  <c r="M34" i="8"/>
  <c r="O7" i="10"/>
  <c r="O6" i="10"/>
  <c r="K28" i="2"/>
  <c r="K24" i="2"/>
  <c r="K25" i="2"/>
  <c r="K30" i="2"/>
  <c r="K29" i="2"/>
  <c r="O5" i="10"/>
  <c r="O4" i="10"/>
  <c r="O2" i="10"/>
  <c r="M31" i="8"/>
  <c r="K27" i="2"/>
  <c r="K26" i="2"/>
  <c r="L25" i="8"/>
  <c r="L26" i="8"/>
  <c r="L27" i="8"/>
  <c r="L28" i="8"/>
  <c r="K25" i="8"/>
  <c r="K26" i="8"/>
  <c r="K27" i="8"/>
  <c r="K28" i="8"/>
  <c r="L24" i="8" l="1"/>
  <c r="G24" i="8"/>
  <c r="K24" i="8" s="1"/>
  <c r="H23" i="2" l="1"/>
  <c r="I23" i="2"/>
  <c r="K23" i="2" l="1"/>
  <c r="H22" i="2"/>
  <c r="I22" i="2"/>
  <c r="H21" i="2"/>
  <c r="I21" i="2"/>
  <c r="K22" i="2" l="1"/>
  <c r="K21" i="2"/>
  <c r="H17" i="8"/>
  <c r="K12" i="8" l="1"/>
  <c r="M12" i="8" s="1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M26" i="8"/>
  <c r="M27" i="8"/>
  <c r="M28" i="8"/>
  <c r="M25" i="8" l="1"/>
  <c r="M23" i="8"/>
  <c r="M22" i="8"/>
  <c r="M21" i="8"/>
  <c r="M20" i="8"/>
  <c r="M19" i="8"/>
  <c r="M18" i="8"/>
  <c r="M17" i="8"/>
  <c r="M16" i="8"/>
  <c r="M15" i="8"/>
  <c r="M24" i="8"/>
  <c r="M14" i="8"/>
  <c r="M13" i="8"/>
  <c r="L11" i="8"/>
  <c r="K11" i="8"/>
  <c r="K9" i="8" l="1"/>
  <c r="L9" i="8"/>
  <c r="K10" i="8"/>
  <c r="L10" i="8"/>
  <c r="L8" i="8"/>
  <c r="M8" i="8" s="1"/>
  <c r="K8" i="8"/>
  <c r="M11" i="8" l="1"/>
  <c r="M10" i="8"/>
  <c r="M9" i="8"/>
  <c r="H20" i="2"/>
  <c r="I20" i="2"/>
  <c r="K20" i="2" l="1"/>
  <c r="M3" i="8"/>
  <c r="M4" i="8"/>
  <c r="M5" i="8"/>
  <c r="M6" i="8"/>
  <c r="M7" i="8"/>
  <c r="M2" i="8"/>
  <c r="H19" i="2" l="1"/>
  <c r="I19" i="2"/>
  <c r="H18" i="2"/>
  <c r="I18" i="2"/>
  <c r="K19" i="2" l="1"/>
  <c r="K18" i="2"/>
  <c r="Q8" i="3"/>
  <c r="Q11" i="1" l="1"/>
  <c r="H5" i="1" l="1"/>
  <c r="H10" i="2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N6" i="3" l="1"/>
  <c r="L5" i="3"/>
  <c r="Q3" i="3" l="1"/>
  <c r="R3" i="3"/>
  <c r="Q4" i="3"/>
  <c r="R4" i="3"/>
  <c r="Q5" i="3"/>
  <c r="R5" i="3"/>
  <c r="Q6" i="3"/>
  <c r="R6" i="3"/>
  <c r="Q7" i="3"/>
  <c r="R7" i="3"/>
  <c r="R8" i="3"/>
  <c r="Q9" i="3"/>
  <c r="R9" i="3"/>
  <c r="Q10" i="3"/>
  <c r="R10" i="3"/>
  <c r="Q11" i="3"/>
  <c r="S11" i="3" s="1"/>
  <c r="R11" i="3"/>
  <c r="Q12" i="3"/>
  <c r="S12" i="3" s="1"/>
  <c r="R12" i="3"/>
  <c r="Q13" i="3"/>
  <c r="R13" i="3"/>
  <c r="S13" i="3" s="1"/>
  <c r="Q14" i="3"/>
  <c r="R14" i="3"/>
  <c r="Q15" i="3"/>
  <c r="S15" i="3" s="1"/>
  <c r="R15" i="3"/>
  <c r="Q16" i="3"/>
  <c r="S16" i="3" s="1"/>
  <c r="R16" i="3"/>
  <c r="Q17" i="3"/>
  <c r="R17" i="3"/>
  <c r="Q18" i="3"/>
  <c r="R18" i="3"/>
  <c r="Q19" i="3"/>
  <c r="S19" i="3" s="1"/>
  <c r="R19" i="3"/>
  <c r="Q20" i="3"/>
  <c r="S20" i="3" s="1"/>
  <c r="R20" i="3"/>
  <c r="Q21" i="3"/>
  <c r="R21" i="3"/>
  <c r="Q22" i="3"/>
  <c r="R22" i="3"/>
  <c r="S22" i="3"/>
  <c r="Q23" i="3"/>
  <c r="R23" i="3"/>
  <c r="Q24" i="3"/>
  <c r="R24" i="3"/>
  <c r="Q25" i="3"/>
  <c r="S25" i="3" s="1"/>
  <c r="R25" i="3"/>
  <c r="Q26" i="3"/>
  <c r="R26" i="3"/>
  <c r="Q27" i="3"/>
  <c r="R27" i="3"/>
  <c r="R2" i="3"/>
  <c r="Q2" i="3"/>
  <c r="S26" i="3" l="1"/>
  <c r="S18" i="3"/>
  <c r="S14" i="3"/>
  <c r="S10" i="3"/>
  <c r="S17" i="3"/>
  <c r="S24" i="3"/>
  <c r="S27" i="3"/>
  <c r="S23" i="3"/>
  <c r="S9" i="3"/>
  <c r="S21" i="3"/>
  <c r="S8" i="3"/>
  <c r="S7" i="3"/>
  <c r="S6" i="3"/>
  <c r="S5" i="3"/>
  <c r="S4" i="3"/>
  <c r="S3" i="3"/>
  <c r="S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Q3" i="1"/>
  <c r="S3" i="1" s="1"/>
  <c r="Q4" i="1"/>
  <c r="Q5" i="1"/>
  <c r="Q6" i="1"/>
  <c r="Q7" i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S2" i="1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2" i="2"/>
  <c r="I2" i="2"/>
  <c r="S27" i="1" l="1"/>
  <c r="K2" i="2"/>
  <c r="S26" i="1"/>
  <c r="S25" i="1"/>
  <c r="K3" i="2"/>
  <c r="S18" i="1"/>
  <c r="S17" i="1"/>
  <c r="S21" i="1"/>
  <c r="S16" i="1"/>
  <c r="S14" i="1"/>
  <c r="K17" i="2"/>
  <c r="K16" i="2"/>
  <c r="S12" i="1"/>
  <c r="S11" i="1"/>
  <c r="K15" i="2"/>
  <c r="K14" i="2"/>
  <c r="S9" i="1"/>
  <c r="K13" i="2"/>
  <c r="K12" i="2"/>
  <c r="S8" i="1"/>
  <c r="S5" i="1"/>
  <c r="K11" i="2"/>
  <c r="K10" i="2"/>
  <c r="S4" i="1"/>
  <c r="K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<sst xmlns="http://schemas.openxmlformats.org/spreadsheetml/2006/main" count="208" uniqueCount="74">
  <si>
    <t>K-Blue</t>
  </si>
  <si>
    <t>K-Green</t>
  </si>
  <si>
    <t>K-Yellow</t>
  </si>
  <si>
    <t>K-Purple</t>
  </si>
  <si>
    <t>K-Wonders</t>
  </si>
  <si>
    <t>K-Science</t>
  </si>
  <si>
    <t>K-Money</t>
  </si>
  <si>
    <t>K-Military</t>
  </si>
  <si>
    <t>E-Blue</t>
  </si>
  <si>
    <t>E-Green</t>
  </si>
  <si>
    <t>E-Yellow</t>
  </si>
  <si>
    <t>E-Purple</t>
  </si>
  <si>
    <t>E-Wonders</t>
  </si>
  <si>
    <t>E-Science</t>
  </si>
  <si>
    <t>E-Money</t>
  </si>
  <si>
    <t>E-Military</t>
  </si>
  <si>
    <t>Kathleen</t>
  </si>
  <si>
    <t>Emily</t>
  </si>
  <si>
    <t>Winner</t>
  </si>
  <si>
    <t>K-buttons</t>
  </si>
  <si>
    <t>E-buttons</t>
  </si>
  <si>
    <t>E-spaces</t>
  </si>
  <si>
    <t>K-spaces</t>
  </si>
  <si>
    <t>K-special</t>
  </si>
  <si>
    <t>E-special</t>
  </si>
  <si>
    <t>Difference</t>
  </si>
  <si>
    <t>Military victory</t>
  </si>
  <si>
    <t>Science victory</t>
  </si>
  <si>
    <t>K-cards</t>
  </si>
  <si>
    <t>E-cards</t>
  </si>
  <si>
    <t>K-nobles</t>
  </si>
  <si>
    <t>E-nobles</t>
  </si>
  <si>
    <t>K-points</t>
  </si>
  <si>
    <t>E-points</t>
  </si>
  <si>
    <t>Kathleen-military</t>
  </si>
  <si>
    <t>Kathleen-science</t>
  </si>
  <si>
    <t>Emily-points</t>
  </si>
  <si>
    <t>Kathleen-points</t>
  </si>
  <si>
    <t>Game</t>
  </si>
  <si>
    <t>First</t>
  </si>
  <si>
    <t xml:space="preserve">First </t>
  </si>
  <si>
    <t>E-endgame</t>
  </si>
  <si>
    <t>K-endgame</t>
  </si>
  <si>
    <t>K-total</t>
  </si>
  <si>
    <t>E-total</t>
  </si>
  <si>
    <t>K-fields</t>
  </si>
  <si>
    <t>E-fields</t>
  </si>
  <si>
    <t>Emily-science</t>
  </si>
  <si>
    <t>E-Trade</t>
  </si>
  <si>
    <t>K-Trade</t>
  </si>
  <si>
    <t>E-score</t>
  </si>
  <si>
    <t>K-score</t>
  </si>
  <si>
    <t>E-complete</t>
  </si>
  <si>
    <t>K-complete</t>
  </si>
  <si>
    <t>E-incomplete</t>
  </si>
  <si>
    <t>K-incomplete</t>
  </si>
  <si>
    <t>E-bonus</t>
  </si>
  <si>
    <t>K-bonus</t>
  </si>
  <si>
    <t>E-station</t>
  </si>
  <si>
    <t>K-station</t>
  </si>
  <si>
    <t>No</t>
  </si>
  <si>
    <t>Emily-military</t>
  </si>
  <si>
    <t>Operations Expert</t>
  </si>
  <si>
    <t>Researcher</t>
  </si>
  <si>
    <t>Outbreaks</t>
  </si>
  <si>
    <t>Cured</t>
  </si>
  <si>
    <t>Eradicated</t>
  </si>
  <si>
    <t>Red</t>
  </si>
  <si>
    <t>Black</t>
  </si>
  <si>
    <t>Yellow</t>
  </si>
  <si>
    <t>Blue</t>
  </si>
  <si>
    <t>Research stations</t>
  </si>
  <si>
    <t>Cards left</t>
  </si>
  <si>
    <t>Infection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</si>
</sst>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zoomScale="79" workbookViewId="0">
      <selection activeCell="S10" sqref="S10"/>
    </sheetView>
  </sheetViews>
  <sheetFormatPr defaultRowHeight="14.5" x14ac:dyDescent="0.35"/>
  <cols>
    <col min="19" max="19" width="28.7265625" customWidth="1"/>
  </cols>
  <sheetData>
    <row r="1" spans="1:20" s="1" customFormat="1" x14ac:dyDescent="0.35">
      <c r="A1" s="1" t="s">
        <v>0</v>
      </c>
      <c r="B1" s="1" t="s">
        <v>8</v>
      </c>
      <c r="C1" s="1" t="s">
        <v>1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11</v>
      </c>
      <c r="I1" s="1" t="s">
        <v>4</v>
      </c>
      <c r="J1" s="1" t="s">
        <v>12</v>
      </c>
      <c r="K1" s="1" t="s">
        <v>5</v>
      </c>
      <c r="L1" s="1" t="s">
        <v>13</v>
      </c>
      <c r="M1" s="1" t="s">
        <v>6</v>
      </c>
      <c r="N1" s="1" t="s">
        <v>14</v>
      </c>
      <c r="O1" s="1" t="s">
        <v>7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38</v>
      </c>
    </row>
    <row r="2" spans="1:20" x14ac:dyDescent="0.35">
      <c r="A2">
        <v>35</v>
      </c>
      <c r="B2">
        <v>28</v>
      </c>
      <c r="C2">
        <v>0</v>
      </c>
      <c r="D2">
        <v>5</v>
      </c>
      <c r="E2">
        <v>6</v>
      </c>
      <c r="F2">
        <v>6</v>
      </c>
      <c r="G2">
        <v>16</v>
      </c>
      <c r="H2">
        <v>0</v>
      </c>
      <c r="I2">
        <v>12</v>
      </c>
      <c r="J2">
        <v>7</v>
      </c>
      <c r="K2">
        <v>0</v>
      </c>
      <c r="L2">
        <v>7</v>
      </c>
      <c r="M2">
        <v>2</v>
      </c>
      <c r="N2">
        <v>21</v>
      </c>
      <c r="O2">
        <v>2</v>
      </c>
      <c r="P2">
        <v>0</v>
      </c>
      <c r="Q2">
        <f>SUM(A2,C2,E2,G2,I2,K2,M2,O2)</f>
        <v>73</v>
      </c>
      <c r="R2">
        <f>SUM(B2,D2,F2,H2,J2,L2,N2,P2)</f>
        <v>74</v>
      </c>
      <c r="S2" t="str">
        <f>IF(Q2&lt;R2, "Emily", "Kathleen")</f>
        <v>Emily</v>
      </c>
      <c r="T2">
        <v>1</v>
      </c>
    </row>
    <row r="3" spans="1:20" x14ac:dyDescent="0.35">
      <c r="A3">
        <v>42</v>
      </c>
      <c r="B3">
        <v>20</v>
      </c>
      <c r="C3">
        <v>0</v>
      </c>
      <c r="D3">
        <v>10</v>
      </c>
      <c r="E3">
        <v>0</v>
      </c>
      <c r="F3">
        <v>3</v>
      </c>
      <c r="G3">
        <v>0</v>
      </c>
      <c r="H3">
        <v>8</v>
      </c>
      <c r="I3">
        <v>15</v>
      </c>
      <c r="J3">
        <v>7</v>
      </c>
      <c r="K3">
        <v>0</v>
      </c>
      <c r="L3">
        <v>7</v>
      </c>
      <c r="M3">
        <v>4</v>
      </c>
      <c r="N3">
        <v>13</v>
      </c>
      <c r="O3">
        <v>0</v>
      </c>
      <c r="P3">
        <v>0</v>
      </c>
      <c r="Q3">
        <f t="shared" ref="Q3:Q28" si="0">SUM(A3,C3,E3,G3,I3,K3,M3,O3)</f>
        <v>61</v>
      </c>
      <c r="R3">
        <f t="shared" ref="R3:R28" si="1">SUM(B3,D3,F3,H3,J3,L3,N3,P3)</f>
        <v>68</v>
      </c>
      <c r="S3" t="str">
        <f t="shared" ref="S3:S27" si="2">IF(Q3&lt;R3, "Emily", "Kathleen")</f>
        <v>Emily</v>
      </c>
      <c r="T3">
        <v>2</v>
      </c>
    </row>
    <row r="4" spans="1:20" x14ac:dyDescent="0.35">
      <c r="A4">
        <v>41</v>
      </c>
      <c r="B4">
        <v>17</v>
      </c>
      <c r="C4">
        <v>3</v>
      </c>
      <c r="D4">
        <v>11</v>
      </c>
      <c r="E4">
        <v>6</v>
      </c>
      <c r="F4">
        <v>3</v>
      </c>
      <c r="G4">
        <v>3</v>
      </c>
      <c r="H4">
        <v>9</v>
      </c>
      <c r="I4">
        <v>10</v>
      </c>
      <c r="J4">
        <v>5</v>
      </c>
      <c r="K4">
        <v>7</v>
      </c>
      <c r="L4">
        <v>10</v>
      </c>
      <c r="M4">
        <v>1</v>
      </c>
      <c r="N4">
        <v>3</v>
      </c>
      <c r="O4">
        <v>0</v>
      </c>
      <c r="P4">
        <v>0</v>
      </c>
      <c r="Q4">
        <f t="shared" si="0"/>
        <v>71</v>
      </c>
      <c r="R4">
        <f t="shared" si="1"/>
        <v>58</v>
      </c>
      <c r="S4" t="str">
        <f t="shared" si="2"/>
        <v>Kathleen</v>
      </c>
      <c r="T4">
        <v>3</v>
      </c>
    </row>
    <row r="5" spans="1:20" x14ac:dyDescent="0.35">
      <c r="A5">
        <v>26</v>
      </c>
      <c r="B5">
        <v>14</v>
      </c>
      <c r="C5">
        <v>6</v>
      </c>
      <c r="D5">
        <v>3</v>
      </c>
      <c r="E5">
        <v>3</v>
      </c>
      <c r="F5">
        <v>12</v>
      </c>
      <c r="G5">
        <v>0</v>
      </c>
      <c r="H5">
        <f>6+5+13</f>
        <v>24</v>
      </c>
      <c r="I5">
        <v>17</v>
      </c>
      <c r="J5">
        <v>10</v>
      </c>
      <c r="K5">
        <v>7</v>
      </c>
      <c r="L5">
        <v>4</v>
      </c>
      <c r="M5">
        <v>6</v>
      </c>
      <c r="N5">
        <v>13</v>
      </c>
      <c r="O5">
        <v>0</v>
      </c>
      <c r="P5">
        <v>2</v>
      </c>
      <c r="Q5">
        <f t="shared" si="0"/>
        <v>65</v>
      </c>
      <c r="R5">
        <f t="shared" si="1"/>
        <v>82</v>
      </c>
      <c r="S5" t="str">
        <f t="shared" si="2"/>
        <v>Emily</v>
      </c>
      <c r="T5">
        <v>4</v>
      </c>
    </row>
    <row r="6" spans="1:20" x14ac:dyDescent="0.35">
      <c r="A6">
        <v>10</v>
      </c>
      <c r="B6">
        <v>11</v>
      </c>
      <c r="C6">
        <v>0</v>
      </c>
      <c r="D6">
        <v>3</v>
      </c>
      <c r="E6">
        <v>0</v>
      </c>
      <c r="F6">
        <v>0</v>
      </c>
      <c r="G6">
        <v>0</v>
      </c>
      <c r="H6">
        <v>0</v>
      </c>
      <c r="I6">
        <v>7</v>
      </c>
      <c r="J6">
        <v>3</v>
      </c>
      <c r="K6">
        <v>0</v>
      </c>
      <c r="L6">
        <v>3</v>
      </c>
      <c r="M6">
        <v>1</v>
      </c>
      <c r="N6">
        <v>3</v>
      </c>
      <c r="O6">
        <v>10</v>
      </c>
      <c r="P6">
        <v>0</v>
      </c>
      <c r="Q6">
        <f t="shared" si="0"/>
        <v>28</v>
      </c>
      <c r="R6">
        <f t="shared" si="1"/>
        <v>23</v>
      </c>
      <c r="S6" t="s">
        <v>34</v>
      </c>
      <c r="T6">
        <v>5</v>
      </c>
    </row>
    <row r="7" spans="1:20" x14ac:dyDescent="0.35">
      <c r="A7">
        <v>17</v>
      </c>
      <c r="B7">
        <v>20</v>
      </c>
      <c r="C7">
        <v>11</v>
      </c>
      <c r="D7">
        <v>0</v>
      </c>
      <c r="E7">
        <v>3</v>
      </c>
      <c r="F7">
        <v>3</v>
      </c>
      <c r="G7">
        <v>0</v>
      </c>
      <c r="H7">
        <v>0</v>
      </c>
      <c r="I7">
        <v>3</v>
      </c>
      <c r="J7">
        <v>11</v>
      </c>
      <c r="K7">
        <v>7</v>
      </c>
      <c r="L7">
        <v>0</v>
      </c>
      <c r="M7">
        <v>0</v>
      </c>
      <c r="N7">
        <v>5</v>
      </c>
      <c r="O7">
        <v>0</v>
      </c>
      <c r="P7">
        <v>10</v>
      </c>
      <c r="Q7">
        <f t="shared" si="0"/>
        <v>41</v>
      </c>
      <c r="R7">
        <f t="shared" si="1"/>
        <v>49</v>
      </c>
      <c r="S7" t="s">
        <v>35</v>
      </c>
      <c r="T7">
        <v>6</v>
      </c>
    </row>
    <row r="8" spans="1:20" x14ac:dyDescent="0.35">
      <c r="A8">
        <v>32</v>
      </c>
      <c r="B8">
        <v>13</v>
      </c>
      <c r="C8">
        <v>2</v>
      </c>
      <c r="D8">
        <v>13</v>
      </c>
      <c r="E8">
        <v>9</v>
      </c>
      <c r="F8">
        <v>3</v>
      </c>
      <c r="G8">
        <v>0</v>
      </c>
      <c r="H8">
        <v>16</v>
      </c>
      <c r="I8">
        <v>15</v>
      </c>
      <c r="J8">
        <v>8</v>
      </c>
      <c r="K8">
        <v>0</v>
      </c>
      <c r="L8">
        <v>16</v>
      </c>
      <c r="M8">
        <v>5</v>
      </c>
      <c r="N8">
        <v>2</v>
      </c>
      <c r="O8">
        <v>5</v>
      </c>
      <c r="P8">
        <v>0</v>
      </c>
      <c r="Q8">
        <f t="shared" si="0"/>
        <v>68</v>
      </c>
      <c r="R8">
        <f t="shared" si="1"/>
        <v>71</v>
      </c>
      <c r="S8" t="str">
        <f t="shared" si="2"/>
        <v>Emily</v>
      </c>
      <c r="T8">
        <v>7</v>
      </c>
    </row>
    <row r="9" spans="1:20" x14ac:dyDescent="0.35">
      <c r="A9">
        <v>37</v>
      </c>
      <c r="B9">
        <v>19</v>
      </c>
      <c r="C9">
        <v>9</v>
      </c>
      <c r="D9">
        <v>4</v>
      </c>
      <c r="E9">
        <v>3</v>
      </c>
      <c r="F9">
        <v>3</v>
      </c>
      <c r="G9">
        <v>0</v>
      </c>
      <c r="H9">
        <v>21</v>
      </c>
      <c r="I9">
        <v>10</v>
      </c>
      <c r="J9">
        <v>13</v>
      </c>
      <c r="K9">
        <v>0</v>
      </c>
      <c r="L9">
        <v>11</v>
      </c>
      <c r="M9">
        <v>0</v>
      </c>
      <c r="N9">
        <v>8</v>
      </c>
      <c r="O9">
        <v>2</v>
      </c>
      <c r="P9">
        <v>0</v>
      </c>
      <c r="Q9">
        <f t="shared" si="0"/>
        <v>61</v>
      </c>
      <c r="R9">
        <f t="shared" si="1"/>
        <v>79</v>
      </c>
      <c r="S9" t="str">
        <f t="shared" si="2"/>
        <v>Emily</v>
      </c>
      <c r="T9">
        <v>8</v>
      </c>
    </row>
    <row r="10" spans="1:20" x14ac:dyDescent="0.35">
      <c r="A10">
        <v>28</v>
      </c>
      <c r="B10">
        <v>16</v>
      </c>
      <c r="C10">
        <v>3</v>
      </c>
      <c r="D10">
        <v>11</v>
      </c>
      <c r="E10">
        <v>6</v>
      </c>
      <c r="F10">
        <v>3</v>
      </c>
      <c r="G10">
        <v>12</v>
      </c>
      <c r="H10">
        <v>0</v>
      </c>
      <c r="I10">
        <v>10</v>
      </c>
      <c r="J10">
        <v>12</v>
      </c>
      <c r="K10">
        <v>7</v>
      </c>
      <c r="L10">
        <v>4</v>
      </c>
      <c r="M10">
        <v>1</v>
      </c>
      <c r="N10">
        <v>1</v>
      </c>
      <c r="O10">
        <v>0</v>
      </c>
      <c r="P10">
        <v>10</v>
      </c>
      <c r="Q10">
        <f t="shared" si="0"/>
        <v>67</v>
      </c>
      <c r="R10">
        <f t="shared" si="1"/>
        <v>57</v>
      </c>
      <c r="S10" t="s">
        <v>61</v>
      </c>
      <c r="T10">
        <v>9</v>
      </c>
    </row>
    <row r="11" spans="1:20" x14ac:dyDescent="0.35">
      <c r="A11">
        <v>30</v>
      </c>
      <c r="B11">
        <v>14</v>
      </c>
      <c r="C11">
        <v>5</v>
      </c>
      <c r="D11">
        <v>5</v>
      </c>
      <c r="E11">
        <v>3</v>
      </c>
      <c r="F11">
        <v>12</v>
      </c>
      <c r="G11">
        <v>8</v>
      </c>
      <c r="H11">
        <v>8</v>
      </c>
      <c r="I11">
        <v>12</v>
      </c>
      <c r="J11">
        <v>9</v>
      </c>
      <c r="K11">
        <v>4</v>
      </c>
      <c r="L11">
        <v>7</v>
      </c>
      <c r="M11">
        <v>3</v>
      </c>
      <c r="N11">
        <v>7</v>
      </c>
      <c r="O11">
        <v>0</v>
      </c>
      <c r="P11">
        <v>5</v>
      </c>
      <c r="Q11">
        <f>SUM(A11,C11,E11,G11,I11,K11,M11,O11)</f>
        <v>65</v>
      </c>
      <c r="R11">
        <f t="shared" si="1"/>
        <v>67</v>
      </c>
      <c r="S11" t="str">
        <f t="shared" si="2"/>
        <v>Emily</v>
      </c>
      <c r="T11">
        <v>10</v>
      </c>
    </row>
    <row r="12" spans="1:20" x14ac:dyDescent="0.35">
      <c r="A12">
        <v>8</v>
      </c>
      <c r="B12">
        <v>25</v>
      </c>
      <c r="C12">
        <v>8</v>
      </c>
      <c r="D12">
        <v>3</v>
      </c>
      <c r="E12">
        <v>3</v>
      </c>
      <c r="F12">
        <v>0</v>
      </c>
      <c r="G12">
        <v>6</v>
      </c>
      <c r="H12">
        <v>0</v>
      </c>
      <c r="I12">
        <v>6</v>
      </c>
      <c r="J12">
        <v>15</v>
      </c>
      <c r="K12">
        <v>6</v>
      </c>
      <c r="L12">
        <v>0</v>
      </c>
      <c r="M12">
        <v>3</v>
      </c>
      <c r="N12">
        <v>0</v>
      </c>
      <c r="O12">
        <v>0</v>
      </c>
      <c r="P12">
        <v>2</v>
      </c>
      <c r="Q12">
        <f t="shared" si="0"/>
        <v>40</v>
      </c>
      <c r="R12">
        <f t="shared" si="1"/>
        <v>45</v>
      </c>
      <c r="S12" t="str">
        <f t="shared" si="2"/>
        <v>Emily</v>
      </c>
      <c r="T12">
        <v>11</v>
      </c>
    </row>
    <row r="13" spans="1:20" x14ac:dyDescent="0.35">
      <c r="A13">
        <v>23</v>
      </c>
      <c r="B13">
        <v>11</v>
      </c>
      <c r="C13">
        <v>3</v>
      </c>
      <c r="D13">
        <v>5</v>
      </c>
      <c r="E13">
        <v>0</v>
      </c>
      <c r="F13">
        <v>3</v>
      </c>
      <c r="G13">
        <v>10</v>
      </c>
      <c r="H13">
        <v>0</v>
      </c>
      <c r="I13">
        <v>20</v>
      </c>
      <c r="J13">
        <v>2</v>
      </c>
      <c r="K13">
        <v>7</v>
      </c>
      <c r="L13">
        <v>0</v>
      </c>
      <c r="M13">
        <v>1</v>
      </c>
      <c r="N13">
        <v>0</v>
      </c>
      <c r="O13">
        <v>0</v>
      </c>
      <c r="P13">
        <v>10</v>
      </c>
      <c r="Q13">
        <f t="shared" si="0"/>
        <v>64</v>
      </c>
      <c r="R13">
        <f t="shared" si="1"/>
        <v>31</v>
      </c>
      <c r="S13" t="s">
        <v>61</v>
      </c>
      <c r="T13">
        <v>12</v>
      </c>
    </row>
    <row r="14" spans="1:20" x14ac:dyDescent="0.35">
      <c r="A14">
        <v>25</v>
      </c>
      <c r="B14">
        <v>27</v>
      </c>
      <c r="C14">
        <v>4</v>
      </c>
      <c r="D14">
        <v>6</v>
      </c>
      <c r="E14">
        <v>6</v>
      </c>
      <c r="F14">
        <v>3</v>
      </c>
      <c r="G14">
        <v>12</v>
      </c>
      <c r="H14">
        <v>4</v>
      </c>
      <c r="I14">
        <v>13</v>
      </c>
      <c r="J14">
        <v>13</v>
      </c>
      <c r="K14">
        <v>7</v>
      </c>
      <c r="L14">
        <v>0</v>
      </c>
      <c r="M14">
        <v>2</v>
      </c>
      <c r="N14">
        <v>8</v>
      </c>
      <c r="O14">
        <v>2</v>
      </c>
      <c r="P14">
        <v>0</v>
      </c>
      <c r="Q14">
        <f t="shared" si="0"/>
        <v>71</v>
      </c>
      <c r="R14">
        <f t="shared" si="1"/>
        <v>61</v>
      </c>
      <c r="S14" t="str">
        <f t="shared" si="2"/>
        <v>Kathleen</v>
      </c>
      <c r="T14">
        <v>13</v>
      </c>
    </row>
    <row r="15" spans="1:20" x14ac:dyDescent="0.35">
      <c r="A15">
        <v>16</v>
      </c>
      <c r="B15">
        <v>7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9</v>
      </c>
      <c r="K15">
        <v>0</v>
      </c>
      <c r="L15">
        <v>0</v>
      </c>
      <c r="M15">
        <v>3</v>
      </c>
      <c r="N15">
        <v>1</v>
      </c>
      <c r="O15">
        <v>0</v>
      </c>
      <c r="P15">
        <v>10</v>
      </c>
      <c r="Q15">
        <f t="shared" si="0"/>
        <v>25</v>
      </c>
      <c r="R15">
        <f t="shared" si="1"/>
        <v>27</v>
      </c>
      <c r="S15" t="s">
        <v>61</v>
      </c>
      <c r="T15">
        <v>14</v>
      </c>
    </row>
    <row r="16" spans="1:20" x14ac:dyDescent="0.35">
      <c r="A16">
        <v>27</v>
      </c>
      <c r="B16">
        <v>29</v>
      </c>
      <c r="C16">
        <v>8</v>
      </c>
      <c r="D16">
        <v>3</v>
      </c>
      <c r="E16">
        <v>3</v>
      </c>
      <c r="F16">
        <v>6</v>
      </c>
      <c r="G16">
        <v>5</v>
      </c>
      <c r="H16">
        <v>0</v>
      </c>
      <c r="I16">
        <v>21</v>
      </c>
      <c r="J16">
        <v>4</v>
      </c>
      <c r="K16">
        <v>0</v>
      </c>
      <c r="L16">
        <v>7</v>
      </c>
      <c r="M16">
        <v>8</v>
      </c>
      <c r="N16">
        <v>16</v>
      </c>
      <c r="O16">
        <v>2</v>
      </c>
      <c r="P16">
        <v>0</v>
      </c>
      <c r="Q16">
        <f t="shared" si="0"/>
        <v>74</v>
      </c>
      <c r="R16">
        <f t="shared" si="1"/>
        <v>65</v>
      </c>
      <c r="S16" t="str">
        <f t="shared" si="2"/>
        <v>Kathleen</v>
      </c>
      <c r="T16">
        <v>15</v>
      </c>
    </row>
    <row r="17" spans="1:20" x14ac:dyDescent="0.35">
      <c r="A17">
        <v>31</v>
      </c>
      <c r="B17">
        <v>14</v>
      </c>
      <c r="C17">
        <v>2</v>
      </c>
      <c r="D17">
        <v>10</v>
      </c>
      <c r="E17">
        <v>9</v>
      </c>
      <c r="F17">
        <v>3</v>
      </c>
      <c r="G17">
        <v>0</v>
      </c>
      <c r="H17">
        <v>3</v>
      </c>
      <c r="I17">
        <v>10</v>
      </c>
      <c r="J17">
        <v>14</v>
      </c>
      <c r="K17">
        <v>0</v>
      </c>
      <c r="L17">
        <v>4</v>
      </c>
      <c r="M17">
        <v>5</v>
      </c>
      <c r="N17">
        <v>7</v>
      </c>
      <c r="O17">
        <v>5</v>
      </c>
      <c r="P17">
        <v>0</v>
      </c>
      <c r="Q17">
        <f t="shared" si="0"/>
        <v>62</v>
      </c>
      <c r="R17">
        <f t="shared" si="1"/>
        <v>55</v>
      </c>
      <c r="S17" t="str">
        <f t="shared" si="2"/>
        <v>Kathleen</v>
      </c>
      <c r="T17">
        <v>16</v>
      </c>
    </row>
    <row r="18" spans="1:20" x14ac:dyDescent="0.35">
      <c r="A18">
        <v>19</v>
      </c>
      <c r="B18">
        <v>36</v>
      </c>
      <c r="C18">
        <v>3</v>
      </c>
      <c r="D18">
        <v>7</v>
      </c>
      <c r="E18">
        <v>9</v>
      </c>
      <c r="F18">
        <v>6</v>
      </c>
      <c r="G18">
        <v>5</v>
      </c>
      <c r="H18">
        <v>8</v>
      </c>
      <c r="I18">
        <v>15</v>
      </c>
      <c r="J18">
        <v>11</v>
      </c>
      <c r="K18">
        <v>0</v>
      </c>
      <c r="L18">
        <v>7</v>
      </c>
      <c r="M18">
        <v>12</v>
      </c>
      <c r="N18">
        <v>5</v>
      </c>
      <c r="O18">
        <v>0</v>
      </c>
      <c r="P18">
        <v>0</v>
      </c>
      <c r="Q18">
        <f t="shared" si="0"/>
        <v>63</v>
      </c>
      <c r="R18">
        <f t="shared" si="1"/>
        <v>80</v>
      </c>
      <c r="S18" t="str">
        <f t="shared" si="2"/>
        <v>Emily</v>
      </c>
      <c r="T18">
        <v>17</v>
      </c>
    </row>
    <row r="19" spans="1:20" x14ac:dyDescent="0.35">
      <c r="A19">
        <v>21</v>
      </c>
      <c r="B19">
        <v>5</v>
      </c>
      <c r="C19">
        <v>4</v>
      </c>
      <c r="D19">
        <v>0</v>
      </c>
      <c r="E19">
        <v>6</v>
      </c>
      <c r="F19">
        <v>0</v>
      </c>
      <c r="G19">
        <v>0</v>
      </c>
      <c r="H19">
        <v>4</v>
      </c>
      <c r="I19">
        <v>18</v>
      </c>
      <c r="J19">
        <v>13</v>
      </c>
      <c r="K19">
        <v>0</v>
      </c>
      <c r="L19">
        <v>0</v>
      </c>
      <c r="M19">
        <v>6</v>
      </c>
      <c r="N19">
        <v>8</v>
      </c>
      <c r="O19">
        <v>0</v>
      </c>
      <c r="P19">
        <v>10</v>
      </c>
      <c r="Q19">
        <f t="shared" si="0"/>
        <v>55</v>
      </c>
      <c r="R19">
        <f t="shared" si="1"/>
        <v>40</v>
      </c>
      <c r="S19" t="s">
        <v>61</v>
      </c>
      <c r="T19">
        <v>18</v>
      </c>
    </row>
    <row r="20" spans="1:20" x14ac:dyDescent="0.35">
      <c r="A20">
        <v>16</v>
      </c>
      <c r="B20">
        <v>12</v>
      </c>
      <c r="C20">
        <v>1</v>
      </c>
      <c r="D20">
        <v>7</v>
      </c>
      <c r="E20">
        <v>0</v>
      </c>
      <c r="F20">
        <v>0</v>
      </c>
      <c r="G20">
        <v>0</v>
      </c>
      <c r="H20">
        <v>0</v>
      </c>
      <c r="I20">
        <v>7</v>
      </c>
      <c r="J20">
        <v>9</v>
      </c>
      <c r="K20">
        <v>0</v>
      </c>
      <c r="L20">
        <v>0</v>
      </c>
      <c r="M20">
        <v>2</v>
      </c>
      <c r="N20">
        <v>1</v>
      </c>
      <c r="O20">
        <v>5</v>
      </c>
      <c r="P20">
        <v>0</v>
      </c>
      <c r="Q20">
        <f t="shared" si="0"/>
        <v>31</v>
      </c>
      <c r="R20">
        <f t="shared" si="1"/>
        <v>29</v>
      </c>
      <c r="S20" t="s">
        <v>47</v>
      </c>
      <c r="T20">
        <v>19</v>
      </c>
    </row>
    <row r="21" spans="1:20" x14ac:dyDescent="0.35">
      <c r="A21">
        <v>27</v>
      </c>
      <c r="B21">
        <v>16</v>
      </c>
      <c r="C21">
        <v>2</v>
      </c>
      <c r="D21">
        <v>5</v>
      </c>
      <c r="E21">
        <v>6</v>
      </c>
      <c r="F21">
        <v>6</v>
      </c>
      <c r="G21">
        <v>15</v>
      </c>
      <c r="H21">
        <v>6</v>
      </c>
      <c r="I21">
        <v>9</v>
      </c>
      <c r="J21">
        <v>15</v>
      </c>
      <c r="K21">
        <v>0</v>
      </c>
      <c r="L21">
        <v>0</v>
      </c>
      <c r="M21">
        <v>1</v>
      </c>
      <c r="N21">
        <v>8</v>
      </c>
      <c r="O21">
        <v>0</v>
      </c>
      <c r="P21">
        <v>5</v>
      </c>
      <c r="Q21">
        <f t="shared" si="0"/>
        <v>60</v>
      </c>
      <c r="R21">
        <f t="shared" si="1"/>
        <v>61</v>
      </c>
      <c r="S21" t="str">
        <f t="shared" si="2"/>
        <v>Emily</v>
      </c>
      <c r="T21">
        <v>20</v>
      </c>
    </row>
    <row r="22" spans="1:20" x14ac:dyDescent="0.35">
      <c r="A22">
        <v>3</v>
      </c>
      <c r="B22">
        <v>10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9</v>
      </c>
      <c r="K22">
        <v>0</v>
      </c>
      <c r="L22">
        <v>0</v>
      </c>
      <c r="M22">
        <v>3</v>
      </c>
      <c r="N22">
        <v>2</v>
      </c>
      <c r="O22">
        <v>10</v>
      </c>
      <c r="P22">
        <v>0</v>
      </c>
      <c r="Q22">
        <f t="shared" si="0"/>
        <v>21</v>
      </c>
      <c r="R22">
        <f t="shared" si="1"/>
        <v>21</v>
      </c>
      <c r="S22" t="s">
        <v>34</v>
      </c>
      <c r="T22">
        <v>21</v>
      </c>
    </row>
    <row r="23" spans="1:20" x14ac:dyDescent="0.35">
      <c r="A23">
        <v>0</v>
      </c>
      <c r="B23">
        <v>22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6</v>
      </c>
      <c r="J23">
        <v>8</v>
      </c>
      <c r="K23">
        <v>0</v>
      </c>
      <c r="L23">
        <v>0</v>
      </c>
      <c r="M23">
        <v>1</v>
      </c>
      <c r="N23">
        <v>2</v>
      </c>
      <c r="O23">
        <v>10</v>
      </c>
      <c r="P23">
        <v>0</v>
      </c>
      <c r="Q23">
        <f t="shared" si="0"/>
        <v>20</v>
      </c>
      <c r="R23">
        <f t="shared" si="1"/>
        <v>32</v>
      </c>
      <c r="S23" t="s">
        <v>34</v>
      </c>
      <c r="T23">
        <v>22</v>
      </c>
    </row>
    <row r="24" spans="1:20" x14ac:dyDescent="0.35">
      <c r="A24">
        <v>16</v>
      </c>
      <c r="B24">
        <v>24</v>
      </c>
      <c r="C24">
        <v>6</v>
      </c>
      <c r="D24">
        <v>7</v>
      </c>
      <c r="E24">
        <v>3</v>
      </c>
      <c r="F24">
        <v>9</v>
      </c>
      <c r="G24">
        <v>10</v>
      </c>
      <c r="H24">
        <v>8</v>
      </c>
      <c r="I24">
        <v>14</v>
      </c>
      <c r="J24">
        <v>11</v>
      </c>
      <c r="K24">
        <v>11</v>
      </c>
      <c r="L24">
        <v>0</v>
      </c>
      <c r="M24">
        <v>6</v>
      </c>
      <c r="N24">
        <v>11</v>
      </c>
      <c r="O24">
        <v>2</v>
      </c>
      <c r="P24">
        <v>0</v>
      </c>
      <c r="Q24">
        <f t="shared" si="0"/>
        <v>68</v>
      </c>
      <c r="R24">
        <f t="shared" si="1"/>
        <v>70</v>
      </c>
      <c r="S24" t="s">
        <v>47</v>
      </c>
      <c r="T24">
        <v>23</v>
      </c>
    </row>
    <row r="25" spans="1:20" x14ac:dyDescent="0.35">
      <c r="A25">
        <v>19</v>
      </c>
      <c r="B25">
        <v>23</v>
      </c>
      <c r="C25">
        <v>9</v>
      </c>
      <c r="D25">
        <v>5</v>
      </c>
      <c r="E25">
        <v>3</v>
      </c>
      <c r="F25">
        <v>3</v>
      </c>
      <c r="G25">
        <v>3</v>
      </c>
      <c r="H25">
        <v>6</v>
      </c>
      <c r="I25">
        <v>14</v>
      </c>
      <c r="J25">
        <v>8</v>
      </c>
      <c r="K25">
        <v>4</v>
      </c>
      <c r="L25">
        <v>6</v>
      </c>
      <c r="M25">
        <v>3</v>
      </c>
      <c r="N25">
        <v>2</v>
      </c>
      <c r="O25">
        <v>0</v>
      </c>
      <c r="P25">
        <v>10</v>
      </c>
      <c r="Q25">
        <f t="shared" si="0"/>
        <v>55</v>
      </c>
      <c r="R25">
        <f t="shared" si="1"/>
        <v>63</v>
      </c>
      <c r="S25" t="str">
        <f t="shared" si="2"/>
        <v>Emily</v>
      </c>
      <c r="T25">
        <v>24</v>
      </c>
    </row>
    <row r="26" spans="1:20" x14ac:dyDescent="0.35">
      <c r="A26">
        <v>19</v>
      </c>
      <c r="B26">
        <v>27</v>
      </c>
      <c r="C26">
        <v>5</v>
      </c>
      <c r="D26">
        <v>7</v>
      </c>
      <c r="E26">
        <v>3</v>
      </c>
      <c r="F26">
        <v>9</v>
      </c>
      <c r="G26">
        <v>11</v>
      </c>
      <c r="H26">
        <v>8</v>
      </c>
      <c r="I26">
        <v>14</v>
      </c>
      <c r="J26">
        <v>13</v>
      </c>
      <c r="K26">
        <v>7</v>
      </c>
      <c r="L26">
        <v>0</v>
      </c>
      <c r="M26">
        <v>2</v>
      </c>
      <c r="N26">
        <v>14</v>
      </c>
      <c r="O26">
        <v>0</v>
      </c>
      <c r="P26">
        <v>2</v>
      </c>
      <c r="Q26">
        <f t="shared" si="0"/>
        <v>61</v>
      </c>
      <c r="R26">
        <f t="shared" si="1"/>
        <v>80</v>
      </c>
      <c r="S26" t="str">
        <f t="shared" si="2"/>
        <v>Emily</v>
      </c>
      <c r="T26">
        <v>25</v>
      </c>
    </row>
    <row r="27" spans="1:20" x14ac:dyDescent="0.35">
      <c r="A27">
        <v>35</v>
      </c>
      <c r="B27">
        <v>17</v>
      </c>
      <c r="C27">
        <v>7</v>
      </c>
      <c r="D27">
        <v>0</v>
      </c>
      <c r="E27">
        <v>3</v>
      </c>
      <c r="F27">
        <v>9</v>
      </c>
      <c r="G27">
        <v>5</v>
      </c>
      <c r="H27">
        <v>9</v>
      </c>
      <c r="I27">
        <v>14</v>
      </c>
      <c r="J27">
        <v>6</v>
      </c>
      <c r="K27">
        <v>6</v>
      </c>
      <c r="L27">
        <v>0</v>
      </c>
      <c r="M27">
        <v>3</v>
      </c>
      <c r="N27">
        <v>9</v>
      </c>
      <c r="O27">
        <v>2</v>
      </c>
      <c r="P27">
        <v>0</v>
      </c>
      <c r="Q27">
        <f t="shared" si="0"/>
        <v>75</v>
      </c>
      <c r="R27">
        <f t="shared" si="1"/>
        <v>50</v>
      </c>
      <c r="S27" t="str">
        <f t="shared" si="2"/>
        <v>Kathleen</v>
      </c>
      <c r="T27">
        <v>26</v>
      </c>
    </row>
    <row r="28" spans="1:20" x14ac:dyDescent="0.35">
      <c r="A28">
        <v>3</v>
      </c>
      <c r="B28">
        <v>31</v>
      </c>
      <c r="C28">
        <v>8</v>
      </c>
      <c r="D28">
        <v>0</v>
      </c>
      <c r="E28">
        <v>6</v>
      </c>
      <c r="F28">
        <v>3</v>
      </c>
      <c r="G28">
        <v>0</v>
      </c>
      <c r="H28">
        <v>6</v>
      </c>
      <c r="I28">
        <v>7</v>
      </c>
      <c r="J28">
        <v>12</v>
      </c>
      <c r="K28">
        <v>13</v>
      </c>
      <c r="L28">
        <v>0</v>
      </c>
      <c r="M28">
        <v>4</v>
      </c>
      <c r="N28">
        <v>4</v>
      </c>
      <c r="O28">
        <v>0</v>
      </c>
      <c r="P28">
        <v>10</v>
      </c>
      <c r="Q28">
        <f t="shared" si="0"/>
        <v>41</v>
      </c>
      <c r="R28">
        <f t="shared" si="1"/>
        <v>66</v>
      </c>
      <c r="S28" t="s">
        <v>61</v>
      </c>
      <c r="T28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6197-FE7C-433D-B236-ED19AC297357}">
  <dimension ref="A1:N42"/>
  <sheetViews>
    <sheetView zoomScale="71" workbookViewId="0">
      <selection activeCell="H11" sqref="H11:H23"/>
    </sheetView>
  </sheetViews>
  <sheetFormatPr defaultRowHeight="14.5" x14ac:dyDescent="0.35"/>
  <sheetData>
    <row r="1" spans="1:14" x14ac:dyDescent="0.35">
      <c r="A1" t="s">
        <v>38</v>
      </c>
      <c r="B1" t="s">
        <v>40</v>
      </c>
      <c r="C1" t="s">
        <v>32</v>
      </c>
      <c r="D1" t="s">
        <v>33</v>
      </c>
      <c r="E1" t="s">
        <v>42</v>
      </c>
      <c r="F1" t="s">
        <v>41</v>
      </c>
      <c r="G1" t="s">
        <v>45</v>
      </c>
      <c r="H1" t="s">
        <v>46</v>
      </c>
      <c r="I1" t="s">
        <v>49</v>
      </c>
      <c r="J1" t="s">
        <v>48</v>
      </c>
      <c r="K1" t="s">
        <v>43</v>
      </c>
      <c r="L1" t="s">
        <v>44</v>
      </c>
      <c r="M1" t="s">
        <v>18</v>
      </c>
      <c r="N1" t="s">
        <v>25</v>
      </c>
    </row>
    <row r="2" spans="1:14" x14ac:dyDescent="0.35">
      <c r="A2">
        <v>1</v>
      </c>
      <c r="B2" t="s">
        <v>16</v>
      </c>
      <c r="C2">
        <v>75</v>
      </c>
      <c r="D2">
        <v>54</v>
      </c>
      <c r="M2" t="str">
        <f>IF(C2&gt;D2, "Kathleen", "Emily")</f>
        <v>Kathleen</v>
      </c>
      <c r="N2">
        <f>ABS(C2-D2)</f>
        <v>21</v>
      </c>
    </row>
    <row r="3" spans="1:14" x14ac:dyDescent="0.35">
      <c r="A3">
        <v>2</v>
      </c>
      <c r="B3" t="s">
        <v>17</v>
      </c>
      <c r="C3">
        <v>38</v>
      </c>
      <c r="D3">
        <v>56</v>
      </c>
      <c r="M3" t="str">
        <f t="shared" ref="M3:M7" si="0">IF(C3&gt;D3, "Kathleen", "Emily")</f>
        <v>Emily</v>
      </c>
      <c r="N3">
        <f t="shared" ref="N3:N40" si="1">ABS(C3-D3)</f>
        <v>18</v>
      </c>
    </row>
    <row r="4" spans="1:14" x14ac:dyDescent="0.35">
      <c r="A4">
        <v>3</v>
      </c>
      <c r="B4" t="s">
        <v>16</v>
      </c>
      <c r="C4">
        <v>59</v>
      </c>
      <c r="D4">
        <v>55</v>
      </c>
      <c r="M4" t="str">
        <f t="shared" si="0"/>
        <v>Kathleen</v>
      </c>
      <c r="N4">
        <f t="shared" si="1"/>
        <v>4</v>
      </c>
    </row>
    <row r="5" spans="1:14" x14ac:dyDescent="0.35">
      <c r="A5">
        <v>4</v>
      </c>
      <c r="B5" t="s">
        <v>17</v>
      </c>
      <c r="C5">
        <v>99</v>
      </c>
      <c r="D5">
        <v>27</v>
      </c>
      <c r="M5" t="str">
        <f t="shared" si="0"/>
        <v>Kathleen</v>
      </c>
      <c r="N5">
        <f t="shared" si="1"/>
        <v>72</v>
      </c>
    </row>
    <row r="6" spans="1:14" x14ac:dyDescent="0.35">
      <c r="A6">
        <v>5</v>
      </c>
      <c r="B6" t="s">
        <v>16</v>
      </c>
      <c r="C6">
        <v>91</v>
      </c>
      <c r="D6">
        <v>67</v>
      </c>
      <c r="M6" t="str">
        <f t="shared" si="0"/>
        <v>Kathleen</v>
      </c>
      <c r="N6">
        <f t="shared" si="1"/>
        <v>24</v>
      </c>
    </row>
    <row r="7" spans="1:14" x14ac:dyDescent="0.35">
      <c r="A7">
        <v>6</v>
      </c>
      <c r="B7" t="s">
        <v>17</v>
      </c>
      <c r="C7">
        <v>60</v>
      </c>
      <c r="D7">
        <v>73</v>
      </c>
      <c r="M7" t="str">
        <f t="shared" si="0"/>
        <v>Emily</v>
      </c>
      <c r="N7">
        <f t="shared" si="1"/>
        <v>13</v>
      </c>
    </row>
    <row r="8" spans="1:14" x14ac:dyDescent="0.35">
      <c r="A8">
        <v>7</v>
      </c>
      <c r="B8" t="s">
        <v>16</v>
      </c>
      <c r="C8">
        <v>91</v>
      </c>
      <c r="D8">
        <v>94</v>
      </c>
      <c r="E8">
        <v>19</v>
      </c>
      <c r="F8">
        <v>26</v>
      </c>
      <c r="K8">
        <f>C8+E8</f>
        <v>110</v>
      </c>
      <c r="L8">
        <f>SUM(D8+F8)</f>
        <v>120</v>
      </c>
      <c r="M8" t="str">
        <f>IF(K8&gt;L8, "Kathleen", "Emily")</f>
        <v>Emily</v>
      </c>
      <c r="N8">
        <f t="shared" si="1"/>
        <v>3</v>
      </c>
    </row>
    <row r="9" spans="1:14" x14ac:dyDescent="0.35">
      <c r="A9">
        <v>8</v>
      </c>
      <c r="B9" t="s">
        <v>16</v>
      </c>
      <c r="C9">
        <v>113</v>
      </c>
      <c r="D9">
        <v>110</v>
      </c>
      <c r="E9">
        <v>14</v>
      </c>
      <c r="F9">
        <v>11</v>
      </c>
      <c r="K9">
        <f t="shared" ref="K9:K10" si="2">C9+E9</f>
        <v>127</v>
      </c>
      <c r="L9">
        <f t="shared" ref="L9:L10" si="3">SUM(D9+F9)</f>
        <v>121</v>
      </c>
      <c r="M9" t="str">
        <f t="shared" ref="M9:M11" si="4">IF(K9&gt;L9, "Kathleen", "Emily")</f>
        <v>Kathleen</v>
      </c>
      <c r="N9">
        <f t="shared" si="1"/>
        <v>3</v>
      </c>
    </row>
    <row r="10" spans="1:14" x14ac:dyDescent="0.35">
      <c r="A10">
        <v>9</v>
      </c>
      <c r="B10" t="s">
        <v>17</v>
      </c>
      <c r="C10">
        <v>62</v>
      </c>
      <c r="D10">
        <v>20</v>
      </c>
      <c r="E10">
        <v>41</v>
      </c>
      <c r="F10">
        <v>56</v>
      </c>
      <c r="K10">
        <f t="shared" si="2"/>
        <v>103</v>
      </c>
      <c r="L10">
        <f t="shared" si="3"/>
        <v>76</v>
      </c>
      <c r="M10" t="str">
        <f t="shared" si="4"/>
        <v>Kathleen</v>
      </c>
      <c r="N10">
        <f t="shared" si="1"/>
        <v>42</v>
      </c>
    </row>
    <row r="11" spans="1:14" x14ac:dyDescent="0.35">
      <c r="A11">
        <v>10</v>
      </c>
      <c r="B11" t="s">
        <v>16</v>
      </c>
      <c r="C11">
        <v>54</v>
      </c>
      <c r="D11">
        <v>61</v>
      </c>
      <c r="E11">
        <v>42</v>
      </c>
      <c r="F11">
        <v>43</v>
      </c>
      <c r="G11">
        <v>27</v>
      </c>
      <c r="H11">
        <v>30</v>
      </c>
      <c r="K11">
        <f>C11+E11+G11</f>
        <v>123</v>
      </c>
      <c r="L11">
        <f>SUM(D11+F11+H11)</f>
        <v>134</v>
      </c>
      <c r="M11" t="str">
        <f t="shared" si="4"/>
        <v>Emily</v>
      </c>
      <c r="N11">
        <f t="shared" si="1"/>
        <v>7</v>
      </c>
    </row>
    <row r="12" spans="1:14" x14ac:dyDescent="0.35">
      <c r="A12">
        <v>11</v>
      </c>
      <c r="B12" t="s">
        <v>16</v>
      </c>
      <c r="C12">
        <v>51</v>
      </c>
      <c r="D12">
        <v>70</v>
      </c>
      <c r="E12">
        <v>9</v>
      </c>
      <c r="F12">
        <v>8</v>
      </c>
      <c r="G12">
        <v>36</v>
      </c>
      <c r="H12">
        <v>33</v>
      </c>
      <c r="K12">
        <f t="shared" ref="K12:K23" si="5">C12+E12+G12</f>
        <v>96</v>
      </c>
      <c r="L12">
        <f t="shared" ref="L12:L23" si="6">SUM(D12+F12+H12)</f>
        <v>111</v>
      </c>
      <c r="M12" t="str">
        <f t="shared" ref="M12:M31" si="7">IF(K12&gt;L12, "Kathleen", "Emily")</f>
        <v>Emily</v>
      </c>
      <c r="N12">
        <f t="shared" si="1"/>
        <v>19</v>
      </c>
    </row>
    <row r="13" spans="1:14" x14ac:dyDescent="0.35">
      <c r="A13">
        <v>12</v>
      </c>
      <c r="B13" t="s">
        <v>16</v>
      </c>
      <c r="C13">
        <v>94</v>
      </c>
      <c r="D13">
        <v>65</v>
      </c>
      <c r="E13">
        <v>17</v>
      </c>
      <c r="F13">
        <v>10</v>
      </c>
      <c r="G13">
        <v>18</v>
      </c>
      <c r="H13">
        <v>12</v>
      </c>
      <c r="K13">
        <f t="shared" si="5"/>
        <v>129</v>
      </c>
      <c r="L13">
        <f t="shared" si="6"/>
        <v>87</v>
      </c>
      <c r="M13" t="str">
        <f t="shared" si="7"/>
        <v>Kathleen</v>
      </c>
      <c r="N13">
        <f t="shared" si="1"/>
        <v>29</v>
      </c>
    </row>
    <row r="14" spans="1:14" x14ac:dyDescent="0.35">
      <c r="A14">
        <v>13</v>
      </c>
      <c r="B14" t="s">
        <v>17</v>
      </c>
      <c r="C14">
        <v>74</v>
      </c>
      <c r="D14">
        <v>115</v>
      </c>
      <c r="E14">
        <v>21</v>
      </c>
      <c r="F14">
        <v>26</v>
      </c>
      <c r="G14">
        <v>21</v>
      </c>
      <c r="H14">
        <v>18</v>
      </c>
      <c r="K14">
        <f t="shared" si="5"/>
        <v>116</v>
      </c>
      <c r="L14">
        <f t="shared" si="6"/>
        <v>159</v>
      </c>
      <c r="M14" t="str">
        <f t="shared" si="7"/>
        <v>Emily</v>
      </c>
      <c r="N14">
        <f t="shared" si="1"/>
        <v>41</v>
      </c>
    </row>
    <row r="15" spans="1:14" x14ac:dyDescent="0.35">
      <c r="A15">
        <v>14</v>
      </c>
      <c r="B15" t="s">
        <v>16</v>
      </c>
      <c r="C15">
        <v>73</v>
      </c>
      <c r="D15">
        <v>86</v>
      </c>
      <c r="E15">
        <v>17</v>
      </c>
      <c r="F15">
        <v>24</v>
      </c>
      <c r="G15">
        <v>33</v>
      </c>
      <c r="H15">
        <v>24</v>
      </c>
      <c r="K15">
        <f t="shared" si="5"/>
        <v>123</v>
      </c>
      <c r="L15">
        <f t="shared" si="6"/>
        <v>134</v>
      </c>
      <c r="M15" t="str">
        <f t="shared" si="7"/>
        <v>Emily</v>
      </c>
      <c r="N15">
        <f t="shared" si="1"/>
        <v>13</v>
      </c>
    </row>
    <row r="16" spans="1:14" x14ac:dyDescent="0.35">
      <c r="A16">
        <v>15</v>
      </c>
      <c r="B16" t="s">
        <v>17</v>
      </c>
      <c r="C16">
        <v>73</v>
      </c>
      <c r="D16">
        <v>87</v>
      </c>
      <c r="E16">
        <v>25</v>
      </c>
      <c r="F16">
        <v>22</v>
      </c>
      <c r="G16">
        <v>6</v>
      </c>
      <c r="H16">
        <v>9</v>
      </c>
      <c r="K16">
        <f t="shared" si="5"/>
        <v>104</v>
      </c>
      <c r="L16">
        <f t="shared" si="6"/>
        <v>118</v>
      </c>
      <c r="M16" t="str">
        <f t="shared" si="7"/>
        <v>Emily</v>
      </c>
      <c r="N16">
        <f t="shared" si="1"/>
        <v>14</v>
      </c>
    </row>
    <row r="17" spans="1:14" x14ac:dyDescent="0.35">
      <c r="A17">
        <v>16</v>
      </c>
      <c r="B17" t="s">
        <v>16</v>
      </c>
      <c r="C17">
        <v>84</v>
      </c>
      <c r="D17">
        <v>86</v>
      </c>
      <c r="E17">
        <v>28</v>
      </c>
      <c r="F17">
        <v>8</v>
      </c>
      <c r="G17">
        <v>12</v>
      </c>
      <c r="H17">
        <f>9+24</f>
        <v>33</v>
      </c>
      <c r="K17">
        <f t="shared" si="5"/>
        <v>124</v>
      </c>
      <c r="L17">
        <f t="shared" si="6"/>
        <v>127</v>
      </c>
      <c r="M17" t="str">
        <f t="shared" si="7"/>
        <v>Emily</v>
      </c>
      <c r="N17">
        <f t="shared" si="1"/>
        <v>2</v>
      </c>
    </row>
    <row r="18" spans="1:14" x14ac:dyDescent="0.35">
      <c r="A18">
        <v>17</v>
      </c>
      <c r="B18" t="s">
        <v>16</v>
      </c>
      <c r="C18">
        <v>60</v>
      </c>
      <c r="D18">
        <v>114</v>
      </c>
      <c r="E18">
        <v>32</v>
      </c>
      <c r="F18">
        <v>8</v>
      </c>
      <c r="G18">
        <v>3</v>
      </c>
      <c r="H18">
        <v>24</v>
      </c>
      <c r="K18">
        <f t="shared" si="5"/>
        <v>95</v>
      </c>
      <c r="L18">
        <f t="shared" si="6"/>
        <v>146</v>
      </c>
      <c r="M18" t="str">
        <f t="shared" si="7"/>
        <v>Emily</v>
      </c>
      <c r="N18">
        <f t="shared" si="1"/>
        <v>54</v>
      </c>
    </row>
    <row r="19" spans="1:14" x14ac:dyDescent="0.35">
      <c r="A19">
        <v>18</v>
      </c>
      <c r="B19" t="s">
        <v>16</v>
      </c>
      <c r="C19">
        <v>105</v>
      </c>
      <c r="D19">
        <v>97</v>
      </c>
      <c r="E19">
        <v>19</v>
      </c>
      <c r="F19">
        <v>19</v>
      </c>
      <c r="G19">
        <v>12</v>
      </c>
      <c r="H19">
        <v>18</v>
      </c>
      <c r="K19">
        <f t="shared" si="5"/>
        <v>136</v>
      </c>
      <c r="L19">
        <f t="shared" si="6"/>
        <v>134</v>
      </c>
      <c r="M19" t="str">
        <f t="shared" si="7"/>
        <v>Kathleen</v>
      </c>
      <c r="N19">
        <f t="shared" si="1"/>
        <v>8</v>
      </c>
    </row>
    <row r="20" spans="1:14" x14ac:dyDescent="0.35">
      <c r="A20">
        <v>19</v>
      </c>
      <c r="B20" t="s">
        <v>17</v>
      </c>
      <c r="C20">
        <v>95</v>
      </c>
      <c r="D20">
        <v>115</v>
      </c>
      <c r="E20">
        <v>14</v>
      </c>
      <c r="F20">
        <v>5</v>
      </c>
      <c r="G20">
        <v>15</v>
      </c>
      <c r="H20">
        <v>24</v>
      </c>
      <c r="K20">
        <f t="shared" si="5"/>
        <v>124</v>
      </c>
      <c r="L20">
        <f t="shared" si="6"/>
        <v>144</v>
      </c>
      <c r="M20" t="str">
        <f t="shared" si="7"/>
        <v>Emily</v>
      </c>
      <c r="N20">
        <f t="shared" si="1"/>
        <v>20</v>
      </c>
    </row>
    <row r="21" spans="1:14" x14ac:dyDescent="0.35">
      <c r="A21">
        <v>20</v>
      </c>
      <c r="B21" t="s">
        <v>16</v>
      </c>
      <c r="C21">
        <v>80</v>
      </c>
      <c r="D21">
        <v>93</v>
      </c>
      <c r="E21">
        <v>3</v>
      </c>
      <c r="F21">
        <v>23</v>
      </c>
      <c r="G21">
        <v>12</v>
      </c>
      <c r="H21">
        <v>9</v>
      </c>
      <c r="K21">
        <f t="shared" si="5"/>
        <v>95</v>
      </c>
      <c r="L21">
        <f t="shared" si="6"/>
        <v>125</v>
      </c>
      <c r="M21" t="str">
        <f t="shared" si="7"/>
        <v>Emily</v>
      </c>
      <c r="N21">
        <f t="shared" si="1"/>
        <v>13</v>
      </c>
    </row>
    <row r="22" spans="1:14" x14ac:dyDescent="0.35">
      <c r="A22">
        <v>21</v>
      </c>
      <c r="B22" t="s">
        <v>16</v>
      </c>
      <c r="C22">
        <v>66</v>
      </c>
      <c r="D22">
        <v>75</v>
      </c>
      <c r="E22">
        <v>23</v>
      </c>
      <c r="F22">
        <v>30</v>
      </c>
      <c r="G22">
        <v>21</v>
      </c>
      <c r="H22">
        <v>18</v>
      </c>
      <c r="K22">
        <f t="shared" si="5"/>
        <v>110</v>
      </c>
      <c r="L22">
        <f t="shared" si="6"/>
        <v>123</v>
      </c>
      <c r="M22" t="str">
        <f t="shared" si="7"/>
        <v>Emily</v>
      </c>
      <c r="N22">
        <f t="shared" si="1"/>
        <v>9</v>
      </c>
    </row>
    <row r="23" spans="1:14" x14ac:dyDescent="0.35">
      <c r="A23">
        <v>22</v>
      </c>
      <c r="B23" t="s">
        <v>17</v>
      </c>
      <c r="C23">
        <v>127</v>
      </c>
      <c r="D23">
        <v>67</v>
      </c>
      <c r="E23">
        <v>6</v>
      </c>
      <c r="F23">
        <v>28</v>
      </c>
      <c r="G23">
        <v>21</v>
      </c>
      <c r="H23">
        <v>12</v>
      </c>
      <c r="K23">
        <f t="shared" si="5"/>
        <v>154</v>
      </c>
      <c r="L23">
        <f t="shared" si="6"/>
        <v>107</v>
      </c>
      <c r="M23" t="str">
        <f t="shared" si="7"/>
        <v>Kathleen</v>
      </c>
      <c r="N23">
        <f t="shared" si="1"/>
        <v>60</v>
      </c>
    </row>
    <row r="24" spans="1:14" x14ac:dyDescent="0.35">
      <c r="A24">
        <v>23</v>
      </c>
      <c r="B24" t="s">
        <v>16</v>
      </c>
      <c r="C24">
        <v>131</v>
      </c>
      <c r="D24">
        <v>134</v>
      </c>
      <c r="E24">
        <v>12</v>
      </c>
      <c r="F24">
        <v>4</v>
      </c>
      <c r="G24">
        <f>18+16</f>
        <v>34</v>
      </c>
      <c r="H24">
        <v>43</v>
      </c>
      <c r="I24">
        <v>10</v>
      </c>
      <c r="J24">
        <v>20</v>
      </c>
      <c r="K24">
        <f>C24+E24+G24+I24</f>
        <v>187</v>
      </c>
      <c r="L24">
        <f>SUM(D24+F24+H24+J24)</f>
        <v>201</v>
      </c>
      <c r="M24" t="str">
        <f t="shared" si="7"/>
        <v>Emily</v>
      </c>
      <c r="N24">
        <f t="shared" si="1"/>
        <v>3</v>
      </c>
    </row>
    <row r="25" spans="1:14" x14ac:dyDescent="0.35">
      <c r="A25">
        <v>24</v>
      </c>
      <c r="B25" t="s">
        <v>17</v>
      </c>
      <c r="C25">
        <v>171</v>
      </c>
      <c r="D25">
        <v>201</v>
      </c>
      <c r="E25">
        <v>12</v>
      </c>
      <c r="F25">
        <v>6</v>
      </c>
      <c r="G25">
        <v>45</v>
      </c>
      <c r="H25">
        <v>42</v>
      </c>
      <c r="I25">
        <v>30</v>
      </c>
      <c r="J25">
        <v>0</v>
      </c>
      <c r="K25">
        <f>C25+E25+G25+I25</f>
        <v>258</v>
      </c>
      <c r="L25">
        <f t="shared" ref="L25:L31" si="8">SUM(D25+F25+H25+J25)</f>
        <v>249</v>
      </c>
      <c r="M25" t="str">
        <f t="shared" si="7"/>
        <v>Kathleen</v>
      </c>
      <c r="N25">
        <f t="shared" si="1"/>
        <v>30</v>
      </c>
    </row>
    <row r="26" spans="1:14" x14ac:dyDescent="0.35">
      <c r="A26">
        <v>25</v>
      </c>
      <c r="B26" t="s">
        <v>17</v>
      </c>
      <c r="C26">
        <v>105</v>
      </c>
      <c r="D26">
        <v>112</v>
      </c>
      <c r="E26">
        <v>24</v>
      </c>
      <c r="F26">
        <v>16</v>
      </c>
      <c r="G26">
        <v>40</v>
      </c>
      <c r="H26">
        <v>36</v>
      </c>
      <c r="I26">
        <v>20</v>
      </c>
      <c r="J26">
        <v>0</v>
      </c>
      <c r="K26">
        <f t="shared" ref="K26:K31" si="9">C26+E26+G26+I26</f>
        <v>189</v>
      </c>
      <c r="L26">
        <f t="shared" si="8"/>
        <v>164</v>
      </c>
      <c r="M26" t="str">
        <f t="shared" si="7"/>
        <v>Kathleen</v>
      </c>
      <c r="N26">
        <f t="shared" si="1"/>
        <v>7</v>
      </c>
    </row>
    <row r="27" spans="1:14" x14ac:dyDescent="0.35">
      <c r="A27">
        <v>26</v>
      </c>
      <c r="B27" t="s">
        <v>16</v>
      </c>
      <c r="C27">
        <v>121</v>
      </c>
      <c r="D27">
        <v>93</v>
      </c>
      <c r="E27">
        <v>24</v>
      </c>
      <c r="F27">
        <v>19</v>
      </c>
      <c r="G27">
        <v>15</v>
      </c>
      <c r="H27">
        <v>45</v>
      </c>
      <c r="I27">
        <v>10</v>
      </c>
      <c r="J27">
        <v>20</v>
      </c>
      <c r="K27">
        <f t="shared" si="9"/>
        <v>170</v>
      </c>
      <c r="L27">
        <f t="shared" si="8"/>
        <v>177</v>
      </c>
      <c r="M27" t="str">
        <f t="shared" si="7"/>
        <v>Emily</v>
      </c>
      <c r="N27">
        <f t="shared" si="1"/>
        <v>28</v>
      </c>
    </row>
    <row r="28" spans="1:14" x14ac:dyDescent="0.35">
      <c r="A28">
        <v>27</v>
      </c>
      <c r="B28" t="s">
        <v>16</v>
      </c>
      <c r="C28">
        <v>151</v>
      </c>
      <c r="D28">
        <v>73</v>
      </c>
      <c r="E28">
        <v>15</v>
      </c>
      <c r="F28">
        <v>20</v>
      </c>
      <c r="G28">
        <v>24</v>
      </c>
      <c r="H28">
        <v>32</v>
      </c>
      <c r="I28">
        <v>20</v>
      </c>
      <c r="J28">
        <v>0</v>
      </c>
      <c r="K28">
        <f t="shared" si="9"/>
        <v>210</v>
      </c>
      <c r="L28">
        <f t="shared" si="8"/>
        <v>125</v>
      </c>
      <c r="M28" t="str">
        <f t="shared" si="7"/>
        <v>Kathleen</v>
      </c>
      <c r="N28">
        <f t="shared" si="1"/>
        <v>78</v>
      </c>
    </row>
    <row r="29" spans="1:14" x14ac:dyDescent="0.35">
      <c r="A29">
        <v>28</v>
      </c>
      <c r="B29" t="s">
        <v>17</v>
      </c>
      <c r="C29">
        <v>140</v>
      </c>
      <c r="D29">
        <v>100</v>
      </c>
      <c r="E29">
        <v>21</v>
      </c>
      <c r="F29">
        <v>10</v>
      </c>
      <c r="G29">
        <v>24</v>
      </c>
      <c r="H29">
        <v>15</v>
      </c>
      <c r="I29">
        <v>0</v>
      </c>
      <c r="J29">
        <v>30</v>
      </c>
      <c r="K29">
        <f t="shared" si="9"/>
        <v>185</v>
      </c>
      <c r="L29">
        <f t="shared" si="8"/>
        <v>155</v>
      </c>
      <c r="M29" t="str">
        <f t="shared" si="7"/>
        <v>Kathleen</v>
      </c>
      <c r="N29">
        <f t="shared" si="1"/>
        <v>40</v>
      </c>
    </row>
    <row r="30" spans="1:14" x14ac:dyDescent="0.35">
      <c r="A30">
        <v>29</v>
      </c>
      <c r="B30" t="s">
        <v>16</v>
      </c>
      <c r="C30">
        <v>102</v>
      </c>
      <c r="D30">
        <v>78</v>
      </c>
      <c r="E30">
        <v>36</v>
      </c>
      <c r="F30">
        <v>32</v>
      </c>
      <c r="G30">
        <v>18</v>
      </c>
      <c r="H30">
        <v>36</v>
      </c>
      <c r="I30">
        <v>20</v>
      </c>
      <c r="J30">
        <v>10</v>
      </c>
      <c r="K30">
        <f t="shared" si="9"/>
        <v>176</v>
      </c>
      <c r="L30">
        <f t="shared" si="8"/>
        <v>156</v>
      </c>
      <c r="M30" t="str">
        <f t="shared" si="7"/>
        <v>Kathleen</v>
      </c>
      <c r="N30">
        <f t="shared" si="1"/>
        <v>24</v>
      </c>
    </row>
    <row r="31" spans="1:14" x14ac:dyDescent="0.35">
      <c r="A31">
        <v>30</v>
      </c>
      <c r="B31" t="s">
        <v>17</v>
      </c>
      <c r="C31">
        <v>113</v>
      </c>
      <c r="D31">
        <v>136</v>
      </c>
      <c r="E31">
        <v>27</v>
      </c>
      <c r="F31">
        <v>0</v>
      </c>
      <c r="G31">
        <v>14</v>
      </c>
      <c r="H31">
        <v>21</v>
      </c>
      <c r="I31">
        <v>0</v>
      </c>
      <c r="J31">
        <v>30</v>
      </c>
      <c r="K31">
        <f t="shared" si="9"/>
        <v>154</v>
      </c>
      <c r="L31">
        <f t="shared" si="8"/>
        <v>187</v>
      </c>
      <c r="M31" t="str">
        <f t="shared" si="7"/>
        <v>Emily</v>
      </c>
      <c r="N31">
        <f t="shared" si="1"/>
        <v>23</v>
      </c>
    </row>
    <row r="32" spans="1:14" x14ac:dyDescent="0.35">
      <c r="A32">
        <v>31</v>
      </c>
      <c r="K32">
        <f t="shared" ref="K32:K40" si="10">C32+E32+G32+I32</f>
        <v>0</v>
      </c>
      <c r="L32">
        <f t="shared" ref="L32:L40" si="11">SUM(D32+F32+H32+J32)</f>
        <v>0</v>
      </c>
      <c r="M32" t="str">
        <f t="shared" ref="M32:M40" si="12">IF(K32&gt;L32, "Kathleen", "Emily")</f>
        <v>Emily</v>
      </c>
      <c r="N32">
        <f t="shared" si="1"/>
        <v>0</v>
      </c>
    </row>
    <row r="33" spans="1:14" x14ac:dyDescent="0.35">
      <c r="A33">
        <v>32</v>
      </c>
      <c r="K33">
        <f t="shared" si="10"/>
        <v>0</v>
      </c>
      <c r="L33">
        <f t="shared" si="11"/>
        <v>0</v>
      </c>
      <c r="M33" t="str">
        <f t="shared" si="12"/>
        <v>Emily</v>
      </c>
      <c r="N33">
        <f t="shared" si="1"/>
        <v>0</v>
      </c>
    </row>
    <row r="34" spans="1:14" x14ac:dyDescent="0.35">
      <c r="A34">
        <v>33</v>
      </c>
      <c r="K34">
        <f t="shared" si="10"/>
        <v>0</v>
      </c>
      <c r="L34">
        <f t="shared" si="11"/>
        <v>0</v>
      </c>
      <c r="M34" t="str">
        <f t="shared" si="12"/>
        <v>Emily</v>
      </c>
      <c r="N34">
        <f t="shared" si="1"/>
        <v>0</v>
      </c>
    </row>
    <row r="35" spans="1:14" x14ac:dyDescent="0.35">
      <c r="A35">
        <v>34</v>
      </c>
      <c r="K35">
        <f t="shared" si="10"/>
        <v>0</v>
      </c>
      <c r="L35">
        <f t="shared" si="11"/>
        <v>0</v>
      </c>
      <c r="M35" t="str">
        <f t="shared" si="12"/>
        <v>Emily</v>
      </c>
      <c r="N35">
        <f t="shared" si="1"/>
        <v>0</v>
      </c>
    </row>
    <row r="36" spans="1:14" x14ac:dyDescent="0.35">
      <c r="A36">
        <v>35</v>
      </c>
      <c r="K36">
        <f t="shared" si="10"/>
        <v>0</v>
      </c>
      <c r="L36">
        <f t="shared" si="11"/>
        <v>0</v>
      </c>
      <c r="M36" t="str">
        <f t="shared" si="12"/>
        <v>Emily</v>
      </c>
      <c r="N36">
        <f t="shared" si="1"/>
        <v>0</v>
      </c>
    </row>
    <row r="37" spans="1:14" x14ac:dyDescent="0.35">
      <c r="A37">
        <v>36</v>
      </c>
      <c r="K37">
        <f t="shared" si="10"/>
        <v>0</v>
      </c>
      <c r="L37">
        <f t="shared" si="11"/>
        <v>0</v>
      </c>
      <c r="M37" t="str">
        <f t="shared" si="12"/>
        <v>Emily</v>
      </c>
      <c r="N37">
        <f t="shared" si="1"/>
        <v>0</v>
      </c>
    </row>
    <row r="38" spans="1:14" x14ac:dyDescent="0.35">
      <c r="A38">
        <v>37</v>
      </c>
      <c r="K38">
        <f t="shared" si="10"/>
        <v>0</v>
      </c>
      <c r="L38">
        <f t="shared" si="11"/>
        <v>0</v>
      </c>
      <c r="M38" t="str">
        <f t="shared" si="12"/>
        <v>Emily</v>
      </c>
      <c r="N38">
        <f t="shared" si="1"/>
        <v>0</v>
      </c>
    </row>
    <row r="39" spans="1:14" x14ac:dyDescent="0.35">
      <c r="A39">
        <v>38</v>
      </c>
      <c r="K39">
        <f t="shared" si="10"/>
        <v>0</v>
      </c>
      <c r="L39">
        <f t="shared" si="11"/>
        <v>0</v>
      </c>
      <c r="M39" t="str">
        <f t="shared" si="12"/>
        <v>Emily</v>
      </c>
      <c r="N39">
        <f t="shared" si="1"/>
        <v>0</v>
      </c>
    </row>
    <row r="40" spans="1:14" x14ac:dyDescent="0.35">
      <c r="A40">
        <v>39</v>
      </c>
      <c r="K40">
        <f t="shared" si="10"/>
        <v>0</v>
      </c>
      <c r="L40">
        <f t="shared" si="11"/>
        <v>0</v>
      </c>
      <c r="M40" t="str">
        <f t="shared" si="12"/>
        <v>Emily</v>
      </c>
      <c r="N40">
        <f t="shared" si="1"/>
        <v>0</v>
      </c>
    </row>
    <row r="41" spans="1:14" x14ac:dyDescent="0.35">
      <c r="A41">
        <v>40</v>
      </c>
    </row>
    <row r="42" spans="1:14" x14ac:dyDescent="0.35">
      <c r="A4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1390-EE6C-425E-9F5D-D6CB7EC6016D}">
  <dimension ref="A1:L2"/>
  <sheetViews>
    <sheetView tabSelected="1" workbookViewId="0">
      <selection activeCell="L3" sqref="L3"/>
    </sheetView>
  </sheetViews>
  <sheetFormatPr defaultRowHeight="14.5" x14ac:dyDescent="0.35"/>
  <cols>
    <col min="1" max="1" width="14.1796875" customWidth="1"/>
    <col min="2" max="2" width="25" customWidth="1"/>
  </cols>
  <sheetData>
    <row r="1" spans="1:12" x14ac:dyDescent="0.35">
      <c r="A1" t="s">
        <v>16</v>
      </c>
      <c r="B1" t="s">
        <v>17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1:12" x14ac:dyDescent="0.35">
      <c r="A2" t="s">
        <v>63</v>
      </c>
      <c r="B2" t="s">
        <v>62</v>
      </c>
      <c r="C2">
        <v>7</v>
      </c>
      <c r="D2">
        <v>3</v>
      </c>
      <c r="E2">
        <v>0</v>
      </c>
      <c r="F2">
        <v>5</v>
      </c>
      <c r="G2">
        <v>4</v>
      </c>
      <c r="H2">
        <v>3</v>
      </c>
      <c r="I2">
        <v>15</v>
      </c>
      <c r="J2">
        <v>6</v>
      </c>
      <c r="K2">
        <v>11</v>
      </c>
      <c r="L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E75C-7AF4-4826-AA18-1D104E109278}">
  <dimension ref="A1:P19"/>
  <sheetViews>
    <sheetView workbookViewId="0">
      <selection activeCell="E8" sqref="E8"/>
    </sheetView>
  </sheetViews>
  <sheetFormatPr defaultRowHeight="14.5" x14ac:dyDescent="0.35"/>
  <sheetData>
    <row r="1" spans="1:16" x14ac:dyDescent="0.35">
      <c r="A1" t="s">
        <v>38</v>
      </c>
      <c r="B1" t="s">
        <v>39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44</v>
      </c>
      <c r="N1" t="s">
        <v>43</v>
      </c>
      <c r="O1" t="s">
        <v>18</v>
      </c>
      <c r="P1" t="s">
        <v>25</v>
      </c>
    </row>
    <row r="2" spans="1:16" x14ac:dyDescent="0.35">
      <c r="A2">
        <v>1</v>
      </c>
      <c r="B2" t="s">
        <v>16</v>
      </c>
      <c r="C2">
        <v>65</v>
      </c>
      <c r="D2">
        <v>60</v>
      </c>
      <c r="E2">
        <v>40</v>
      </c>
      <c r="F2">
        <v>29</v>
      </c>
      <c r="G2">
        <v>0</v>
      </c>
      <c r="H2">
        <v>6</v>
      </c>
      <c r="I2">
        <v>10</v>
      </c>
      <c r="J2">
        <v>0</v>
      </c>
      <c r="K2">
        <v>3</v>
      </c>
      <c r="L2">
        <v>3</v>
      </c>
      <c r="M2">
        <f>C2+E2-G2+I2+(K2*4)</f>
        <v>127</v>
      </c>
      <c r="N2">
        <f>D2+F2-H2+J2+(L2*4)</f>
        <v>95</v>
      </c>
      <c r="O2" t="str">
        <f>IF(M2&gt;N2, "Emily", "Kathleen")</f>
        <v>Emily</v>
      </c>
      <c r="P2">
        <f>ABS(M2-N2)</f>
        <v>32</v>
      </c>
    </row>
    <row r="3" spans="1:16" x14ac:dyDescent="0.35">
      <c r="A3">
        <v>2</v>
      </c>
      <c r="B3" t="s">
        <v>17</v>
      </c>
      <c r="C3">
        <f>4+2+7+7+7+1+4+2+4+2+2+4+7+1+2</f>
        <v>56</v>
      </c>
      <c r="D3">
        <v>64</v>
      </c>
      <c r="E3">
        <v>42</v>
      </c>
      <c r="F3">
        <v>58</v>
      </c>
      <c r="G3">
        <v>8</v>
      </c>
      <c r="H3">
        <v>0</v>
      </c>
      <c r="I3">
        <v>0</v>
      </c>
      <c r="J3">
        <v>10</v>
      </c>
      <c r="K3">
        <v>3</v>
      </c>
      <c r="L3">
        <v>2</v>
      </c>
      <c r="M3">
        <f t="shared" ref="M3:M19" si="0">C3+E3-G3+I3+(K3*4)</f>
        <v>102</v>
      </c>
      <c r="N3">
        <f t="shared" ref="N3:N19" si="1">D3+F3-H3+J3+(L3*4)</f>
        <v>140</v>
      </c>
      <c r="O3" t="str">
        <f t="shared" ref="O3:O19" si="2">IF(M3&gt;N3, "Emily", "Kathleen")</f>
        <v>Kathleen</v>
      </c>
      <c r="P3">
        <f t="shared" ref="P3:P19" si="3">ABS(M3-N3)</f>
        <v>38</v>
      </c>
    </row>
    <row r="4" spans="1:16" x14ac:dyDescent="0.35">
      <c r="A4">
        <v>3</v>
      </c>
      <c r="B4" t="s">
        <v>16</v>
      </c>
      <c r="C4">
        <v>50</v>
      </c>
      <c r="D4">
        <v>75</v>
      </c>
      <c r="E4">
        <v>38</v>
      </c>
      <c r="F4">
        <v>36</v>
      </c>
      <c r="G4">
        <v>21</v>
      </c>
      <c r="H4">
        <v>0</v>
      </c>
      <c r="I4">
        <v>0</v>
      </c>
      <c r="J4">
        <v>10</v>
      </c>
      <c r="K4">
        <v>2</v>
      </c>
      <c r="L4">
        <v>3</v>
      </c>
      <c r="M4">
        <f t="shared" si="0"/>
        <v>75</v>
      </c>
      <c r="N4">
        <f t="shared" si="1"/>
        <v>133</v>
      </c>
      <c r="O4" t="str">
        <f t="shared" si="2"/>
        <v>Kathleen</v>
      </c>
      <c r="P4">
        <f t="shared" si="3"/>
        <v>58</v>
      </c>
    </row>
    <row r="5" spans="1:16" x14ac:dyDescent="0.35">
      <c r="A5">
        <v>4</v>
      </c>
      <c r="B5" t="s">
        <v>17</v>
      </c>
      <c r="C5">
        <v>54</v>
      </c>
      <c r="D5">
        <v>67</v>
      </c>
      <c r="E5">
        <v>50</v>
      </c>
      <c r="F5">
        <v>48</v>
      </c>
      <c r="G5">
        <v>0</v>
      </c>
      <c r="H5">
        <v>0</v>
      </c>
      <c r="I5">
        <v>0</v>
      </c>
      <c r="J5">
        <v>10</v>
      </c>
      <c r="K5">
        <v>3</v>
      </c>
      <c r="L5">
        <v>3</v>
      </c>
      <c r="M5">
        <f t="shared" si="0"/>
        <v>116</v>
      </c>
      <c r="N5">
        <f t="shared" si="1"/>
        <v>137</v>
      </c>
      <c r="O5" t="str">
        <f t="shared" si="2"/>
        <v>Kathleen</v>
      </c>
      <c r="P5">
        <f t="shared" si="3"/>
        <v>21</v>
      </c>
    </row>
    <row r="6" spans="1:16" x14ac:dyDescent="0.35">
      <c r="A6">
        <v>5</v>
      </c>
      <c r="B6" t="s">
        <v>16</v>
      </c>
      <c r="C6">
        <v>66</v>
      </c>
      <c r="D6">
        <v>78</v>
      </c>
      <c r="E6">
        <v>65</v>
      </c>
      <c r="F6">
        <v>41</v>
      </c>
      <c r="G6">
        <v>0</v>
      </c>
      <c r="H6">
        <v>0</v>
      </c>
      <c r="I6">
        <v>0</v>
      </c>
      <c r="J6">
        <v>10</v>
      </c>
      <c r="K6">
        <v>3</v>
      </c>
      <c r="L6">
        <v>3</v>
      </c>
      <c r="M6">
        <f t="shared" si="0"/>
        <v>143</v>
      </c>
      <c r="N6">
        <f t="shared" si="1"/>
        <v>141</v>
      </c>
      <c r="O6" t="str">
        <f t="shared" si="2"/>
        <v>Emily</v>
      </c>
      <c r="P6">
        <f t="shared" si="3"/>
        <v>2</v>
      </c>
    </row>
    <row r="7" spans="1:16" x14ac:dyDescent="0.35">
      <c r="A7">
        <v>6</v>
      </c>
      <c r="B7" t="s">
        <v>17</v>
      </c>
      <c r="C7">
        <v>77</v>
      </c>
      <c r="D7">
        <v>51</v>
      </c>
      <c r="E7">
        <v>49</v>
      </c>
      <c r="F7">
        <v>50</v>
      </c>
      <c r="G7">
        <v>9</v>
      </c>
      <c r="H7">
        <v>0</v>
      </c>
      <c r="I7">
        <v>10</v>
      </c>
      <c r="J7">
        <v>10</v>
      </c>
      <c r="K7">
        <v>3</v>
      </c>
      <c r="L7">
        <v>3</v>
      </c>
      <c r="M7">
        <f t="shared" si="0"/>
        <v>139</v>
      </c>
      <c r="N7">
        <f t="shared" si="1"/>
        <v>123</v>
      </c>
      <c r="O7" t="str">
        <f t="shared" si="2"/>
        <v>Emily</v>
      </c>
      <c r="P7">
        <f t="shared" si="3"/>
        <v>16</v>
      </c>
    </row>
    <row r="8" spans="1:16" x14ac:dyDescent="0.35">
      <c r="A8">
        <v>7</v>
      </c>
      <c r="B8" t="s">
        <v>16</v>
      </c>
      <c r="C8">
        <v>62</v>
      </c>
      <c r="D8">
        <v>62</v>
      </c>
      <c r="E8">
        <v>69</v>
      </c>
      <c r="F8">
        <v>36</v>
      </c>
      <c r="G8">
        <v>0</v>
      </c>
      <c r="H8">
        <v>0</v>
      </c>
      <c r="I8">
        <v>0</v>
      </c>
      <c r="J8">
        <v>10</v>
      </c>
      <c r="K8">
        <v>3</v>
      </c>
      <c r="L8">
        <v>3</v>
      </c>
      <c r="M8">
        <f t="shared" si="0"/>
        <v>143</v>
      </c>
      <c r="N8">
        <f t="shared" si="1"/>
        <v>120</v>
      </c>
      <c r="O8" t="str">
        <f t="shared" si="2"/>
        <v>Emily</v>
      </c>
      <c r="P8">
        <f t="shared" si="3"/>
        <v>23</v>
      </c>
    </row>
    <row r="9" spans="1:16" x14ac:dyDescent="0.35">
      <c r="M9">
        <f t="shared" si="0"/>
        <v>0</v>
      </c>
      <c r="N9">
        <f t="shared" si="1"/>
        <v>0</v>
      </c>
      <c r="O9" t="str">
        <f t="shared" si="2"/>
        <v>Kathleen</v>
      </c>
      <c r="P9">
        <f t="shared" si="3"/>
        <v>0</v>
      </c>
    </row>
    <row r="10" spans="1:16" x14ac:dyDescent="0.35">
      <c r="M10">
        <f t="shared" si="0"/>
        <v>0</v>
      </c>
      <c r="N10">
        <f t="shared" si="1"/>
        <v>0</v>
      </c>
      <c r="O10" t="str">
        <f t="shared" si="2"/>
        <v>Kathleen</v>
      </c>
      <c r="P10">
        <f t="shared" si="3"/>
        <v>0</v>
      </c>
    </row>
    <row r="11" spans="1:16" x14ac:dyDescent="0.35">
      <c r="M11">
        <f t="shared" si="0"/>
        <v>0</v>
      </c>
      <c r="N11">
        <f t="shared" si="1"/>
        <v>0</v>
      </c>
      <c r="O11" t="str">
        <f t="shared" si="2"/>
        <v>Kathleen</v>
      </c>
      <c r="P11">
        <f t="shared" si="3"/>
        <v>0</v>
      </c>
    </row>
    <row r="12" spans="1:16" x14ac:dyDescent="0.35">
      <c r="M12">
        <f t="shared" si="0"/>
        <v>0</v>
      </c>
      <c r="N12">
        <f t="shared" si="1"/>
        <v>0</v>
      </c>
      <c r="O12" t="str">
        <f t="shared" si="2"/>
        <v>Kathleen</v>
      </c>
      <c r="P12">
        <f t="shared" si="3"/>
        <v>0</v>
      </c>
    </row>
    <row r="13" spans="1:16" x14ac:dyDescent="0.35">
      <c r="M13">
        <f t="shared" si="0"/>
        <v>0</v>
      </c>
      <c r="N13">
        <f t="shared" si="1"/>
        <v>0</v>
      </c>
      <c r="O13" t="str">
        <f t="shared" si="2"/>
        <v>Kathleen</v>
      </c>
      <c r="P13">
        <f t="shared" si="3"/>
        <v>0</v>
      </c>
    </row>
    <row r="14" spans="1:16" x14ac:dyDescent="0.35">
      <c r="M14">
        <f t="shared" si="0"/>
        <v>0</v>
      </c>
      <c r="N14">
        <f t="shared" si="1"/>
        <v>0</v>
      </c>
      <c r="O14" t="str">
        <f t="shared" si="2"/>
        <v>Kathleen</v>
      </c>
      <c r="P14">
        <f t="shared" si="3"/>
        <v>0</v>
      </c>
    </row>
    <row r="15" spans="1:16" x14ac:dyDescent="0.35">
      <c r="M15">
        <f t="shared" si="0"/>
        <v>0</v>
      </c>
      <c r="N15">
        <f t="shared" si="1"/>
        <v>0</v>
      </c>
      <c r="O15" t="str">
        <f t="shared" si="2"/>
        <v>Kathleen</v>
      </c>
      <c r="P15">
        <f t="shared" si="3"/>
        <v>0</v>
      </c>
    </row>
    <row r="16" spans="1:16" x14ac:dyDescent="0.35">
      <c r="M16">
        <f t="shared" si="0"/>
        <v>0</v>
      </c>
      <c r="N16">
        <f t="shared" si="1"/>
        <v>0</v>
      </c>
      <c r="O16" t="str">
        <f t="shared" si="2"/>
        <v>Kathleen</v>
      </c>
      <c r="P16">
        <f t="shared" si="3"/>
        <v>0</v>
      </c>
    </row>
    <row r="17" spans="13:16" x14ac:dyDescent="0.35">
      <c r="M17">
        <f t="shared" si="0"/>
        <v>0</v>
      </c>
      <c r="N17">
        <f t="shared" si="1"/>
        <v>0</v>
      </c>
      <c r="O17" t="str">
        <f t="shared" si="2"/>
        <v>Kathleen</v>
      </c>
      <c r="P17">
        <f t="shared" si="3"/>
        <v>0</v>
      </c>
    </row>
    <row r="18" spans="13:16" x14ac:dyDescent="0.35">
      <c r="M18">
        <f t="shared" si="0"/>
        <v>0</v>
      </c>
      <c r="N18">
        <f t="shared" si="1"/>
        <v>0</v>
      </c>
      <c r="O18" t="str">
        <f t="shared" si="2"/>
        <v>Kathleen</v>
      </c>
      <c r="P18">
        <f t="shared" si="3"/>
        <v>0</v>
      </c>
    </row>
    <row r="19" spans="13:16" x14ac:dyDescent="0.35">
      <c r="M19">
        <f t="shared" si="0"/>
        <v>0</v>
      </c>
      <c r="N19">
        <f t="shared" si="1"/>
        <v>0</v>
      </c>
      <c r="O19" t="str">
        <f t="shared" si="2"/>
        <v>Kathleen</v>
      </c>
      <c r="P1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"/>
  <sheetViews>
    <sheetView workbookViewId="0">
      <selection activeCell="T10" sqref="T10"/>
    </sheetView>
  </sheetViews>
  <sheetFormatPr defaultRowHeight="14.5" x14ac:dyDescent="0.35"/>
  <sheetData>
    <row r="1" spans="1:20" x14ac:dyDescent="0.35">
      <c r="A1" s="1" t="s">
        <v>7</v>
      </c>
      <c r="B1" s="1" t="s">
        <v>15</v>
      </c>
      <c r="C1" s="1" t="s">
        <v>6</v>
      </c>
      <c r="D1" s="1" t="s">
        <v>14</v>
      </c>
      <c r="E1" s="1" t="s">
        <v>4</v>
      </c>
      <c r="F1" s="1" t="s">
        <v>12</v>
      </c>
      <c r="G1" s="1" t="s">
        <v>0</v>
      </c>
      <c r="H1" s="1" t="s">
        <v>8</v>
      </c>
      <c r="I1" s="1" t="s">
        <v>2</v>
      </c>
      <c r="J1" s="1" t="s">
        <v>10</v>
      </c>
      <c r="K1" s="1" t="s">
        <v>3</v>
      </c>
      <c r="L1" s="1" t="s">
        <v>11</v>
      </c>
      <c r="M1" s="1" t="s">
        <v>5</v>
      </c>
      <c r="N1" s="1" t="s">
        <v>13</v>
      </c>
      <c r="O1" s="1" t="s">
        <v>26</v>
      </c>
      <c r="P1" s="1" t="s">
        <v>27</v>
      </c>
      <c r="Q1" s="1" t="s">
        <v>16</v>
      </c>
      <c r="R1" s="1" t="s">
        <v>17</v>
      </c>
      <c r="S1" s="1" t="s">
        <v>18</v>
      </c>
      <c r="T1" s="1" t="s">
        <v>38</v>
      </c>
    </row>
    <row r="2" spans="1:20" x14ac:dyDescent="0.35">
      <c r="A2">
        <v>1</v>
      </c>
      <c r="B2">
        <v>13</v>
      </c>
      <c r="C2">
        <v>0</v>
      </c>
      <c r="D2">
        <v>1</v>
      </c>
      <c r="E2">
        <v>3</v>
      </c>
      <c r="F2">
        <v>10</v>
      </c>
      <c r="G2">
        <v>23</v>
      </c>
      <c r="H2">
        <v>14</v>
      </c>
      <c r="I2">
        <v>0</v>
      </c>
      <c r="J2">
        <v>2</v>
      </c>
      <c r="K2">
        <v>7</v>
      </c>
      <c r="L2">
        <v>0</v>
      </c>
      <c r="M2">
        <v>7</v>
      </c>
      <c r="N2">
        <v>5</v>
      </c>
      <c r="O2" t="s">
        <v>60</v>
      </c>
      <c r="P2" t="s">
        <v>60</v>
      </c>
      <c r="Q2">
        <f>SUM(G2,I2,K2,E2,M2,C2,A2)</f>
        <v>41</v>
      </c>
      <c r="R2">
        <f>SUM(H2,J2,L2,F2,N2,D2,B2)</f>
        <v>45</v>
      </c>
      <c r="S2" t="str">
        <f>IF(Q2&lt;R2, "Emily", "Kathleen")</f>
        <v>Emily</v>
      </c>
      <c r="T2">
        <v>1</v>
      </c>
    </row>
    <row r="3" spans="1:20" x14ac:dyDescent="0.35">
      <c r="A3">
        <v>15</v>
      </c>
      <c r="B3">
        <v>2</v>
      </c>
      <c r="C3">
        <v>1</v>
      </c>
      <c r="D3">
        <v>2</v>
      </c>
      <c r="E3">
        <v>10</v>
      </c>
      <c r="F3">
        <v>10</v>
      </c>
      <c r="G3">
        <v>23</v>
      </c>
      <c r="H3">
        <v>0</v>
      </c>
      <c r="I3">
        <v>0</v>
      </c>
      <c r="J3">
        <v>4</v>
      </c>
      <c r="K3">
        <v>0</v>
      </c>
      <c r="L3">
        <v>0</v>
      </c>
      <c r="M3">
        <v>1</v>
      </c>
      <c r="N3">
        <v>26</v>
      </c>
      <c r="O3" t="s">
        <v>60</v>
      </c>
      <c r="P3" t="s">
        <v>60</v>
      </c>
      <c r="Q3">
        <f t="shared" ref="Q3:Q27" si="0">SUM(G3,I3,K3,E3,M3,C3,A3)</f>
        <v>50</v>
      </c>
      <c r="R3">
        <f t="shared" ref="R3:R27" si="1">SUM(H3,J3,L3,F3,N3,D3,B3)</f>
        <v>44</v>
      </c>
      <c r="S3" t="str">
        <f t="shared" ref="S3:S27" si="2">IF(Q3&lt;R3, "Emily", "Kathleen")</f>
        <v>Kathleen</v>
      </c>
      <c r="T3">
        <v>2</v>
      </c>
    </row>
    <row r="4" spans="1:20" x14ac:dyDescent="0.35">
      <c r="A4">
        <v>0</v>
      </c>
      <c r="B4">
        <v>17</v>
      </c>
      <c r="C4">
        <v>0</v>
      </c>
      <c r="D4">
        <v>4</v>
      </c>
      <c r="E4">
        <v>3</v>
      </c>
      <c r="F4">
        <v>3</v>
      </c>
      <c r="G4">
        <v>34</v>
      </c>
      <c r="H4">
        <v>0</v>
      </c>
      <c r="I4">
        <v>0</v>
      </c>
      <c r="J4">
        <v>5</v>
      </c>
      <c r="K4">
        <v>0</v>
      </c>
      <c r="L4">
        <v>10</v>
      </c>
      <c r="M4">
        <v>0</v>
      </c>
      <c r="N4">
        <v>20</v>
      </c>
      <c r="O4" t="s">
        <v>60</v>
      </c>
      <c r="P4" t="s">
        <v>60</v>
      </c>
      <c r="Q4">
        <f t="shared" si="0"/>
        <v>37</v>
      </c>
      <c r="R4">
        <f t="shared" si="1"/>
        <v>59</v>
      </c>
      <c r="S4" t="str">
        <f t="shared" si="2"/>
        <v>Emily</v>
      </c>
      <c r="T4">
        <v>3</v>
      </c>
    </row>
    <row r="5" spans="1:20" x14ac:dyDescent="0.35">
      <c r="A5">
        <v>-3</v>
      </c>
      <c r="B5">
        <v>12</v>
      </c>
      <c r="C5">
        <v>1</v>
      </c>
      <c r="D5">
        <v>0</v>
      </c>
      <c r="E5">
        <v>3</v>
      </c>
      <c r="F5">
        <v>10</v>
      </c>
      <c r="G5">
        <v>19</v>
      </c>
      <c r="H5">
        <v>7</v>
      </c>
      <c r="I5">
        <v>0</v>
      </c>
      <c r="J5">
        <v>3</v>
      </c>
      <c r="K5">
        <v>6</v>
      </c>
      <c r="L5">
        <f>7+6+8</f>
        <v>21</v>
      </c>
      <c r="M5">
        <v>11</v>
      </c>
      <c r="N5">
        <v>1</v>
      </c>
      <c r="O5" t="s">
        <v>60</v>
      </c>
      <c r="P5" t="s">
        <v>60</v>
      </c>
      <c r="Q5">
        <f t="shared" si="0"/>
        <v>37</v>
      </c>
      <c r="R5">
        <f t="shared" si="1"/>
        <v>54</v>
      </c>
      <c r="S5" t="str">
        <f t="shared" si="2"/>
        <v>Emily</v>
      </c>
      <c r="T5">
        <v>4</v>
      </c>
    </row>
    <row r="6" spans="1:20" x14ac:dyDescent="0.35">
      <c r="A6">
        <v>2</v>
      </c>
      <c r="B6">
        <v>9</v>
      </c>
      <c r="C6">
        <v>0</v>
      </c>
      <c r="D6">
        <v>6</v>
      </c>
      <c r="E6">
        <v>13</v>
      </c>
      <c r="F6">
        <v>10</v>
      </c>
      <c r="G6">
        <v>15</v>
      </c>
      <c r="H6">
        <v>8</v>
      </c>
      <c r="I6">
        <v>0</v>
      </c>
      <c r="J6">
        <v>3</v>
      </c>
      <c r="K6">
        <v>8</v>
      </c>
      <c r="L6">
        <v>0</v>
      </c>
      <c r="M6">
        <v>7</v>
      </c>
      <c r="N6">
        <f>14+9+8</f>
        <v>31</v>
      </c>
      <c r="O6" t="s">
        <v>60</v>
      </c>
      <c r="P6" t="s">
        <v>60</v>
      </c>
      <c r="Q6">
        <f t="shared" si="0"/>
        <v>45</v>
      </c>
      <c r="R6">
        <f t="shared" si="1"/>
        <v>67</v>
      </c>
      <c r="S6" t="str">
        <f t="shared" si="2"/>
        <v>Emily</v>
      </c>
      <c r="T6">
        <v>5</v>
      </c>
    </row>
    <row r="7" spans="1:20" x14ac:dyDescent="0.35">
      <c r="A7">
        <v>0</v>
      </c>
      <c r="B7">
        <v>0</v>
      </c>
      <c r="C7">
        <v>3</v>
      </c>
      <c r="D7">
        <v>6</v>
      </c>
      <c r="E7">
        <v>11</v>
      </c>
      <c r="F7">
        <v>5</v>
      </c>
      <c r="G7">
        <v>27</v>
      </c>
      <c r="H7">
        <v>15</v>
      </c>
      <c r="I7">
        <v>6</v>
      </c>
      <c r="J7">
        <v>5</v>
      </c>
      <c r="K7">
        <v>2</v>
      </c>
      <c r="L7">
        <v>6</v>
      </c>
      <c r="M7">
        <v>1</v>
      </c>
      <c r="N7">
        <v>7</v>
      </c>
      <c r="O7" t="s">
        <v>60</v>
      </c>
      <c r="P7" t="s">
        <v>17</v>
      </c>
      <c r="Q7">
        <f t="shared" si="0"/>
        <v>50</v>
      </c>
      <c r="R7">
        <f t="shared" si="1"/>
        <v>44</v>
      </c>
      <c r="S7" t="str">
        <f t="shared" si="2"/>
        <v>Kathleen</v>
      </c>
      <c r="T7">
        <v>6</v>
      </c>
    </row>
    <row r="8" spans="1:20" x14ac:dyDescent="0.35">
      <c r="A8">
        <v>-3</v>
      </c>
      <c r="B8">
        <v>8</v>
      </c>
      <c r="C8">
        <v>2</v>
      </c>
      <c r="D8">
        <v>1</v>
      </c>
      <c r="E8">
        <v>0</v>
      </c>
      <c r="F8">
        <v>10</v>
      </c>
      <c r="G8">
        <v>34</v>
      </c>
      <c r="H8">
        <v>7</v>
      </c>
      <c r="I8">
        <v>0</v>
      </c>
      <c r="J8">
        <v>0</v>
      </c>
      <c r="K8">
        <v>0</v>
      </c>
      <c r="L8">
        <v>0</v>
      </c>
      <c r="M8">
        <v>18</v>
      </c>
      <c r="N8">
        <v>21</v>
      </c>
      <c r="O8" t="s">
        <v>60</v>
      </c>
      <c r="P8" t="s">
        <v>60</v>
      </c>
      <c r="Q8">
        <f>SUM(G8,I8,K8,C8,M8,A8,E8)</f>
        <v>51</v>
      </c>
      <c r="R8">
        <f t="shared" si="1"/>
        <v>47</v>
      </c>
      <c r="S8" t="str">
        <f t="shared" si="2"/>
        <v>Kathleen</v>
      </c>
      <c r="T8">
        <v>7</v>
      </c>
    </row>
    <row r="9" spans="1:20" x14ac:dyDescent="0.35">
      <c r="A9">
        <v>11</v>
      </c>
      <c r="B9">
        <v>10</v>
      </c>
      <c r="C9">
        <v>0</v>
      </c>
      <c r="D9">
        <v>1</v>
      </c>
      <c r="E9">
        <v>0</v>
      </c>
      <c r="F9">
        <v>10</v>
      </c>
      <c r="G9">
        <v>17</v>
      </c>
      <c r="H9">
        <v>23</v>
      </c>
      <c r="I9">
        <v>0</v>
      </c>
      <c r="J9">
        <v>0</v>
      </c>
      <c r="K9">
        <v>5</v>
      </c>
      <c r="L9">
        <v>8</v>
      </c>
      <c r="M9">
        <v>13</v>
      </c>
      <c r="N9">
        <v>4</v>
      </c>
      <c r="O9" t="s">
        <v>60</v>
      </c>
      <c r="P9" t="s">
        <v>60</v>
      </c>
      <c r="Q9">
        <f t="shared" si="0"/>
        <v>46</v>
      </c>
      <c r="R9">
        <f t="shared" si="1"/>
        <v>56</v>
      </c>
      <c r="S9" t="str">
        <f t="shared" si="2"/>
        <v>Emily</v>
      </c>
      <c r="T9">
        <v>8</v>
      </c>
    </row>
    <row r="10" spans="1:20" x14ac:dyDescent="0.35">
      <c r="Q10">
        <f t="shared" si="0"/>
        <v>0</v>
      </c>
      <c r="R10">
        <f t="shared" si="1"/>
        <v>0</v>
      </c>
      <c r="S10" t="str">
        <f t="shared" si="2"/>
        <v>Kathleen</v>
      </c>
    </row>
    <row r="11" spans="1:20" x14ac:dyDescent="0.35">
      <c r="Q11">
        <f t="shared" si="0"/>
        <v>0</v>
      </c>
      <c r="R11">
        <f t="shared" si="1"/>
        <v>0</v>
      </c>
      <c r="S11" t="str">
        <f t="shared" si="2"/>
        <v>Kathleen</v>
      </c>
    </row>
    <row r="12" spans="1:20" x14ac:dyDescent="0.35">
      <c r="Q12">
        <f t="shared" si="0"/>
        <v>0</v>
      </c>
      <c r="R12">
        <f t="shared" si="1"/>
        <v>0</v>
      </c>
      <c r="S12" t="str">
        <f t="shared" si="2"/>
        <v>Kathleen</v>
      </c>
    </row>
    <row r="13" spans="1:20" x14ac:dyDescent="0.35">
      <c r="Q13">
        <f t="shared" si="0"/>
        <v>0</v>
      </c>
      <c r="R13">
        <f t="shared" si="1"/>
        <v>0</v>
      </c>
      <c r="S13" t="str">
        <f t="shared" si="2"/>
        <v>Kathleen</v>
      </c>
    </row>
    <row r="14" spans="1:20" x14ac:dyDescent="0.35">
      <c r="Q14">
        <f t="shared" si="0"/>
        <v>0</v>
      </c>
      <c r="R14">
        <f t="shared" si="1"/>
        <v>0</v>
      </c>
      <c r="S14" t="str">
        <f t="shared" si="2"/>
        <v>Kathleen</v>
      </c>
    </row>
    <row r="15" spans="1:20" x14ac:dyDescent="0.35">
      <c r="Q15">
        <f t="shared" si="0"/>
        <v>0</v>
      </c>
      <c r="R15">
        <f t="shared" si="1"/>
        <v>0</v>
      </c>
      <c r="S15" t="str">
        <f t="shared" si="2"/>
        <v>Kathleen</v>
      </c>
    </row>
    <row r="16" spans="1:20" x14ac:dyDescent="0.35">
      <c r="Q16">
        <f t="shared" si="0"/>
        <v>0</v>
      </c>
      <c r="R16">
        <f t="shared" si="1"/>
        <v>0</v>
      </c>
      <c r="S16" t="str">
        <f t="shared" si="2"/>
        <v>Kathleen</v>
      </c>
    </row>
    <row r="17" spans="17:19" x14ac:dyDescent="0.35">
      <c r="Q17">
        <f t="shared" si="0"/>
        <v>0</v>
      </c>
      <c r="R17">
        <f t="shared" si="1"/>
        <v>0</v>
      </c>
      <c r="S17" t="str">
        <f t="shared" si="2"/>
        <v>Kathleen</v>
      </c>
    </row>
    <row r="18" spans="17:19" x14ac:dyDescent="0.35">
      <c r="Q18">
        <f t="shared" si="0"/>
        <v>0</v>
      </c>
      <c r="R18">
        <f t="shared" si="1"/>
        <v>0</v>
      </c>
      <c r="S18" t="str">
        <f t="shared" si="2"/>
        <v>Kathleen</v>
      </c>
    </row>
    <row r="19" spans="17:19" x14ac:dyDescent="0.35">
      <c r="Q19">
        <f t="shared" si="0"/>
        <v>0</v>
      </c>
      <c r="R19">
        <f t="shared" si="1"/>
        <v>0</v>
      </c>
      <c r="S19" t="str">
        <f t="shared" si="2"/>
        <v>Kathleen</v>
      </c>
    </row>
    <row r="20" spans="17:19" x14ac:dyDescent="0.35">
      <c r="Q20">
        <f t="shared" si="0"/>
        <v>0</v>
      </c>
      <c r="R20">
        <f t="shared" si="1"/>
        <v>0</v>
      </c>
      <c r="S20" t="str">
        <f t="shared" si="2"/>
        <v>Kathleen</v>
      </c>
    </row>
    <row r="21" spans="17:19" x14ac:dyDescent="0.35">
      <c r="Q21">
        <f t="shared" si="0"/>
        <v>0</v>
      </c>
      <c r="R21">
        <f t="shared" si="1"/>
        <v>0</v>
      </c>
      <c r="S21" t="str">
        <f t="shared" si="2"/>
        <v>Kathleen</v>
      </c>
    </row>
    <row r="22" spans="17:19" x14ac:dyDescent="0.35">
      <c r="Q22">
        <f t="shared" si="0"/>
        <v>0</v>
      </c>
      <c r="R22">
        <f t="shared" si="1"/>
        <v>0</v>
      </c>
      <c r="S22" t="str">
        <f t="shared" si="2"/>
        <v>Kathleen</v>
      </c>
    </row>
    <row r="23" spans="17:19" x14ac:dyDescent="0.35">
      <c r="Q23">
        <f t="shared" si="0"/>
        <v>0</v>
      </c>
      <c r="R23">
        <f t="shared" si="1"/>
        <v>0</v>
      </c>
      <c r="S23" t="str">
        <f t="shared" si="2"/>
        <v>Kathleen</v>
      </c>
    </row>
    <row r="24" spans="17:19" x14ac:dyDescent="0.35">
      <c r="Q24">
        <f t="shared" si="0"/>
        <v>0</v>
      </c>
      <c r="R24">
        <f t="shared" si="1"/>
        <v>0</v>
      </c>
      <c r="S24" t="str">
        <f t="shared" si="2"/>
        <v>Kathleen</v>
      </c>
    </row>
    <row r="25" spans="17:19" x14ac:dyDescent="0.35">
      <c r="Q25">
        <f t="shared" si="0"/>
        <v>0</v>
      </c>
      <c r="R25">
        <f t="shared" si="1"/>
        <v>0</v>
      </c>
      <c r="S25" t="str">
        <f t="shared" si="2"/>
        <v>Kathleen</v>
      </c>
    </row>
    <row r="26" spans="17:19" x14ac:dyDescent="0.35">
      <c r="Q26">
        <f t="shared" si="0"/>
        <v>0</v>
      </c>
      <c r="R26">
        <f t="shared" si="1"/>
        <v>0</v>
      </c>
      <c r="S26" t="str">
        <f t="shared" si="2"/>
        <v>Kathleen</v>
      </c>
    </row>
    <row r="27" spans="17:19" x14ac:dyDescent="0.35">
      <c r="Q27">
        <f t="shared" si="0"/>
        <v>0</v>
      </c>
      <c r="R27">
        <f t="shared" si="1"/>
        <v>0</v>
      </c>
      <c r="S27" t="str">
        <f t="shared" si="2"/>
        <v>Kathleen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2"/>
  <sheetViews>
    <sheetView zoomScale="79" zoomScaleNormal="70" workbookViewId="0">
      <selection activeCell="L33" sqref="L33"/>
    </sheetView>
  </sheetViews>
  <sheetFormatPr defaultRowHeight="14.5" x14ac:dyDescent="0.35"/>
  <cols>
    <col min="11" max="11" width="13.54296875" customWidth="1"/>
  </cols>
  <sheetData>
    <row r="1" spans="1:12" x14ac:dyDescent="0.35">
      <c r="A1" t="s">
        <v>38</v>
      </c>
      <c r="B1" t="s">
        <v>19</v>
      </c>
      <c r="C1" t="s">
        <v>20</v>
      </c>
      <c r="D1" t="s">
        <v>22</v>
      </c>
      <c r="E1" t="s">
        <v>21</v>
      </c>
      <c r="F1" t="s">
        <v>23</v>
      </c>
      <c r="G1" t="s">
        <v>24</v>
      </c>
      <c r="H1" t="s">
        <v>36</v>
      </c>
      <c r="I1" t="s">
        <v>37</v>
      </c>
      <c r="J1" t="s">
        <v>25</v>
      </c>
      <c r="K1" t="s">
        <v>18</v>
      </c>
      <c r="L1" t="s">
        <v>39</v>
      </c>
    </row>
    <row r="2" spans="1:12" x14ac:dyDescent="0.35">
      <c r="A2">
        <v>1</v>
      </c>
      <c r="B2">
        <v>12</v>
      </c>
      <c r="C2">
        <v>36</v>
      </c>
      <c r="D2">
        <v>9</v>
      </c>
      <c r="E2">
        <v>8</v>
      </c>
      <c r="F2">
        <v>0</v>
      </c>
      <c r="G2">
        <v>7</v>
      </c>
      <c r="H2">
        <f t="shared" ref="H2:H31" si="0">C2-(E2*2)+G2</f>
        <v>27</v>
      </c>
      <c r="I2">
        <f t="shared" ref="I2:I31" si="1">B2-(D2*2)+F2</f>
        <v>-6</v>
      </c>
      <c r="J2">
        <f>ABS(H2-I2)</f>
        <v>33</v>
      </c>
      <c r="K2" t="str">
        <f t="shared" ref="K2:K65" si="2">IF(H2&gt;I2, "Emily", "Kathleen")</f>
        <v>Emily</v>
      </c>
      <c r="L2" t="s">
        <v>17</v>
      </c>
    </row>
    <row r="3" spans="1:12" x14ac:dyDescent="0.35">
      <c r="A3">
        <v>2</v>
      </c>
      <c r="B3">
        <v>38</v>
      </c>
      <c r="C3">
        <v>23</v>
      </c>
      <c r="D3">
        <v>13</v>
      </c>
      <c r="E3">
        <v>9</v>
      </c>
      <c r="F3">
        <v>7</v>
      </c>
      <c r="G3">
        <v>0</v>
      </c>
      <c r="H3">
        <f t="shared" si="0"/>
        <v>5</v>
      </c>
      <c r="I3">
        <f t="shared" si="1"/>
        <v>19</v>
      </c>
      <c r="J3">
        <f t="shared" ref="J3:J31" si="3">ABS(H3-I3)</f>
        <v>14</v>
      </c>
      <c r="K3" t="str">
        <f t="shared" si="2"/>
        <v>Kathleen</v>
      </c>
      <c r="L3" t="s">
        <v>16</v>
      </c>
    </row>
    <row r="4" spans="1:12" x14ac:dyDescent="0.35">
      <c r="A4">
        <v>3</v>
      </c>
      <c r="B4">
        <v>37</v>
      </c>
      <c r="C4">
        <v>24</v>
      </c>
      <c r="D4">
        <v>11</v>
      </c>
      <c r="E4">
        <v>6</v>
      </c>
      <c r="F4">
        <v>0</v>
      </c>
      <c r="G4">
        <v>7</v>
      </c>
      <c r="H4">
        <f t="shared" si="0"/>
        <v>19</v>
      </c>
      <c r="I4">
        <f t="shared" si="1"/>
        <v>15</v>
      </c>
      <c r="J4">
        <f t="shared" si="3"/>
        <v>4</v>
      </c>
      <c r="K4" t="str">
        <f t="shared" si="2"/>
        <v>Emily</v>
      </c>
      <c r="L4" t="s">
        <v>17</v>
      </c>
    </row>
    <row r="5" spans="1:12" x14ac:dyDescent="0.35">
      <c r="A5">
        <v>4</v>
      </c>
      <c r="B5">
        <v>43</v>
      </c>
      <c r="C5">
        <v>18</v>
      </c>
      <c r="D5">
        <v>4</v>
      </c>
      <c r="E5">
        <v>9</v>
      </c>
      <c r="F5">
        <v>0</v>
      </c>
      <c r="G5">
        <v>7</v>
      </c>
      <c r="H5">
        <f t="shared" si="0"/>
        <v>7</v>
      </c>
      <c r="I5">
        <f t="shared" si="1"/>
        <v>35</v>
      </c>
      <c r="J5">
        <f t="shared" si="3"/>
        <v>28</v>
      </c>
      <c r="K5" t="str">
        <f t="shared" si="2"/>
        <v>Kathleen</v>
      </c>
      <c r="L5" t="s">
        <v>16</v>
      </c>
    </row>
    <row r="6" spans="1:12" x14ac:dyDescent="0.35">
      <c r="A6">
        <v>5</v>
      </c>
      <c r="B6">
        <v>23</v>
      </c>
      <c r="C6">
        <v>18</v>
      </c>
      <c r="D6">
        <v>9</v>
      </c>
      <c r="E6">
        <v>17</v>
      </c>
      <c r="F6">
        <v>7</v>
      </c>
      <c r="G6">
        <v>0</v>
      </c>
      <c r="H6">
        <f t="shared" si="0"/>
        <v>-16</v>
      </c>
      <c r="I6">
        <f t="shared" si="1"/>
        <v>12</v>
      </c>
      <c r="J6">
        <f t="shared" si="3"/>
        <v>28</v>
      </c>
      <c r="K6" t="str">
        <f t="shared" si="2"/>
        <v>Kathleen</v>
      </c>
      <c r="L6" t="s">
        <v>17</v>
      </c>
    </row>
    <row r="7" spans="1:12" x14ac:dyDescent="0.35">
      <c r="A7">
        <v>6</v>
      </c>
      <c r="B7">
        <v>24</v>
      </c>
      <c r="C7">
        <v>13</v>
      </c>
      <c r="D7">
        <v>7</v>
      </c>
      <c r="E7">
        <v>16</v>
      </c>
      <c r="F7">
        <v>7</v>
      </c>
      <c r="G7">
        <v>0</v>
      </c>
      <c r="H7">
        <f t="shared" si="0"/>
        <v>-19</v>
      </c>
      <c r="I7">
        <f t="shared" si="1"/>
        <v>17</v>
      </c>
      <c r="J7">
        <f t="shared" si="3"/>
        <v>36</v>
      </c>
      <c r="K7" t="str">
        <f t="shared" si="2"/>
        <v>Kathleen</v>
      </c>
      <c r="L7" t="s">
        <v>16</v>
      </c>
    </row>
    <row r="8" spans="1:12" x14ac:dyDescent="0.35">
      <c r="A8">
        <v>7</v>
      </c>
      <c r="B8">
        <v>14</v>
      </c>
      <c r="C8">
        <v>21</v>
      </c>
      <c r="D8">
        <v>4</v>
      </c>
      <c r="E8">
        <v>20</v>
      </c>
      <c r="F8">
        <v>7</v>
      </c>
      <c r="G8">
        <v>0</v>
      </c>
      <c r="H8">
        <f t="shared" si="0"/>
        <v>-19</v>
      </c>
      <c r="I8">
        <f t="shared" si="1"/>
        <v>13</v>
      </c>
      <c r="J8">
        <f t="shared" si="3"/>
        <v>32</v>
      </c>
      <c r="K8" t="str">
        <f t="shared" si="2"/>
        <v>Kathleen</v>
      </c>
      <c r="L8" t="s">
        <v>17</v>
      </c>
    </row>
    <row r="9" spans="1:12" x14ac:dyDescent="0.35">
      <c r="A9">
        <v>8</v>
      </c>
      <c r="B9">
        <v>16</v>
      </c>
      <c r="C9">
        <v>28</v>
      </c>
      <c r="D9">
        <v>20</v>
      </c>
      <c r="E9">
        <v>9</v>
      </c>
      <c r="F9">
        <v>0</v>
      </c>
      <c r="G9">
        <v>7</v>
      </c>
      <c r="H9">
        <f t="shared" si="0"/>
        <v>17</v>
      </c>
      <c r="I9">
        <f t="shared" si="1"/>
        <v>-24</v>
      </c>
      <c r="J9">
        <f t="shared" si="3"/>
        <v>41</v>
      </c>
      <c r="K9" t="str">
        <f t="shared" si="2"/>
        <v>Emily</v>
      </c>
      <c r="L9" t="s">
        <v>16</v>
      </c>
    </row>
    <row r="10" spans="1:12" x14ac:dyDescent="0.35">
      <c r="A10">
        <v>9</v>
      </c>
      <c r="B10">
        <v>25</v>
      </c>
      <c r="C10">
        <v>27</v>
      </c>
      <c r="D10">
        <v>5</v>
      </c>
      <c r="E10">
        <v>9</v>
      </c>
      <c r="F10">
        <v>7</v>
      </c>
      <c r="G10">
        <v>0</v>
      </c>
      <c r="H10">
        <f t="shared" si="0"/>
        <v>9</v>
      </c>
      <c r="I10">
        <f t="shared" si="1"/>
        <v>22</v>
      </c>
      <c r="J10">
        <f t="shared" si="3"/>
        <v>13</v>
      </c>
      <c r="K10" t="str">
        <f t="shared" si="2"/>
        <v>Kathleen</v>
      </c>
      <c r="L10" t="s">
        <v>17</v>
      </c>
    </row>
    <row r="11" spans="1:12" x14ac:dyDescent="0.35">
      <c r="A11">
        <v>10</v>
      </c>
      <c r="B11">
        <v>11</v>
      </c>
      <c r="C11">
        <v>49</v>
      </c>
      <c r="D11">
        <v>8</v>
      </c>
      <c r="E11">
        <v>4</v>
      </c>
      <c r="F11">
        <v>0</v>
      </c>
      <c r="G11">
        <v>7</v>
      </c>
      <c r="H11">
        <f t="shared" si="0"/>
        <v>48</v>
      </c>
      <c r="I11">
        <f t="shared" si="1"/>
        <v>-5</v>
      </c>
      <c r="J11">
        <f t="shared" si="3"/>
        <v>53</v>
      </c>
      <c r="K11" t="str">
        <f t="shared" si="2"/>
        <v>Emily</v>
      </c>
      <c r="L11" t="s">
        <v>16</v>
      </c>
    </row>
    <row r="12" spans="1:12" x14ac:dyDescent="0.35">
      <c r="A12">
        <v>11</v>
      </c>
      <c r="B12">
        <v>16</v>
      </c>
      <c r="C12">
        <v>20</v>
      </c>
      <c r="D12">
        <v>3</v>
      </c>
      <c r="E12">
        <v>10</v>
      </c>
      <c r="F12">
        <v>7</v>
      </c>
      <c r="G12">
        <v>0</v>
      </c>
      <c r="H12">
        <f t="shared" si="0"/>
        <v>0</v>
      </c>
      <c r="I12">
        <f t="shared" si="1"/>
        <v>17</v>
      </c>
      <c r="J12">
        <f t="shared" si="3"/>
        <v>17</v>
      </c>
      <c r="K12" t="str">
        <f t="shared" si="2"/>
        <v>Kathleen</v>
      </c>
      <c r="L12" t="s">
        <v>17</v>
      </c>
    </row>
    <row r="13" spans="1:12" x14ac:dyDescent="0.35">
      <c r="A13">
        <v>12</v>
      </c>
      <c r="B13">
        <v>21</v>
      </c>
      <c r="C13">
        <v>21</v>
      </c>
      <c r="D13">
        <v>9</v>
      </c>
      <c r="E13">
        <v>6</v>
      </c>
      <c r="F13">
        <v>7</v>
      </c>
      <c r="G13">
        <v>0</v>
      </c>
      <c r="H13">
        <f t="shared" si="0"/>
        <v>9</v>
      </c>
      <c r="I13">
        <f t="shared" si="1"/>
        <v>10</v>
      </c>
      <c r="J13">
        <f t="shared" si="3"/>
        <v>1</v>
      </c>
      <c r="K13" t="str">
        <f t="shared" si="2"/>
        <v>Kathleen</v>
      </c>
      <c r="L13" t="s">
        <v>16</v>
      </c>
    </row>
    <row r="14" spans="1:12" x14ac:dyDescent="0.35">
      <c r="A14">
        <v>13</v>
      </c>
      <c r="B14">
        <v>14</v>
      </c>
      <c r="C14">
        <v>39</v>
      </c>
      <c r="D14">
        <v>2</v>
      </c>
      <c r="E14">
        <v>8</v>
      </c>
      <c r="F14">
        <v>7</v>
      </c>
      <c r="G14">
        <v>0</v>
      </c>
      <c r="H14">
        <f t="shared" si="0"/>
        <v>23</v>
      </c>
      <c r="I14">
        <f t="shared" si="1"/>
        <v>17</v>
      </c>
      <c r="J14">
        <f t="shared" si="3"/>
        <v>6</v>
      </c>
      <c r="K14" t="str">
        <f t="shared" si="2"/>
        <v>Emily</v>
      </c>
      <c r="L14" t="s">
        <v>16</v>
      </c>
    </row>
    <row r="15" spans="1:12" x14ac:dyDescent="0.35">
      <c r="A15">
        <v>14</v>
      </c>
      <c r="B15">
        <v>12</v>
      </c>
      <c r="C15">
        <v>33</v>
      </c>
      <c r="D15">
        <v>19</v>
      </c>
      <c r="E15">
        <v>9</v>
      </c>
      <c r="F15">
        <v>0</v>
      </c>
      <c r="G15">
        <v>7</v>
      </c>
      <c r="H15">
        <f t="shared" si="0"/>
        <v>22</v>
      </c>
      <c r="I15">
        <f t="shared" si="1"/>
        <v>-26</v>
      </c>
      <c r="J15">
        <f t="shared" si="3"/>
        <v>48</v>
      </c>
      <c r="K15" t="str">
        <f t="shared" si="2"/>
        <v>Emily</v>
      </c>
      <c r="L15" t="s">
        <v>17</v>
      </c>
    </row>
    <row r="16" spans="1:12" x14ac:dyDescent="0.35">
      <c r="A16">
        <v>15</v>
      </c>
      <c r="B16">
        <v>18</v>
      </c>
      <c r="C16">
        <v>19</v>
      </c>
      <c r="D16">
        <v>11</v>
      </c>
      <c r="E16">
        <v>8</v>
      </c>
      <c r="F16">
        <v>0</v>
      </c>
      <c r="G16">
        <v>7</v>
      </c>
      <c r="H16">
        <f t="shared" si="0"/>
        <v>10</v>
      </c>
      <c r="I16">
        <f t="shared" si="1"/>
        <v>-4</v>
      </c>
      <c r="J16">
        <f t="shared" si="3"/>
        <v>14</v>
      </c>
      <c r="K16" t="str">
        <f t="shared" si="2"/>
        <v>Emily</v>
      </c>
      <c r="L16" t="s">
        <v>16</v>
      </c>
    </row>
    <row r="17" spans="1:12" x14ac:dyDescent="0.35">
      <c r="A17">
        <v>16</v>
      </c>
      <c r="B17">
        <v>15</v>
      </c>
      <c r="C17">
        <v>27</v>
      </c>
      <c r="D17">
        <v>19</v>
      </c>
      <c r="E17">
        <v>10</v>
      </c>
      <c r="F17">
        <v>0</v>
      </c>
      <c r="G17">
        <v>7</v>
      </c>
      <c r="H17">
        <f t="shared" si="0"/>
        <v>14</v>
      </c>
      <c r="I17">
        <f t="shared" si="1"/>
        <v>-23</v>
      </c>
      <c r="J17">
        <f t="shared" si="3"/>
        <v>37</v>
      </c>
      <c r="K17" t="str">
        <f t="shared" si="2"/>
        <v>Emily</v>
      </c>
      <c r="L17" t="s">
        <v>16</v>
      </c>
    </row>
    <row r="18" spans="1:12" x14ac:dyDescent="0.35">
      <c r="A18">
        <v>17</v>
      </c>
      <c r="B18">
        <v>20</v>
      </c>
      <c r="C18">
        <v>25</v>
      </c>
      <c r="D18">
        <v>14</v>
      </c>
      <c r="E18">
        <v>9</v>
      </c>
      <c r="F18">
        <v>0</v>
      </c>
      <c r="G18">
        <v>7</v>
      </c>
      <c r="H18">
        <f t="shared" si="0"/>
        <v>14</v>
      </c>
      <c r="I18">
        <f t="shared" si="1"/>
        <v>-8</v>
      </c>
      <c r="J18">
        <f t="shared" si="3"/>
        <v>22</v>
      </c>
      <c r="K18" t="str">
        <f t="shared" si="2"/>
        <v>Emily</v>
      </c>
      <c r="L18" t="s">
        <v>16</v>
      </c>
    </row>
    <row r="19" spans="1:12" x14ac:dyDescent="0.35">
      <c r="A19">
        <v>18</v>
      </c>
      <c r="B19">
        <v>18</v>
      </c>
      <c r="C19">
        <v>31</v>
      </c>
      <c r="D19">
        <v>12</v>
      </c>
      <c r="E19">
        <v>11</v>
      </c>
      <c r="F19">
        <v>0</v>
      </c>
      <c r="G19">
        <v>7</v>
      </c>
      <c r="H19">
        <f t="shared" si="0"/>
        <v>16</v>
      </c>
      <c r="I19">
        <f t="shared" si="1"/>
        <v>-6</v>
      </c>
      <c r="J19">
        <f t="shared" si="3"/>
        <v>22</v>
      </c>
      <c r="K19" t="str">
        <f t="shared" si="2"/>
        <v>Emily</v>
      </c>
      <c r="L19" t="s">
        <v>17</v>
      </c>
    </row>
    <row r="20" spans="1:12" x14ac:dyDescent="0.35">
      <c r="A20">
        <v>19</v>
      </c>
      <c r="B20">
        <v>15</v>
      </c>
      <c r="C20">
        <v>12</v>
      </c>
      <c r="D20">
        <v>11</v>
      </c>
      <c r="E20">
        <v>9</v>
      </c>
      <c r="F20">
        <v>7</v>
      </c>
      <c r="G20">
        <v>0</v>
      </c>
      <c r="H20">
        <f t="shared" si="0"/>
        <v>-6</v>
      </c>
      <c r="I20">
        <f t="shared" si="1"/>
        <v>0</v>
      </c>
      <c r="J20">
        <f t="shared" si="3"/>
        <v>6</v>
      </c>
      <c r="K20" t="str">
        <f t="shared" si="2"/>
        <v>Kathleen</v>
      </c>
      <c r="L20" t="s">
        <v>16</v>
      </c>
    </row>
    <row r="21" spans="1:12" x14ac:dyDescent="0.35">
      <c r="A21">
        <v>20</v>
      </c>
      <c r="B21">
        <v>26</v>
      </c>
      <c r="C21">
        <v>33</v>
      </c>
      <c r="D21">
        <v>12</v>
      </c>
      <c r="E21">
        <v>15</v>
      </c>
      <c r="F21">
        <v>7</v>
      </c>
      <c r="G21">
        <v>0</v>
      </c>
      <c r="H21">
        <f t="shared" si="0"/>
        <v>3</v>
      </c>
      <c r="I21">
        <f t="shared" si="1"/>
        <v>9</v>
      </c>
      <c r="J21">
        <f t="shared" si="3"/>
        <v>6</v>
      </c>
      <c r="K21" t="str">
        <f t="shared" si="2"/>
        <v>Kathleen</v>
      </c>
      <c r="L21" t="s">
        <v>16</v>
      </c>
    </row>
    <row r="22" spans="1:12" x14ac:dyDescent="0.35">
      <c r="A22">
        <v>21</v>
      </c>
      <c r="B22">
        <v>10</v>
      </c>
      <c r="C22">
        <v>33</v>
      </c>
      <c r="D22">
        <v>11</v>
      </c>
      <c r="E22">
        <v>8</v>
      </c>
      <c r="F22">
        <v>7</v>
      </c>
      <c r="G22">
        <v>0</v>
      </c>
      <c r="H22">
        <f t="shared" si="0"/>
        <v>17</v>
      </c>
      <c r="I22">
        <f t="shared" si="1"/>
        <v>-5</v>
      </c>
      <c r="J22">
        <f t="shared" si="3"/>
        <v>22</v>
      </c>
      <c r="K22" t="str">
        <f t="shared" si="2"/>
        <v>Emily</v>
      </c>
      <c r="L22" t="s">
        <v>17</v>
      </c>
    </row>
    <row r="23" spans="1:12" x14ac:dyDescent="0.35">
      <c r="A23">
        <v>22</v>
      </c>
      <c r="B23">
        <v>8</v>
      </c>
      <c r="C23">
        <v>29</v>
      </c>
      <c r="D23">
        <v>15</v>
      </c>
      <c r="E23">
        <v>8</v>
      </c>
      <c r="F23">
        <v>0</v>
      </c>
      <c r="G23">
        <v>7</v>
      </c>
      <c r="H23">
        <f t="shared" si="0"/>
        <v>20</v>
      </c>
      <c r="I23">
        <f t="shared" si="1"/>
        <v>-22</v>
      </c>
      <c r="J23">
        <f t="shared" si="3"/>
        <v>42</v>
      </c>
      <c r="K23" t="str">
        <f t="shared" si="2"/>
        <v>Emily</v>
      </c>
      <c r="L23" t="s">
        <v>16</v>
      </c>
    </row>
    <row r="24" spans="1:12" x14ac:dyDescent="0.35">
      <c r="A24">
        <v>23</v>
      </c>
      <c r="B24">
        <v>21</v>
      </c>
      <c r="C24">
        <v>16</v>
      </c>
      <c r="D24">
        <v>6</v>
      </c>
      <c r="E24">
        <v>19</v>
      </c>
      <c r="F24">
        <v>0</v>
      </c>
      <c r="G24">
        <v>7</v>
      </c>
      <c r="H24">
        <f t="shared" si="0"/>
        <v>-15</v>
      </c>
      <c r="I24">
        <f t="shared" si="1"/>
        <v>9</v>
      </c>
      <c r="J24">
        <f t="shared" si="3"/>
        <v>24</v>
      </c>
      <c r="K24" t="str">
        <f t="shared" si="2"/>
        <v>Kathleen</v>
      </c>
      <c r="L24" t="s">
        <v>16</v>
      </c>
    </row>
    <row r="25" spans="1:12" x14ac:dyDescent="0.35">
      <c r="A25">
        <v>24</v>
      </c>
      <c r="B25">
        <v>16</v>
      </c>
      <c r="C25">
        <v>24</v>
      </c>
      <c r="D25">
        <v>5</v>
      </c>
      <c r="E25">
        <v>11</v>
      </c>
      <c r="F25">
        <v>7</v>
      </c>
      <c r="G25">
        <v>0</v>
      </c>
      <c r="H25">
        <f t="shared" si="0"/>
        <v>2</v>
      </c>
      <c r="I25">
        <f t="shared" si="1"/>
        <v>13</v>
      </c>
      <c r="J25">
        <f t="shared" si="3"/>
        <v>11</v>
      </c>
      <c r="K25" t="str">
        <f t="shared" si="2"/>
        <v>Kathleen</v>
      </c>
      <c r="L25" t="s">
        <v>17</v>
      </c>
    </row>
    <row r="26" spans="1:12" x14ac:dyDescent="0.35">
      <c r="A26">
        <v>25</v>
      </c>
      <c r="B26">
        <v>26</v>
      </c>
      <c r="C26">
        <v>22</v>
      </c>
      <c r="D26">
        <v>8</v>
      </c>
      <c r="E26">
        <v>9</v>
      </c>
      <c r="F26">
        <v>0</v>
      </c>
      <c r="G26">
        <v>7</v>
      </c>
      <c r="H26">
        <f t="shared" si="0"/>
        <v>11</v>
      </c>
      <c r="I26">
        <f t="shared" si="1"/>
        <v>10</v>
      </c>
      <c r="J26">
        <f t="shared" si="3"/>
        <v>1</v>
      </c>
      <c r="K26" t="str">
        <f t="shared" si="2"/>
        <v>Emily</v>
      </c>
      <c r="L26" t="s">
        <v>16</v>
      </c>
    </row>
    <row r="27" spans="1:12" x14ac:dyDescent="0.35">
      <c r="A27">
        <v>26</v>
      </c>
      <c r="B27">
        <v>8</v>
      </c>
      <c r="C27">
        <v>42</v>
      </c>
      <c r="D27">
        <v>13</v>
      </c>
      <c r="E27">
        <v>11</v>
      </c>
      <c r="F27">
        <v>7</v>
      </c>
      <c r="G27">
        <v>0</v>
      </c>
      <c r="H27">
        <f t="shared" si="0"/>
        <v>20</v>
      </c>
      <c r="I27">
        <f t="shared" si="1"/>
        <v>-11</v>
      </c>
      <c r="J27">
        <f t="shared" si="3"/>
        <v>31</v>
      </c>
      <c r="K27" t="str">
        <f t="shared" si="2"/>
        <v>Emily</v>
      </c>
      <c r="L27" t="s">
        <v>17</v>
      </c>
    </row>
    <row r="28" spans="1:12" x14ac:dyDescent="0.35">
      <c r="A28">
        <v>27</v>
      </c>
      <c r="B28">
        <v>18</v>
      </c>
      <c r="C28">
        <v>36</v>
      </c>
      <c r="D28">
        <v>8</v>
      </c>
      <c r="E28">
        <v>14</v>
      </c>
      <c r="F28">
        <v>7</v>
      </c>
      <c r="G28">
        <v>0</v>
      </c>
      <c r="H28">
        <f t="shared" si="0"/>
        <v>8</v>
      </c>
      <c r="I28">
        <f t="shared" si="1"/>
        <v>9</v>
      </c>
      <c r="J28">
        <f t="shared" si="3"/>
        <v>1</v>
      </c>
      <c r="K28" t="str">
        <f t="shared" si="2"/>
        <v>Kathleen</v>
      </c>
      <c r="L28" t="s">
        <v>16</v>
      </c>
    </row>
    <row r="29" spans="1:12" x14ac:dyDescent="0.35">
      <c r="A29">
        <v>28</v>
      </c>
      <c r="B29">
        <v>27</v>
      </c>
      <c r="C29">
        <v>25</v>
      </c>
      <c r="D29">
        <v>11</v>
      </c>
      <c r="E29">
        <v>11</v>
      </c>
      <c r="F29">
        <v>0</v>
      </c>
      <c r="G29">
        <v>7</v>
      </c>
      <c r="H29">
        <f t="shared" si="0"/>
        <v>10</v>
      </c>
      <c r="I29">
        <f t="shared" si="1"/>
        <v>5</v>
      </c>
      <c r="J29">
        <f t="shared" si="3"/>
        <v>5</v>
      </c>
      <c r="K29" t="str">
        <f t="shared" si="2"/>
        <v>Emily</v>
      </c>
      <c r="L29" t="s">
        <v>16</v>
      </c>
    </row>
    <row r="30" spans="1:12" x14ac:dyDescent="0.35">
      <c r="A30">
        <v>29</v>
      </c>
      <c r="B30">
        <v>35</v>
      </c>
      <c r="C30">
        <v>14</v>
      </c>
      <c r="D30">
        <v>9</v>
      </c>
      <c r="E30">
        <v>9</v>
      </c>
      <c r="F30">
        <v>7</v>
      </c>
      <c r="G30">
        <v>0</v>
      </c>
      <c r="H30">
        <f t="shared" si="0"/>
        <v>-4</v>
      </c>
      <c r="I30">
        <f t="shared" si="1"/>
        <v>24</v>
      </c>
      <c r="J30">
        <f t="shared" si="3"/>
        <v>28</v>
      </c>
      <c r="K30" t="str">
        <f t="shared" si="2"/>
        <v>Kathleen</v>
      </c>
      <c r="L30" t="s">
        <v>17</v>
      </c>
    </row>
    <row r="31" spans="1:12" x14ac:dyDescent="0.35">
      <c r="A31">
        <v>30</v>
      </c>
      <c r="B31">
        <v>17</v>
      </c>
      <c r="C31">
        <v>30</v>
      </c>
      <c r="D31">
        <v>13</v>
      </c>
      <c r="E31">
        <v>8</v>
      </c>
      <c r="F31">
        <v>0</v>
      </c>
      <c r="G31">
        <v>7</v>
      </c>
      <c r="H31">
        <f t="shared" si="0"/>
        <v>21</v>
      </c>
      <c r="I31">
        <f t="shared" si="1"/>
        <v>-9</v>
      </c>
      <c r="J31">
        <f t="shared" si="3"/>
        <v>30</v>
      </c>
      <c r="K31" t="str">
        <f t="shared" si="2"/>
        <v>Emily</v>
      </c>
      <c r="L31" t="s">
        <v>16</v>
      </c>
    </row>
    <row r="32" spans="1:12" x14ac:dyDescent="0.35">
      <c r="A32">
        <v>31</v>
      </c>
      <c r="B32">
        <v>14</v>
      </c>
      <c r="C32">
        <v>25</v>
      </c>
      <c r="D32">
        <v>11</v>
      </c>
      <c r="E32">
        <v>17</v>
      </c>
      <c r="F32">
        <v>7</v>
      </c>
      <c r="G32">
        <v>0</v>
      </c>
      <c r="H32">
        <f t="shared" ref="H32:H72" si="4">C32-(E32*2)+G32</f>
        <v>-9</v>
      </c>
      <c r="I32">
        <f t="shared" ref="I32:I72" si="5">B32-(D32*2)+F32</f>
        <v>-1</v>
      </c>
      <c r="J32">
        <f t="shared" ref="J32:J72" si="6">ABS(H32-I32)</f>
        <v>8</v>
      </c>
      <c r="K32" t="str">
        <f t="shared" si="2"/>
        <v>Kathleen</v>
      </c>
      <c r="L32" t="s">
        <v>17</v>
      </c>
    </row>
    <row r="33" spans="8:11" x14ac:dyDescent="0.35">
      <c r="H33">
        <f t="shared" si="4"/>
        <v>0</v>
      </c>
      <c r="I33">
        <f t="shared" si="5"/>
        <v>0</v>
      </c>
      <c r="J33">
        <f t="shared" si="6"/>
        <v>0</v>
      </c>
      <c r="K33" t="str">
        <f t="shared" si="2"/>
        <v>Kathleen</v>
      </c>
    </row>
    <row r="34" spans="8:11" x14ac:dyDescent="0.35">
      <c r="H34">
        <f t="shared" si="4"/>
        <v>0</v>
      </c>
      <c r="I34">
        <f t="shared" si="5"/>
        <v>0</v>
      </c>
      <c r="J34">
        <f t="shared" si="6"/>
        <v>0</v>
      </c>
      <c r="K34" t="str">
        <f t="shared" si="2"/>
        <v>Kathleen</v>
      </c>
    </row>
    <row r="35" spans="8:11" x14ac:dyDescent="0.35">
      <c r="H35">
        <f t="shared" si="4"/>
        <v>0</v>
      </c>
      <c r="I35">
        <f t="shared" si="5"/>
        <v>0</v>
      </c>
      <c r="J35">
        <f t="shared" si="6"/>
        <v>0</v>
      </c>
      <c r="K35" t="str">
        <f t="shared" si="2"/>
        <v>Kathleen</v>
      </c>
    </row>
    <row r="36" spans="8:11" x14ac:dyDescent="0.35">
      <c r="H36">
        <f t="shared" si="4"/>
        <v>0</v>
      </c>
      <c r="I36">
        <f t="shared" si="5"/>
        <v>0</v>
      </c>
      <c r="J36">
        <f t="shared" si="6"/>
        <v>0</v>
      </c>
      <c r="K36" t="str">
        <f t="shared" si="2"/>
        <v>Kathleen</v>
      </c>
    </row>
    <row r="37" spans="8:11" x14ac:dyDescent="0.35">
      <c r="H37">
        <f t="shared" si="4"/>
        <v>0</v>
      </c>
      <c r="I37">
        <f t="shared" si="5"/>
        <v>0</v>
      </c>
      <c r="J37">
        <f t="shared" si="6"/>
        <v>0</v>
      </c>
      <c r="K37" t="str">
        <f t="shared" si="2"/>
        <v>Kathleen</v>
      </c>
    </row>
    <row r="38" spans="8:11" x14ac:dyDescent="0.35">
      <c r="H38">
        <f t="shared" si="4"/>
        <v>0</v>
      </c>
      <c r="I38">
        <f t="shared" si="5"/>
        <v>0</v>
      </c>
      <c r="J38">
        <f t="shared" si="6"/>
        <v>0</v>
      </c>
      <c r="K38" t="str">
        <f t="shared" si="2"/>
        <v>Kathleen</v>
      </c>
    </row>
    <row r="39" spans="8:11" x14ac:dyDescent="0.35">
      <c r="H39">
        <f t="shared" si="4"/>
        <v>0</v>
      </c>
      <c r="I39">
        <f t="shared" si="5"/>
        <v>0</v>
      </c>
      <c r="J39">
        <f t="shared" si="6"/>
        <v>0</v>
      </c>
      <c r="K39" t="str">
        <f t="shared" si="2"/>
        <v>Kathleen</v>
      </c>
    </row>
    <row r="40" spans="8:11" x14ac:dyDescent="0.35">
      <c r="H40">
        <f t="shared" si="4"/>
        <v>0</v>
      </c>
      <c r="I40">
        <f t="shared" si="5"/>
        <v>0</v>
      </c>
      <c r="J40">
        <f t="shared" si="6"/>
        <v>0</v>
      </c>
      <c r="K40" t="str">
        <f t="shared" si="2"/>
        <v>Kathleen</v>
      </c>
    </row>
    <row r="41" spans="8:11" x14ac:dyDescent="0.35">
      <c r="H41">
        <f t="shared" si="4"/>
        <v>0</v>
      </c>
      <c r="I41">
        <f t="shared" si="5"/>
        <v>0</v>
      </c>
      <c r="J41">
        <f t="shared" si="6"/>
        <v>0</v>
      </c>
      <c r="K41" t="str">
        <f t="shared" si="2"/>
        <v>Kathleen</v>
      </c>
    </row>
    <row r="42" spans="8:11" x14ac:dyDescent="0.35">
      <c r="H42">
        <f t="shared" si="4"/>
        <v>0</v>
      </c>
      <c r="I42">
        <f t="shared" si="5"/>
        <v>0</v>
      </c>
      <c r="J42">
        <f t="shared" si="6"/>
        <v>0</v>
      </c>
      <c r="K42" t="str">
        <f t="shared" si="2"/>
        <v>Kathleen</v>
      </c>
    </row>
    <row r="43" spans="8:11" x14ac:dyDescent="0.35">
      <c r="H43">
        <f t="shared" si="4"/>
        <v>0</v>
      </c>
      <c r="I43">
        <f t="shared" si="5"/>
        <v>0</v>
      </c>
      <c r="J43">
        <f t="shared" si="6"/>
        <v>0</v>
      </c>
      <c r="K43" t="str">
        <f t="shared" si="2"/>
        <v>Kathleen</v>
      </c>
    </row>
    <row r="44" spans="8:11" x14ac:dyDescent="0.35">
      <c r="H44">
        <f t="shared" si="4"/>
        <v>0</v>
      </c>
      <c r="I44">
        <f t="shared" si="5"/>
        <v>0</v>
      </c>
      <c r="J44">
        <f t="shared" si="6"/>
        <v>0</v>
      </c>
      <c r="K44" t="str">
        <f t="shared" si="2"/>
        <v>Kathleen</v>
      </c>
    </row>
    <row r="45" spans="8:11" x14ac:dyDescent="0.35">
      <c r="H45">
        <f t="shared" si="4"/>
        <v>0</v>
      </c>
      <c r="I45">
        <f t="shared" si="5"/>
        <v>0</v>
      </c>
      <c r="J45">
        <f t="shared" si="6"/>
        <v>0</v>
      </c>
      <c r="K45" t="str">
        <f t="shared" si="2"/>
        <v>Kathleen</v>
      </c>
    </row>
    <row r="46" spans="8:11" x14ac:dyDescent="0.35">
      <c r="H46">
        <f t="shared" si="4"/>
        <v>0</v>
      </c>
      <c r="I46">
        <f t="shared" si="5"/>
        <v>0</v>
      </c>
      <c r="J46">
        <f t="shared" si="6"/>
        <v>0</v>
      </c>
      <c r="K46" t="str">
        <f t="shared" si="2"/>
        <v>Kathleen</v>
      </c>
    </row>
    <row r="47" spans="8:11" x14ac:dyDescent="0.35">
      <c r="H47">
        <f t="shared" si="4"/>
        <v>0</v>
      </c>
      <c r="I47">
        <f t="shared" si="5"/>
        <v>0</v>
      </c>
      <c r="J47">
        <f t="shared" si="6"/>
        <v>0</v>
      </c>
      <c r="K47" t="str">
        <f t="shared" si="2"/>
        <v>Kathleen</v>
      </c>
    </row>
    <row r="48" spans="8:11" x14ac:dyDescent="0.35">
      <c r="H48">
        <f t="shared" si="4"/>
        <v>0</v>
      </c>
      <c r="I48">
        <f t="shared" si="5"/>
        <v>0</v>
      </c>
      <c r="J48">
        <f t="shared" si="6"/>
        <v>0</v>
      </c>
      <c r="K48" t="str">
        <f t="shared" si="2"/>
        <v>Kathleen</v>
      </c>
    </row>
    <row r="49" spans="8:11" x14ac:dyDescent="0.35">
      <c r="H49">
        <f t="shared" si="4"/>
        <v>0</v>
      </c>
      <c r="I49">
        <f t="shared" si="5"/>
        <v>0</v>
      </c>
      <c r="J49">
        <f t="shared" si="6"/>
        <v>0</v>
      </c>
      <c r="K49" t="str">
        <f t="shared" si="2"/>
        <v>Kathleen</v>
      </c>
    </row>
    <row r="50" spans="8:11" x14ac:dyDescent="0.35">
      <c r="H50">
        <f t="shared" si="4"/>
        <v>0</v>
      </c>
      <c r="I50">
        <f t="shared" si="5"/>
        <v>0</v>
      </c>
      <c r="J50">
        <f t="shared" si="6"/>
        <v>0</v>
      </c>
      <c r="K50" t="str">
        <f t="shared" si="2"/>
        <v>Kathleen</v>
      </c>
    </row>
    <row r="51" spans="8:11" x14ac:dyDescent="0.35">
      <c r="H51">
        <f t="shared" si="4"/>
        <v>0</v>
      </c>
      <c r="I51">
        <f t="shared" si="5"/>
        <v>0</v>
      </c>
      <c r="J51">
        <f t="shared" si="6"/>
        <v>0</v>
      </c>
      <c r="K51" t="str">
        <f t="shared" si="2"/>
        <v>Kathleen</v>
      </c>
    </row>
    <row r="52" spans="8:11" x14ac:dyDescent="0.35">
      <c r="H52">
        <f t="shared" si="4"/>
        <v>0</v>
      </c>
      <c r="I52">
        <f t="shared" si="5"/>
        <v>0</v>
      </c>
      <c r="J52">
        <f t="shared" si="6"/>
        <v>0</v>
      </c>
      <c r="K52" t="str">
        <f t="shared" si="2"/>
        <v>Kathleen</v>
      </c>
    </row>
    <row r="53" spans="8:11" x14ac:dyDescent="0.35">
      <c r="H53">
        <f t="shared" si="4"/>
        <v>0</v>
      </c>
      <c r="I53">
        <f t="shared" si="5"/>
        <v>0</v>
      </c>
      <c r="J53">
        <f t="shared" si="6"/>
        <v>0</v>
      </c>
      <c r="K53" t="str">
        <f t="shared" si="2"/>
        <v>Kathleen</v>
      </c>
    </row>
    <row r="54" spans="8:11" x14ac:dyDescent="0.35">
      <c r="H54">
        <f t="shared" si="4"/>
        <v>0</v>
      </c>
      <c r="I54">
        <f t="shared" si="5"/>
        <v>0</v>
      </c>
      <c r="J54">
        <f t="shared" si="6"/>
        <v>0</v>
      </c>
      <c r="K54" t="str">
        <f t="shared" si="2"/>
        <v>Kathleen</v>
      </c>
    </row>
    <row r="55" spans="8:11" x14ac:dyDescent="0.35">
      <c r="H55">
        <f t="shared" si="4"/>
        <v>0</v>
      </c>
      <c r="I55">
        <f t="shared" si="5"/>
        <v>0</v>
      </c>
      <c r="J55">
        <f t="shared" si="6"/>
        <v>0</v>
      </c>
      <c r="K55" t="str">
        <f t="shared" si="2"/>
        <v>Kathleen</v>
      </c>
    </row>
    <row r="56" spans="8:11" x14ac:dyDescent="0.35">
      <c r="H56">
        <f t="shared" si="4"/>
        <v>0</v>
      </c>
      <c r="I56">
        <f t="shared" si="5"/>
        <v>0</v>
      </c>
      <c r="J56">
        <f t="shared" si="6"/>
        <v>0</v>
      </c>
      <c r="K56" t="str">
        <f t="shared" si="2"/>
        <v>Kathleen</v>
      </c>
    </row>
    <row r="57" spans="8:11" x14ac:dyDescent="0.35">
      <c r="H57">
        <f t="shared" si="4"/>
        <v>0</v>
      </c>
      <c r="I57">
        <f t="shared" si="5"/>
        <v>0</v>
      </c>
      <c r="J57">
        <f t="shared" si="6"/>
        <v>0</v>
      </c>
      <c r="K57" t="str">
        <f t="shared" si="2"/>
        <v>Kathleen</v>
      </c>
    </row>
    <row r="58" spans="8:11" x14ac:dyDescent="0.35">
      <c r="H58">
        <f t="shared" si="4"/>
        <v>0</v>
      </c>
      <c r="I58">
        <f t="shared" si="5"/>
        <v>0</v>
      </c>
      <c r="J58">
        <f t="shared" si="6"/>
        <v>0</v>
      </c>
      <c r="K58" t="str">
        <f t="shared" si="2"/>
        <v>Kathleen</v>
      </c>
    </row>
    <row r="59" spans="8:11" x14ac:dyDescent="0.35">
      <c r="H59">
        <f t="shared" si="4"/>
        <v>0</v>
      </c>
      <c r="I59">
        <f t="shared" si="5"/>
        <v>0</v>
      </c>
      <c r="J59">
        <f t="shared" si="6"/>
        <v>0</v>
      </c>
      <c r="K59" t="str">
        <f t="shared" si="2"/>
        <v>Kathleen</v>
      </c>
    </row>
    <row r="60" spans="8:11" x14ac:dyDescent="0.35">
      <c r="H60">
        <f t="shared" si="4"/>
        <v>0</v>
      </c>
      <c r="I60">
        <f t="shared" si="5"/>
        <v>0</v>
      </c>
      <c r="J60">
        <f t="shared" si="6"/>
        <v>0</v>
      </c>
      <c r="K60" t="str">
        <f t="shared" si="2"/>
        <v>Kathleen</v>
      </c>
    </row>
    <row r="61" spans="8:11" x14ac:dyDescent="0.35">
      <c r="H61">
        <f t="shared" si="4"/>
        <v>0</v>
      </c>
      <c r="I61">
        <f t="shared" si="5"/>
        <v>0</v>
      </c>
      <c r="J61">
        <f t="shared" si="6"/>
        <v>0</v>
      </c>
      <c r="K61" t="str">
        <f t="shared" si="2"/>
        <v>Kathleen</v>
      </c>
    </row>
    <row r="62" spans="8:11" x14ac:dyDescent="0.35">
      <c r="H62">
        <f t="shared" si="4"/>
        <v>0</v>
      </c>
      <c r="I62">
        <f t="shared" si="5"/>
        <v>0</v>
      </c>
      <c r="J62">
        <f t="shared" si="6"/>
        <v>0</v>
      </c>
      <c r="K62" t="str">
        <f t="shared" si="2"/>
        <v>Kathleen</v>
      </c>
    </row>
    <row r="63" spans="8:11" x14ac:dyDescent="0.35">
      <c r="H63">
        <f t="shared" si="4"/>
        <v>0</v>
      </c>
      <c r="I63">
        <f t="shared" si="5"/>
        <v>0</v>
      </c>
      <c r="J63">
        <f t="shared" si="6"/>
        <v>0</v>
      </c>
      <c r="K63" t="str">
        <f t="shared" si="2"/>
        <v>Kathleen</v>
      </c>
    </row>
    <row r="64" spans="8:11" x14ac:dyDescent="0.35">
      <c r="H64">
        <f t="shared" si="4"/>
        <v>0</v>
      </c>
      <c r="I64">
        <f t="shared" si="5"/>
        <v>0</v>
      </c>
      <c r="J64">
        <f t="shared" si="6"/>
        <v>0</v>
      </c>
      <c r="K64" t="str">
        <f t="shared" si="2"/>
        <v>Kathleen</v>
      </c>
    </row>
    <row r="65" spans="8:11" x14ac:dyDescent="0.35">
      <c r="H65">
        <f t="shared" si="4"/>
        <v>0</v>
      </c>
      <c r="I65">
        <f t="shared" si="5"/>
        <v>0</v>
      </c>
      <c r="J65">
        <f t="shared" si="6"/>
        <v>0</v>
      </c>
      <c r="K65" t="str">
        <f t="shared" si="2"/>
        <v>Kathleen</v>
      </c>
    </row>
    <row r="66" spans="8:11" x14ac:dyDescent="0.35">
      <c r="H66">
        <f t="shared" si="4"/>
        <v>0</v>
      </c>
      <c r="I66">
        <f t="shared" si="5"/>
        <v>0</v>
      </c>
      <c r="J66">
        <f t="shared" si="6"/>
        <v>0</v>
      </c>
      <c r="K66" t="str">
        <f t="shared" ref="K66:K72" si="7">IF(H66&gt;I66, "Emily", "Kathleen")</f>
        <v>Kathleen</v>
      </c>
    </row>
    <row r="67" spans="8:11" x14ac:dyDescent="0.35">
      <c r="H67">
        <f t="shared" si="4"/>
        <v>0</v>
      </c>
      <c r="I67">
        <f t="shared" si="5"/>
        <v>0</v>
      </c>
      <c r="J67">
        <f t="shared" si="6"/>
        <v>0</v>
      </c>
      <c r="K67" t="str">
        <f t="shared" si="7"/>
        <v>Kathleen</v>
      </c>
    </row>
    <row r="68" spans="8:11" x14ac:dyDescent="0.35">
      <c r="H68">
        <f t="shared" si="4"/>
        <v>0</v>
      </c>
      <c r="I68">
        <f t="shared" si="5"/>
        <v>0</v>
      </c>
      <c r="J68">
        <f t="shared" si="6"/>
        <v>0</v>
      </c>
      <c r="K68" t="str">
        <f t="shared" si="7"/>
        <v>Kathleen</v>
      </c>
    </row>
    <row r="69" spans="8:11" x14ac:dyDescent="0.35">
      <c r="H69">
        <f t="shared" si="4"/>
        <v>0</v>
      </c>
      <c r="I69">
        <f t="shared" si="5"/>
        <v>0</v>
      </c>
      <c r="J69">
        <f t="shared" si="6"/>
        <v>0</v>
      </c>
      <c r="K69" t="str">
        <f t="shared" si="7"/>
        <v>Kathleen</v>
      </c>
    </row>
    <row r="70" spans="8:11" x14ac:dyDescent="0.35">
      <c r="H70">
        <f t="shared" si="4"/>
        <v>0</v>
      </c>
      <c r="I70">
        <f t="shared" si="5"/>
        <v>0</v>
      </c>
      <c r="J70">
        <f t="shared" si="6"/>
        <v>0</v>
      </c>
      <c r="K70" t="str">
        <f t="shared" si="7"/>
        <v>Kathleen</v>
      </c>
    </row>
    <row r="71" spans="8:11" x14ac:dyDescent="0.35">
      <c r="H71">
        <f t="shared" si="4"/>
        <v>0</v>
      </c>
      <c r="I71">
        <f t="shared" si="5"/>
        <v>0</v>
      </c>
      <c r="J71">
        <f t="shared" si="6"/>
        <v>0</v>
      </c>
      <c r="K71" t="str">
        <f t="shared" si="7"/>
        <v>Kathleen</v>
      </c>
    </row>
    <row r="72" spans="8:11" x14ac:dyDescent="0.35">
      <c r="H72">
        <f t="shared" si="4"/>
        <v>0</v>
      </c>
      <c r="I72">
        <f t="shared" si="5"/>
        <v>0</v>
      </c>
      <c r="J72">
        <f t="shared" si="6"/>
        <v>0</v>
      </c>
      <c r="K72" t="str">
        <f t="shared" si="7"/>
        <v>Kathleen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D0A9-2237-487B-8A07-08A28BA53786}">
  <dimension ref="A1:I22"/>
  <sheetViews>
    <sheetView workbookViewId="0">
      <selection activeCell="E19" sqref="E19"/>
    </sheetView>
  </sheetViews>
  <sheetFormatPr defaultRowHeight="14.5" x14ac:dyDescent="0.35"/>
  <sheetData>
    <row r="1" spans="1:9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18</v>
      </c>
      <c r="H1" t="s">
        <v>39</v>
      </c>
      <c r="I1" t="s">
        <v>38</v>
      </c>
    </row>
    <row r="2" spans="1:9" x14ac:dyDescent="0.35">
      <c r="A2">
        <v>14</v>
      </c>
      <c r="B2">
        <v>9</v>
      </c>
      <c r="C2">
        <v>0</v>
      </c>
      <c r="D2">
        <v>0</v>
      </c>
      <c r="E2">
        <v>10</v>
      </c>
      <c r="F2">
        <v>16</v>
      </c>
      <c r="G2" t="str">
        <f t="shared" ref="G2:G22" si="0">IF(E2&gt;F2, "Kathleen", "Emily")</f>
        <v>Emily</v>
      </c>
      <c r="I2">
        <v>1</v>
      </c>
    </row>
    <row r="3" spans="1:9" x14ac:dyDescent="0.35">
      <c r="A3">
        <v>14</v>
      </c>
      <c r="B3">
        <v>10</v>
      </c>
      <c r="C3">
        <v>0</v>
      </c>
      <c r="D3">
        <v>0</v>
      </c>
      <c r="E3">
        <v>15</v>
      </c>
      <c r="F3">
        <v>7</v>
      </c>
      <c r="G3" t="str">
        <f t="shared" si="0"/>
        <v>Kathleen</v>
      </c>
      <c r="I3">
        <v>2</v>
      </c>
    </row>
    <row r="4" spans="1:9" x14ac:dyDescent="0.35">
      <c r="A4">
        <v>13</v>
      </c>
      <c r="B4">
        <v>11</v>
      </c>
      <c r="C4">
        <v>6</v>
      </c>
      <c r="D4">
        <v>3</v>
      </c>
      <c r="E4">
        <v>16</v>
      </c>
      <c r="F4">
        <v>13</v>
      </c>
      <c r="G4" t="str">
        <f t="shared" si="0"/>
        <v>Kathleen</v>
      </c>
      <c r="I4">
        <v>3</v>
      </c>
    </row>
    <row r="5" spans="1:9" x14ac:dyDescent="0.35">
      <c r="A5">
        <v>13</v>
      </c>
      <c r="B5">
        <v>12</v>
      </c>
      <c r="C5">
        <v>0</v>
      </c>
      <c r="D5">
        <v>6</v>
      </c>
      <c r="E5">
        <v>13</v>
      </c>
      <c r="F5">
        <v>18</v>
      </c>
      <c r="G5" t="str">
        <f t="shared" si="0"/>
        <v>Emily</v>
      </c>
      <c r="I5">
        <v>4</v>
      </c>
    </row>
    <row r="6" spans="1:9" x14ac:dyDescent="0.35">
      <c r="A6">
        <v>12</v>
      </c>
      <c r="B6">
        <v>16</v>
      </c>
      <c r="C6">
        <v>0</v>
      </c>
      <c r="D6">
        <v>0</v>
      </c>
      <c r="E6">
        <v>12</v>
      </c>
      <c r="F6">
        <v>16</v>
      </c>
      <c r="G6" t="str">
        <f t="shared" si="0"/>
        <v>Emily</v>
      </c>
      <c r="I6">
        <v>5</v>
      </c>
    </row>
    <row r="7" spans="1:9" x14ac:dyDescent="0.35">
      <c r="A7">
        <v>10</v>
      </c>
      <c r="B7">
        <v>13</v>
      </c>
      <c r="C7">
        <v>0</v>
      </c>
      <c r="D7">
        <v>0</v>
      </c>
      <c r="E7">
        <v>15</v>
      </c>
      <c r="F7">
        <v>11</v>
      </c>
      <c r="G7" t="str">
        <f t="shared" si="0"/>
        <v>Kathleen</v>
      </c>
      <c r="I7">
        <v>6</v>
      </c>
    </row>
    <row r="8" spans="1:9" x14ac:dyDescent="0.35">
      <c r="A8">
        <v>18</v>
      </c>
      <c r="B8">
        <v>16</v>
      </c>
      <c r="C8">
        <v>0</v>
      </c>
      <c r="D8">
        <v>6</v>
      </c>
      <c r="E8">
        <v>14</v>
      </c>
      <c r="F8">
        <v>18</v>
      </c>
      <c r="G8" t="str">
        <f t="shared" si="0"/>
        <v>Emily</v>
      </c>
      <c r="I8">
        <v>7</v>
      </c>
    </row>
    <row r="9" spans="1:9" x14ac:dyDescent="0.35">
      <c r="A9">
        <v>10</v>
      </c>
      <c r="B9">
        <v>12</v>
      </c>
      <c r="C9">
        <v>0</v>
      </c>
      <c r="D9">
        <v>0</v>
      </c>
      <c r="E9">
        <v>14</v>
      </c>
      <c r="F9">
        <v>17</v>
      </c>
      <c r="G9" t="str">
        <f t="shared" si="0"/>
        <v>Emily</v>
      </c>
      <c r="H9" t="s">
        <v>16</v>
      </c>
      <c r="I9">
        <v>8</v>
      </c>
    </row>
    <row r="10" spans="1:9" x14ac:dyDescent="0.35">
      <c r="A10">
        <v>10</v>
      </c>
      <c r="B10">
        <v>13</v>
      </c>
      <c r="C10">
        <v>0</v>
      </c>
      <c r="D10">
        <v>0</v>
      </c>
      <c r="E10">
        <v>10</v>
      </c>
      <c r="F10">
        <v>13</v>
      </c>
      <c r="G10" t="str">
        <f t="shared" si="0"/>
        <v>Emily</v>
      </c>
      <c r="H10" t="s">
        <v>16</v>
      </c>
      <c r="I10">
        <v>9</v>
      </c>
    </row>
    <row r="11" spans="1:9" x14ac:dyDescent="0.35">
      <c r="A11">
        <v>10</v>
      </c>
      <c r="B11">
        <v>9</v>
      </c>
      <c r="C11">
        <v>0</v>
      </c>
      <c r="D11">
        <v>3</v>
      </c>
      <c r="E11">
        <v>6</v>
      </c>
      <c r="F11">
        <v>15</v>
      </c>
      <c r="G11" t="str">
        <f t="shared" si="0"/>
        <v>Emily</v>
      </c>
      <c r="H11" t="s">
        <v>17</v>
      </c>
      <c r="I11">
        <v>10</v>
      </c>
    </row>
    <row r="12" spans="1:9" x14ac:dyDescent="0.35">
      <c r="A12">
        <v>12</v>
      </c>
      <c r="B12">
        <v>12</v>
      </c>
      <c r="C12">
        <v>0</v>
      </c>
      <c r="D12">
        <v>0</v>
      </c>
      <c r="E12">
        <v>15</v>
      </c>
      <c r="F12">
        <v>14</v>
      </c>
      <c r="G12" t="str">
        <f t="shared" si="0"/>
        <v>Kathleen</v>
      </c>
      <c r="H12" t="s">
        <v>16</v>
      </c>
      <c r="I12">
        <v>11</v>
      </c>
    </row>
    <row r="13" spans="1:9" x14ac:dyDescent="0.35">
      <c r="A13">
        <v>8</v>
      </c>
      <c r="B13">
        <v>9</v>
      </c>
      <c r="C13">
        <v>0</v>
      </c>
      <c r="D13">
        <v>0</v>
      </c>
      <c r="E13">
        <v>9</v>
      </c>
      <c r="F13">
        <v>15</v>
      </c>
      <c r="G13" t="str">
        <f t="shared" si="0"/>
        <v>Emily</v>
      </c>
      <c r="H13" t="s">
        <v>16</v>
      </c>
      <c r="I13">
        <v>12</v>
      </c>
    </row>
    <row r="14" spans="1:9" x14ac:dyDescent="0.35">
      <c r="A14">
        <v>12</v>
      </c>
      <c r="B14">
        <v>10</v>
      </c>
      <c r="C14">
        <v>0</v>
      </c>
      <c r="D14">
        <v>3</v>
      </c>
      <c r="E14">
        <v>12</v>
      </c>
      <c r="F14">
        <v>15</v>
      </c>
      <c r="G14" t="str">
        <f t="shared" si="0"/>
        <v>Emily</v>
      </c>
      <c r="H14" t="s">
        <v>17</v>
      </c>
      <c r="I14">
        <v>13</v>
      </c>
    </row>
    <row r="15" spans="1:9" x14ac:dyDescent="0.35">
      <c r="A15">
        <v>10</v>
      </c>
      <c r="B15">
        <v>9</v>
      </c>
      <c r="C15">
        <v>0</v>
      </c>
      <c r="D15">
        <v>0</v>
      </c>
      <c r="E15">
        <v>11</v>
      </c>
      <c r="F15">
        <v>15</v>
      </c>
      <c r="G15" t="str">
        <f t="shared" si="0"/>
        <v>Emily</v>
      </c>
      <c r="H15" t="s">
        <v>16</v>
      </c>
      <c r="I15">
        <v>14</v>
      </c>
    </row>
    <row r="16" spans="1:9" x14ac:dyDescent="0.35">
      <c r="A16">
        <v>9</v>
      </c>
      <c r="B16">
        <v>9</v>
      </c>
      <c r="C16">
        <v>0</v>
      </c>
      <c r="D16">
        <v>0</v>
      </c>
      <c r="E16">
        <v>15</v>
      </c>
      <c r="F16">
        <v>7</v>
      </c>
      <c r="G16" t="str">
        <f t="shared" si="0"/>
        <v>Kathleen</v>
      </c>
      <c r="H16" t="s">
        <v>17</v>
      </c>
      <c r="I16">
        <v>15</v>
      </c>
    </row>
    <row r="17" spans="7:7" x14ac:dyDescent="0.35">
      <c r="G17" t="str">
        <f t="shared" si="0"/>
        <v>Emily</v>
      </c>
    </row>
    <row r="18" spans="7:7" x14ac:dyDescent="0.35">
      <c r="G18" t="str">
        <f t="shared" si="0"/>
        <v>Emily</v>
      </c>
    </row>
    <row r="19" spans="7:7" x14ac:dyDescent="0.35">
      <c r="G19" t="str">
        <f t="shared" si="0"/>
        <v>Emily</v>
      </c>
    </row>
    <row r="20" spans="7:7" x14ac:dyDescent="0.35">
      <c r="G20" t="str">
        <f t="shared" si="0"/>
        <v>Emily</v>
      </c>
    </row>
    <row r="21" spans="7:7" x14ac:dyDescent="0.35">
      <c r="G21" t="str">
        <f t="shared" si="0"/>
        <v>Emily</v>
      </c>
    </row>
    <row r="22" spans="7:7" x14ac:dyDescent="0.35">
      <c r="G22" t="str">
        <f t="shared" si="0"/>
        <v>Emily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Duel</vt:lpstr>
      <vt:lpstr>Carcassone</vt:lpstr>
      <vt:lpstr>Pandemic</vt:lpstr>
      <vt:lpstr>Ticket to Ride</vt:lpstr>
      <vt:lpstr>7Wonders</vt:lpstr>
      <vt:lpstr>Patchwork</vt:lpstr>
      <vt:lpstr>Splendor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Nordmann</cp:lastModifiedBy>
  <dcterms:created xsi:type="dcterms:W3CDTF">2020-03-23T22:30:01Z</dcterms:created>
  <dcterms:modified xsi:type="dcterms:W3CDTF">2022-01-01T19:36:16Z</dcterms:modified>
</cp:coreProperties>
</file>