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w47\Desktop\"/>
    </mc:Choice>
  </mc:AlternateContent>
  <xr:revisionPtr revIDLastSave="0" documentId="13_ncr:1_{4AB2BB22-21AE-4680-A5F4-646CA152722D}" xr6:coauthVersionLast="45" xr6:coauthVersionMax="45" xr10:uidLastSave="{00000000-0000-0000-0000-000000000000}"/>
  <bookViews>
    <workbookView xWindow="-110" yWindow="-110" windowWidth="19420" windowHeight="10420" xr2:uid="{E9E27B06-3912-4604-87C1-A4B348AF4B11}"/>
  </bookViews>
  <sheets>
    <sheet name="Question1" sheetId="3" r:id="rId1"/>
    <sheet name="Question2" sheetId="1" r:id="rId2"/>
    <sheet name="Question3"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 i="3" l="1"/>
  <c r="D5" i="3"/>
  <c r="E4" i="3"/>
  <c r="C5" i="3"/>
  <c r="C4" i="3"/>
  <c r="B5" i="3"/>
  <c r="G5" i="3" s="1"/>
  <c r="B4" i="3"/>
  <c r="G4" i="3" s="1"/>
  <c r="D3" i="3"/>
  <c r="E3" i="3"/>
  <c r="C3" i="3"/>
  <c r="E2" i="3"/>
  <c r="D2" i="3"/>
  <c r="C2" i="3"/>
  <c r="B3" i="3"/>
  <c r="G3" i="3" s="1"/>
  <c r="B2" i="3"/>
  <c r="G2" i="3" s="1"/>
  <c r="B18" i="2" l="1"/>
  <c r="B19" i="2"/>
  <c r="B20" i="2"/>
  <c r="B21" i="2"/>
  <c r="B22" i="2"/>
  <c r="B23" i="2"/>
  <c r="B24" i="2"/>
  <c r="B25" i="2"/>
  <c r="B26" i="2"/>
  <c r="B27" i="2"/>
  <c r="B28" i="2"/>
  <c r="B17" i="2"/>
  <c r="G3" i="2"/>
  <c r="G4" i="2"/>
  <c r="G5" i="2"/>
  <c r="G6" i="2"/>
  <c r="G7" i="2"/>
  <c r="G8" i="2"/>
  <c r="G9" i="2"/>
  <c r="G10" i="2"/>
  <c r="G11" i="2"/>
  <c r="G12" i="2"/>
  <c r="G13" i="2"/>
  <c r="G2" i="2"/>
  <c r="F13" i="2"/>
  <c r="F12" i="2"/>
  <c r="F11" i="2"/>
  <c r="F8" i="2"/>
  <c r="F3" i="2"/>
  <c r="E3" i="1"/>
  <c r="E4" i="1"/>
  <c r="E5" i="1"/>
  <c r="E6" i="1"/>
  <c r="E7" i="1"/>
  <c r="E8" i="1"/>
  <c r="E9" i="1"/>
  <c r="E10" i="1"/>
  <c r="E11" i="1"/>
  <c r="E12" i="1"/>
  <c r="E13" i="1"/>
  <c r="E2" i="1"/>
  <c r="D13" i="1"/>
  <c r="D12" i="1"/>
  <c r="D11" i="1"/>
  <c r="D3" i="1"/>
</calcChain>
</file>

<file path=xl/sharedStrings.xml><?xml version="1.0" encoding="utf-8"?>
<sst xmlns="http://schemas.openxmlformats.org/spreadsheetml/2006/main" count="104" uniqueCount="52">
  <si>
    <t>Threat Category</t>
  </si>
  <si>
    <t>Cost per Incident (SLE)</t>
  </si>
  <si>
    <t>Frequency of Occurrence</t>
  </si>
  <si>
    <t>Programmer Mistakes</t>
  </si>
  <si>
    <t>Loss of Intellectual Property</t>
  </si>
  <si>
    <t>Software piracy</t>
  </si>
  <si>
    <t>Theft of information (hacker)</t>
  </si>
  <si>
    <t>Theft of information (employee)</t>
  </si>
  <si>
    <t>Theft of equipment</t>
  </si>
  <si>
    <t>Viruses, worms, Trojan horses</t>
  </si>
  <si>
    <t>Denial-of-Service attacks</t>
  </si>
  <si>
    <t>Earthquake</t>
  </si>
  <si>
    <t>Flood</t>
  </si>
  <si>
    <t>Fire</t>
  </si>
  <si>
    <t>1 per week</t>
  </si>
  <si>
    <t>1 per year</t>
  </si>
  <si>
    <t>1 per quarter</t>
  </si>
  <si>
    <t>1 per 6 months</t>
  </si>
  <si>
    <t>1 per month</t>
  </si>
  <si>
    <t>1 per 20 years</t>
  </si>
  <si>
    <t>1 per 10 years</t>
  </si>
  <si>
    <t>ARO</t>
  </si>
  <si>
    <t>ALE</t>
  </si>
  <si>
    <t>Web defacement</t>
  </si>
  <si>
    <t>1 per 2 years</t>
  </si>
  <si>
    <t>Cost of Control</t>
  </si>
  <si>
    <t>Type of Control</t>
  </si>
  <si>
    <t>Training</t>
  </si>
  <si>
    <t>Firewall/IDS</t>
  </si>
  <si>
    <t>Physical Security</t>
  </si>
  <si>
    <t>Firewall</t>
  </si>
  <si>
    <t>Antivirus</t>
  </si>
  <si>
    <t>Insurance/Backups</t>
  </si>
  <si>
    <t>CBA</t>
  </si>
  <si>
    <t>Note: Green indicates control is worth the money spent. Red indicates a waste of money on the control.</t>
  </si>
  <si>
    <t>The values have changed in some of the columns because of the controls put in place. A control can affect one column but not the other because in most cases, the cost of damage does not change for certain threats. Cost is decreased when mitigation tactics are used rather than defense tactics. The frequency of occurrence is what usually changes because we are trying to prevent the damage from happening in the first place, meaning the prevenative controls will lower the chance that the threat can occur, therefore lowering the frequency.</t>
  </si>
  <si>
    <t>Vulnerability</t>
  </si>
  <si>
    <t>Attack Success Probability</t>
  </si>
  <si>
    <t>Asset Value</t>
  </si>
  <si>
    <t>Probable Loss</t>
  </si>
  <si>
    <t>Switch L47 Hardware Failure</t>
  </si>
  <si>
    <t>Switch L47 SNMP Buffer Overflow</t>
  </si>
  <si>
    <t>WebSrv 6 Invalid Unicode Values</t>
  </si>
  <si>
    <t>MGMT45 Control Console Misuse</t>
  </si>
  <si>
    <t>Likelihood of Occurrence</t>
  </si>
  <si>
    <t>Risk Value</t>
  </si>
  <si>
    <t>Certainty</t>
  </si>
  <si>
    <t>Order to Address:</t>
  </si>
  <si>
    <t>1. Hardware Failure</t>
  </si>
  <si>
    <t>2. SNMP Buffer Overflow</t>
  </si>
  <si>
    <t>3. WebSrv6 Invalid Unicode Values</t>
  </si>
  <si>
    <t>4. MGMT45 Control Console Misuse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</si>
</sst>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
    <xf numFmtId="0" fontId="0" fillId="0" borderId="0" xfId="0"/>
    <xf numFmtId="44" fontId="0" fillId="0" borderId="0" xfId="1" applyFont="1"/>
    <xf numFmtId="44" fontId="0" fillId="0" borderId="0" xfId="0" applyNumberFormat="1"/>
    <xf numFmtId="9" fontId="0" fillId="0" borderId="0" xfId="2" applyFont="1"/>
    <xf numFmtId="2" fontId="0" fillId="0" borderId="0" xfId="0" applyNumberFormat="1"/>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2" fillId="0" borderId="0" xfId="0" applyFont="1"/>
  </cellXfs>
  <cellStyles count="3">
    <cellStyle name="Currency" xfId="1" builtinId="4"/>
    <cellStyle name="Normal" xfId="0" builtinId="0"/>
    <cellStyle name="Percent"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5DF95-ABE2-4C97-B67D-821E9E8B59E9}">
  <dimension ref="A1:G12"/>
  <sheetViews>
    <sheetView showFormulas="1" tabSelected="1" workbookViewId="0">
      <selection activeCell="F9" sqref="F9"/>
    </sheetView>
  </sheetViews>
  <sheetFormatPr defaultRowHeight="14.5" x14ac:dyDescent="0.35"/>
  <cols>
    <col min="1" max="1" width="16" customWidth="1"/>
    <col min="2" max="2" width="11.54296875" customWidth="1"/>
    <col min="3" max="3" width="11.90625" customWidth="1"/>
    <col min="4" max="4" width="6.26953125" customWidth="1"/>
    <col min="5" max="5" width="8.453125" customWidth="1"/>
    <col min="7" max="7" width="13.7265625" customWidth="1"/>
  </cols>
  <sheetData>
    <row r="1" spans="1:7" x14ac:dyDescent="0.35">
      <c r="A1" s="8" t="s">
        <v>36</v>
      </c>
      <c r="B1" s="8" t="s">
        <v>44</v>
      </c>
      <c r="C1" s="8" t="s">
        <v>37</v>
      </c>
      <c r="D1" s="8" t="s">
        <v>38</v>
      </c>
      <c r="E1" s="8" t="s">
        <v>39</v>
      </c>
      <c r="F1" s="8" t="s">
        <v>46</v>
      </c>
      <c r="G1" s="8" t="s">
        <v>45</v>
      </c>
    </row>
    <row r="2" spans="1:7" x14ac:dyDescent="0.35">
      <c r="A2" t="s">
        <v>40</v>
      </c>
      <c r="B2" s="3">
        <f>1/5</f>
        <v>0.2</v>
      </c>
      <c r="C2" s="3">
        <f>1</f>
        <v>1</v>
      </c>
      <c r="D2">
        <f>90</f>
        <v>90</v>
      </c>
      <c r="E2" s="3">
        <f>1</f>
        <v>1</v>
      </c>
      <c r="F2" s="3">
        <v>0.75</v>
      </c>
      <c r="G2" s="4">
        <f>(B2*C2)*(D2*E2)*((1-F2)+1)</f>
        <v>22.5</v>
      </c>
    </row>
    <row r="3" spans="1:7" x14ac:dyDescent="0.35">
      <c r="A3" t="s">
        <v>41</v>
      </c>
      <c r="B3" s="3">
        <f>1/5</f>
        <v>0.2</v>
      </c>
      <c r="C3" s="3">
        <f>0.5</f>
        <v>0.5</v>
      </c>
      <c r="D3">
        <f>90</f>
        <v>90</v>
      </c>
      <c r="E3" s="3">
        <f>1</f>
        <v>1</v>
      </c>
      <c r="F3" s="3">
        <v>0.75</v>
      </c>
      <c r="G3" s="4">
        <f t="shared" ref="G3:G5" si="0">(B3*C3)*(D3*E3)*((1-F3)+1)</f>
        <v>11.25</v>
      </c>
    </row>
    <row r="4" spans="1:7" x14ac:dyDescent="0.35">
      <c r="A4" t="s">
        <v>42</v>
      </c>
      <c r="B4" s="3">
        <f>1/1</f>
        <v>1</v>
      </c>
      <c r="C4" s="3">
        <f>0.1</f>
        <v>0.1</v>
      </c>
      <c r="D4">
        <v>100</v>
      </c>
      <c r="E4" s="3">
        <f>0.25</f>
        <v>0.25</v>
      </c>
      <c r="F4" s="3">
        <v>0.8</v>
      </c>
      <c r="G4" s="4">
        <f t="shared" si="0"/>
        <v>3</v>
      </c>
    </row>
    <row r="5" spans="1:7" x14ac:dyDescent="0.35">
      <c r="A5" t="s">
        <v>43</v>
      </c>
      <c r="B5" s="3">
        <f>1/10</f>
        <v>0.1</v>
      </c>
      <c r="C5" s="3">
        <f>1</f>
        <v>1</v>
      </c>
      <c r="D5">
        <f>5</f>
        <v>5</v>
      </c>
      <c r="E5" s="3">
        <f>1</f>
        <v>1</v>
      </c>
      <c r="F5" s="3">
        <v>0.9</v>
      </c>
      <c r="G5" s="4">
        <f t="shared" si="0"/>
        <v>0.55000000000000004</v>
      </c>
    </row>
    <row r="8" spans="1:7" x14ac:dyDescent="0.35">
      <c r="A8" s="5" t="s">
        <v>47</v>
      </c>
      <c r="B8" s="5"/>
    </row>
    <row r="9" spans="1:7" x14ac:dyDescent="0.35">
      <c r="A9" s="5" t="s">
        <v>48</v>
      </c>
      <c r="B9" s="5"/>
    </row>
    <row r="10" spans="1:7" x14ac:dyDescent="0.35">
      <c r="A10" s="5" t="s">
        <v>49</v>
      </c>
      <c r="B10" s="5"/>
    </row>
    <row r="11" spans="1:7" x14ac:dyDescent="0.35">
      <c r="A11" s="5" t="s">
        <v>50</v>
      </c>
      <c r="B11" s="5"/>
    </row>
    <row r="12" spans="1:7" x14ac:dyDescent="0.35">
      <c r="A12" s="5" t="s">
        <v>51</v>
      </c>
      <c r="B12" s="5"/>
    </row>
  </sheetData>
  <mergeCells count="5">
    <mergeCell ref="A8:B8"/>
    <mergeCell ref="A9:B9"/>
    <mergeCell ref="A10:B10"/>
    <mergeCell ref="A11:B11"/>
    <mergeCell ref="A12:B12"/>
  </mergeCells>
  <pageMargins left="0.7" right="0.7" top="0.75" bottom="0.75" header="0.3" footer="0.3"/>
  <pageSetup orientation="portrait" horizontalDpi="300" verticalDpi="300" r:id="rId1"/>
  <ignoredErrors>
    <ignoredError sqref="D2 E4 D5"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2E1D2-C7E8-42F2-8D81-6B9913517909}">
  <dimension ref="A1:E13"/>
  <sheetViews>
    <sheetView workbookViewId="0">
      <selection activeCell="I15" sqref="I15"/>
    </sheetView>
  </sheetViews>
  <sheetFormatPr defaultRowHeight="14.5" x14ac:dyDescent="0.35"/>
  <cols>
    <col min="1" max="1" width="28.453125" customWidth="1"/>
    <col min="2" max="2" width="19.54296875" bestFit="1" customWidth="1"/>
    <col min="3" max="3" width="21.81640625" bestFit="1" customWidth="1"/>
    <col min="4" max="4" width="9.81640625" customWidth="1"/>
    <col min="5" max="5" width="15.1796875" customWidth="1"/>
  </cols>
  <sheetData>
    <row r="1" spans="1:5" x14ac:dyDescent="0.35">
      <c r="A1" s="8" t="s">
        <v>0</v>
      </c>
      <c r="B1" s="8" t="s">
        <v>1</v>
      </c>
      <c r="C1" s="8" t="s">
        <v>2</v>
      </c>
      <c r="D1" s="8" t="s">
        <v>21</v>
      </c>
      <c r="E1" s="8" t="s">
        <v>22</v>
      </c>
    </row>
    <row r="2" spans="1:5" x14ac:dyDescent="0.35">
      <c r="A2" t="s">
        <v>3</v>
      </c>
      <c r="B2" s="1">
        <v>5000</v>
      </c>
      <c r="C2" t="s">
        <v>14</v>
      </c>
      <c r="D2">
        <v>52</v>
      </c>
      <c r="E2" s="2">
        <f>D2*B2</f>
        <v>260000</v>
      </c>
    </row>
    <row r="3" spans="1:5" x14ac:dyDescent="0.35">
      <c r="A3" t="s">
        <v>4</v>
      </c>
      <c r="B3" s="1">
        <v>75000</v>
      </c>
      <c r="C3" t="s">
        <v>15</v>
      </c>
      <c r="D3">
        <f>1/1</f>
        <v>1</v>
      </c>
      <c r="E3" s="2">
        <f t="shared" ref="E3:E13" si="0">D3*B3</f>
        <v>75000</v>
      </c>
    </row>
    <row r="4" spans="1:5" x14ac:dyDescent="0.35">
      <c r="A4" t="s">
        <v>5</v>
      </c>
      <c r="B4" s="1">
        <v>500</v>
      </c>
      <c r="C4" t="s">
        <v>14</v>
      </c>
      <c r="D4">
        <v>52</v>
      </c>
      <c r="E4" s="2">
        <f t="shared" si="0"/>
        <v>26000</v>
      </c>
    </row>
    <row r="5" spans="1:5" x14ac:dyDescent="0.35">
      <c r="A5" t="s">
        <v>6</v>
      </c>
      <c r="B5" s="1">
        <v>2500</v>
      </c>
      <c r="C5" t="s">
        <v>16</v>
      </c>
      <c r="D5">
        <v>4</v>
      </c>
      <c r="E5" s="2">
        <f t="shared" si="0"/>
        <v>10000</v>
      </c>
    </row>
    <row r="6" spans="1:5" x14ac:dyDescent="0.35">
      <c r="A6" t="s">
        <v>7</v>
      </c>
      <c r="B6" s="1">
        <v>5000</v>
      </c>
      <c r="C6" t="s">
        <v>17</v>
      </c>
      <c r="D6">
        <v>2</v>
      </c>
      <c r="E6" s="2">
        <f t="shared" si="0"/>
        <v>10000</v>
      </c>
    </row>
    <row r="7" spans="1:5" x14ac:dyDescent="0.35">
      <c r="A7" t="s">
        <v>23</v>
      </c>
      <c r="B7" s="1">
        <v>500</v>
      </c>
      <c r="C7" t="s">
        <v>18</v>
      </c>
      <c r="D7">
        <v>12</v>
      </c>
      <c r="E7" s="2">
        <f t="shared" si="0"/>
        <v>6000</v>
      </c>
    </row>
    <row r="8" spans="1:5" x14ac:dyDescent="0.35">
      <c r="A8" t="s">
        <v>8</v>
      </c>
      <c r="B8" s="1">
        <v>5000</v>
      </c>
      <c r="C8" t="s">
        <v>15</v>
      </c>
      <c r="D8">
        <v>1</v>
      </c>
      <c r="E8" s="2">
        <f t="shared" si="0"/>
        <v>5000</v>
      </c>
    </row>
    <row r="9" spans="1:5" x14ac:dyDescent="0.35">
      <c r="A9" t="s">
        <v>9</v>
      </c>
      <c r="B9" s="1">
        <v>1500</v>
      </c>
      <c r="C9" t="s">
        <v>14</v>
      </c>
      <c r="D9">
        <v>52</v>
      </c>
      <c r="E9" s="2">
        <f t="shared" si="0"/>
        <v>78000</v>
      </c>
    </row>
    <row r="10" spans="1:5" x14ac:dyDescent="0.35">
      <c r="A10" t="s">
        <v>10</v>
      </c>
      <c r="B10" s="1">
        <v>2500</v>
      </c>
      <c r="C10" t="s">
        <v>16</v>
      </c>
      <c r="D10">
        <v>4</v>
      </c>
      <c r="E10" s="2">
        <f t="shared" si="0"/>
        <v>10000</v>
      </c>
    </row>
    <row r="11" spans="1:5" x14ac:dyDescent="0.35">
      <c r="A11" t="s">
        <v>11</v>
      </c>
      <c r="B11" s="1">
        <v>250000</v>
      </c>
      <c r="C11" t="s">
        <v>19</v>
      </c>
      <c r="D11">
        <f>1/20</f>
        <v>0.05</v>
      </c>
      <c r="E11" s="2">
        <f t="shared" si="0"/>
        <v>12500</v>
      </c>
    </row>
    <row r="12" spans="1:5" x14ac:dyDescent="0.35">
      <c r="A12" t="s">
        <v>12</v>
      </c>
      <c r="B12" s="1">
        <v>250000</v>
      </c>
      <c r="C12" t="s">
        <v>20</v>
      </c>
      <c r="D12">
        <f>1/10</f>
        <v>0.1</v>
      </c>
      <c r="E12" s="2">
        <f t="shared" si="0"/>
        <v>25000</v>
      </c>
    </row>
    <row r="13" spans="1:5" x14ac:dyDescent="0.35">
      <c r="A13" t="s">
        <v>13</v>
      </c>
      <c r="B13" s="1">
        <v>500000</v>
      </c>
      <c r="C13" t="s">
        <v>20</v>
      </c>
      <c r="D13">
        <f>1/10</f>
        <v>0.1</v>
      </c>
      <c r="E13" s="2">
        <f t="shared" si="0"/>
        <v>50000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105F2-AFA9-44B3-9C1F-D6DBFBD4844B}">
  <dimension ref="A1:H31"/>
  <sheetViews>
    <sheetView zoomScale="70" zoomScaleNormal="70" workbookViewId="0">
      <selection activeCell="O6" sqref="O6"/>
    </sheetView>
  </sheetViews>
  <sheetFormatPr defaultRowHeight="14.5" x14ac:dyDescent="0.35"/>
  <cols>
    <col min="1" max="1" width="28" bestFit="1" customWidth="1"/>
    <col min="2" max="2" width="19.54296875" bestFit="1" customWidth="1"/>
    <col min="3" max="3" width="21.81640625" bestFit="1" customWidth="1"/>
    <col min="4" max="4" width="13.36328125" bestFit="1" customWidth="1"/>
    <col min="5" max="5" width="18.26953125" customWidth="1"/>
    <col min="6" max="6" width="7.08984375" customWidth="1"/>
    <col min="7" max="7" width="12.1796875" customWidth="1"/>
    <col min="8" max="8" width="11.81640625" bestFit="1" customWidth="1"/>
  </cols>
  <sheetData>
    <row r="1" spans="1:7" x14ac:dyDescent="0.35">
      <c r="A1" s="8" t="s">
        <v>0</v>
      </c>
      <c r="B1" s="8" t="s">
        <v>1</v>
      </c>
      <c r="C1" s="8" t="s">
        <v>2</v>
      </c>
      <c r="D1" s="8" t="s">
        <v>25</v>
      </c>
      <c r="E1" s="8" t="s">
        <v>26</v>
      </c>
      <c r="F1" s="8" t="s">
        <v>21</v>
      </c>
      <c r="G1" s="8" t="s">
        <v>22</v>
      </c>
    </row>
    <row r="2" spans="1:7" x14ac:dyDescent="0.35">
      <c r="A2" t="s">
        <v>3</v>
      </c>
      <c r="B2" s="1">
        <v>5000</v>
      </c>
      <c r="C2" t="s">
        <v>18</v>
      </c>
      <c r="D2" s="1">
        <v>20000</v>
      </c>
      <c r="E2" t="s">
        <v>27</v>
      </c>
      <c r="F2">
        <v>12</v>
      </c>
      <c r="G2" s="2">
        <f>B2*F2</f>
        <v>60000</v>
      </c>
    </row>
    <row r="3" spans="1:7" x14ac:dyDescent="0.35">
      <c r="A3" t="s">
        <v>4</v>
      </c>
      <c r="B3" s="1">
        <v>75000</v>
      </c>
      <c r="C3" t="s">
        <v>24</v>
      </c>
      <c r="D3" s="1">
        <v>15000</v>
      </c>
      <c r="E3" t="s">
        <v>28</v>
      </c>
      <c r="F3">
        <f>1/2</f>
        <v>0.5</v>
      </c>
      <c r="G3" s="2">
        <f t="shared" ref="G3:G13" si="0">B3*F3</f>
        <v>37500</v>
      </c>
    </row>
    <row r="4" spans="1:7" x14ac:dyDescent="0.35">
      <c r="A4" t="s">
        <v>5</v>
      </c>
      <c r="B4" s="1">
        <v>500</v>
      </c>
      <c r="C4" t="s">
        <v>18</v>
      </c>
      <c r="D4" s="1">
        <v>30000</v>
      </c>
      <c r="E4" t="s">
        <v>28</v>
      </c>
      <c r="F4">
        <v>12</v>
      </c>
      <c r="G4" s="2">
        <f t="shared" si="0"/>
        <v>6000</v>
      </c>
    </row>
    <row r="5" spans="1:7" x14ac:dyDescent="0.35">
      <c r="A5" t="s">
        <v>6</v>
      </c>
      <c r="B5" s="1">
        <v>2500</v>
      </c>
      <c r="C5" t="s">
        <v>17</v>
      </c>
      <c r="D5" s="1">
        <v>15000</v>
      </c>
      <c r="E5" t="s">
        <v>28</v>
      </c>
      <c r="F5">
        <v>2</v>
      </c>
      <c r="G5" s="2">
        <f t="shared" si="0"/>
        <v>5000</v>
      </c>
    </row>
    <row r="6" spans="1:7" x14ac:dyDescent="0.35">
      <c r="A6" t="s">
        <v>7</v>
      </c>
      <c r="B6" s="1">
        <v>5000</v>
      </c>
      <c r="C6" t="s">
        <v>15</v>
      </c>
      <c r="D6" s="1">
        <v>15000</v>
      </c>
      <c r="E6" t="s">
        <v>29</v>
      </c>
      <c r="F6">
        <v>1</v>
      </c>
      <c r="G6" s="2">
        <f t="shared" si="0"/>
        <v>5000</v>
      </c>
    </row>
    <row r="7" spans="1:7" x14ac:dyDescent="0.35">
      <c r="A7" t="s">
        <v>23</v>
      </c>
      <c r="B7" s="1">
        <v>500</v>
      </c>
      <c r="C7" t="s">
        <v>16</v>
      </c>
      <c r="D7" s="1">
        <v>10000</v>
      </c>
      <c r="E7" t="s">
        <v>30</v>
      </c>
      <c r="F7">
        <v>4</v>
      </c>
      <c r="G7" s="2">
        <f t="shared" si="0"/>
        <v>2000</v>
      </c>
    </row>
    <row r="8" spans="1:7" x14ac:dyDescent="0.35">
      <c r="A8" t="s">
        <v>8</v>
      </c>
      <c r="B8" s="1">
        <v>5000</v>
      </c>
      <c r="C8" t="s">
        <v>24</v>
      </c>
      <c r="D8" s="1">
        <v>15000</v>
      </c>
      <c r="E8" t="s">
        <v>29</v>
      </c>
      <c r="F8">
        <f>1/2</f>
        <v>0.5</v>
      </c>
      <c r="G8" s="2">
        <f t="shared" si="0"/>
        <v>2500</v>
      </c>
    </row>
    <row r="9" spans="1:7" x14ac:dyDescent="0.35">
      <c r="A9" t="s">
        <v>9</v>
      </c>
      <c r="B9" s="1">
        <v>1500</v>
      </c>
      <c r="C9" t="s">
        <v>18</v>
      </c>
      <c r="D9" s="1">
        <v>15000</v>
      </c>
      <c r="E9" t="s">
        <v>31</v>
      </c>
      <c r="F9">
        <v>12</v>
      </c>
      <c r="G9" s="2">
        <f t="shared" si="0"/>
        <v>18000</v>
      </c>
    </row>
    <row r="10" spans="1:7" x14ac:dyDescent="0.35">
      <c r="A10" t="s">
        <v>10</v>
      </c>
      <c r="B10" s="1">
        <v>2500</v>
      </c>
      <c r="C10" t="s">
        <v>17</v>
      </c>
      <c r="D10" s="1">
        <v>10000</v>
      </c>
      <c r="E10" t="s">
        <v>30</v>
      </c>
      <c r="F10">
        <v>2</v>
      </c>
      <c r="G10" s="2">
        <f t="shared" si="0"/>
        <v>5000</v>
      </c>
    </row>
    <row r="11" spans="1:7" x14ac:dyDescent="0.35">
      <c r="A11" t="s">
        <v>11</v>
      </c>
      <c r="B11" s="1">
        <v>250000</v>
      </c>
      <c r="C11" t="s">
        <v>19</v>
      </c>
      <c r="D11" s="1">
        <v>5000</v>
      </c>
      <c r="E11" t="s">
        <v>32</v>
      </c>
      <c r="F11">
        <f>1/20</f>
        <v>0.05</v>
      </c>
      <c r="G11" s="2">
        <f t="shared" si="0"/>
        <v>12500</v>
      </c>
    </row>
    <row r="12" spans="1:7" x14ac:dyDescent="0.35">
      <c r="A12" t="s">
        <v>12</v>
      </c>
      <c r="B12" s="1">
        <v>50000</v>
      </c>
      <c r="C12" t="s">
        <v>20</v>
      </c>
      <c r="D12" s="1">
        <v>10000</v>
      </c>
      <c r="E12" t="s">
        <v>32</v>
      </c>
      <c r="F12">
        <f>1/10</f>
        <v>0.1</v>
      </c>
      <c r="G12" s="2">
        <f t="shared" si="0"/>
        <v>5000</v>
      </c>
    </row>
    <row r="13" spans="1:7" x14ac:dyDescent="0.35">
      <c r="A13" t="s">
        <v>13</v>
      </c>
      <c r="B13" s="1">
        <v>100000</v>
      </c>
      <c r="C13" t="s">
        <v>20</v>
      </c>
      <c r="D13" s="1">
        <v>10000</v>
      </c>
      <c r="E13" t="s">
        <v>32</v>
      </c>
      <c r="F13">
        <f>1/10</f>
        <v>0.1</v>
      </c>
      <c r="G13" s="2">
        <f t="shared" si="0"/>
        <v>10000</v>
      </c>
    </row>
    <row r="16" spans="1:7" x14ac:dyDescent="0.35">
      <c r="A16" t="s">
        <v>0</v>
      </c>
      <c r="B16" t="s">
        <v>33</v>
      </c>
    </row>
    <row r="17" spans="1:8" x14ac:dyDescent="0.35">
      <c r="A17" t="s">
        <v>3</v>
      </c>
      <c r="B17" s="2">
        <f>Question2!E2-Question3!G2-Question3!D2</f>
        <v>180000</v>
      </c>
      <c r="D17" s="7" t="s">
        <v>35</v>
      </c>
      <c r="E17" s="7"/>
      <c r="F17" s="7"/>
      <c r="G17" s="7"/>
      <c r="H17" s="7"/>
    </row>
    <row r="18" spans="1:8" x14ac:dyDescent="0.35">
      <c r="A18" t="s">
        <v>4</v>
      </c>
      <c r="B18" s="2">
        <f>Question2!E3-Question3!G3-Question3!D3</f>
        <v>22500</v>
      </c>
      <c r="D18" s="7"/>
      <c r="E18" s="7"/>
      <c r="F18" s="7"/>
      <c r="G18" s="7"/>
      <c r="H18" s="7"/>
    </row>
    <row r="19" spans="1:8" x14ac:dyDescent="0.35">
      <c r="A19" t="s">
        <v>5</v>
      </c>
      <c r="B19" s="2">
        <f>Question2!E4-Question3!G4-Question3!D4</f>
        <v>-10000</v>
      </c>
      <c r="D19" s="7"/>
      <c r="E19" s="7"/>
      <c r="F19" s="7"/>
      <c r="G19" s="7"/>
      <c r="H19" s="7"/>
    </row>
    <row r="20" spans="1:8" x14ac:dyDescent="0.35">
      <c r="A20" t="s">
        <v>6</v>
      </c>
      <c r="B20" s="2">
        <f>Question2!E5-Question3!G5-Question3!D5</f>
        <v>-10000</v>
      </c>
      <c r="D20" s="7"/>
      <c r="E20" s="7"/>
      <c r="F20" s="7"/>
      <c r="G20" s="7"/>
      <c r="H20" s="7"/>
    </row>
    <row r="21" spans="1:8" x14ac:dyDescent="0.35">
      <c r="A21" t="s">
        <v>7</v>
      </c>
      <c r="B21" s="2">
        <f>Question2!E6-Question3!G6-Question3!D6</f>
        <v>-10000</v>
      </c>
      <c r="D21" s="7"/>
      <c r="E21" s="7"/>
      <c r="F21" s="7"/>
      <c r="G21" s="7"/>
      <c r="H21" s="7"/>
    </row>
    <row r="22" spans="1:8" x14ac:dyDescent="0.35">
      <c r="A22" t="s">
        <v>23</v>
      </c>
      <c r="B22" s="2">
        <f>Question2!E7-Question3!G7-Question3!D7</f>
        <v>-6000</v>
      </c>
      <c r="D22" s="7"/>
      <c r="E22" s="7"/>
      <c r="F22" s="7"/>
      <c r="G22" s="7"/>
      <c r="H22" s="7"/>
    </row>
    <row r="23" spans="1:8" x14ac:dyDescent="0.35">
      <c r="A23" t="s">
        <v>8</v>
      </c>
      <c r="B23" s="2">
        <f>Question2!E8-Question3!G8-Question3!D8</f>
        <v>-12500</v>
      </c>
      <c r="D23" s="7"/>
      <c r="E23" s="7"/>
      <c r="F23" s="7"/>
      <c r="G23" s="7"/>
      <c r="H23" s="7"/>
    </row>
    <row r="24" spans="1:8" x14ac:dyDescent="0.35">
      <c r="A24" t="s">
        <v>9</v>
      </c>
      <c r="B24" s="2">
        <f>Question2!E9-Question3!G9-Question3!D9</f>
        <v>45000</v>
      </c>
      <c r="D24" s="7"/>
      <c r="E24" s="7"/>
      <c r="F24" s="7"/>
      <c r="G24" s="7"/>
      <c r="H24" s="7"/>
    </row>
    <row r="25" spans="1:8" x14ac:dyDescent="0.35">
      <c r="A25" t="s">
        <v>10</v>
      </c>
      <c r="B25" s="2">
        <f>Question2!E10-Question3!G10-Question3!D10</f>
        <v>-5000</v>
      </c>
      <c r="D25" s="7"/>
      <c r="E25" s="7"/>
      <c r="F25" s="7"/>
      <c r="G25" s="7"/>
      <c r="H25" s="7"/>
    </row>
    <row r="26" spans="1:8" x14ac:dyDescent="0.35">
      <c r="A26" t="s">
        <v>11</v>
      </c>
      <c r="B26" s="2">
        <f>Question2!E11-Question3!G11-Question3!D11</f>
        <v>-5000</v>
      </c>
    </row>
    <row r="27" spans="1:8" x14ac:dyDescent="0.35">
      <c r="A27" t="s">
        <v>12</v>
      </c>
      <c r="B27" s="2">
        <f>Question2!E12-Question3!G12-Question3!D12</f>
        <v>10000</v>
      </c>
    </row>
    <row r="28" spans="1:8" x14ac:dyDescent="0.35">
      <c r="A28" t="s">
        <v>13</v>
      </c>
      <c r="B28" s="2">
        <f>Question2!E13-Question3!G13-Question3!D13</f>
        <v>30000</v>
      </c>
    </row>
    <row r="30" spans="1:8" x14ac:dyDescent="0.35">
      <c r="A30" s="6" t="s">
        <v>34</v>
      </c>
      <c r="B30" s="6"/>
    </row>
    <row r="31" spans="1:8" x14ac:dyDescent="0.35">
      <c r="A31" s="6"/>
      <c r="B31" s="6"/>
    </row>
  </sheetData>
  <mergeCells count="2">
    <mergeCell ref="A30:B31"/>
    <mergeCell ref="D17:H25"/>
  </mergeCells>
  <conditionalFormatting sqref="B17:B28">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Question1</vt:lpstr>
      <vt:lpstr>Question2</vt:lpstr>
      <vt:lpstr>Question3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Jackson</dc:creator>
  <cp:lastModifiedBy>Emily Wantland</cp:lastModifiedBy>
  <dcterms:created xsi:type="dcterms:W3CDTF">2020-06-14T03:13:40Z</dcterms:created>
  <dcterms:modified xsi:type="dcterms:W3CDTF">2020-06-15T01:37:18Z</dcterms:modified>
</cp:coreProperties>
</file>