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b554fb732f6d5/Belgeler/Learn_Excel/"/>
    </mc:Choice>
  </mc:AlternateContent>
  <xr:revisionPtr revIDLastSave="206" documentId="8_{AEE5DA8A-F772-4B0E-A554-1053E2C64027}" xr6:coauthVersionLast="47" xr6:coauthVersionMax="47" xr10:uidLastSave="{A6EF5CD0-8754-45F6-990B-B083BAFCD594}"/>
  <bookViews>
    <workbookView xWindow="-110" yWindow="-110" windowWidth="21820" windowHeight="13900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10" i="13"/>
  <c r="J9" i="13"/>
  <c r="J8" i="13"/>
  <c r="J7" i="13"/>
  <c r="J5" i="13"/>
  <c r="J4" i="13"/>
  <c r="J3" i="13"/>
  <c r="J2" i="13"/>
  <c r="L2" i="1" a="1"/>
  <c r="L2" i="1" s="1"/>
  <c r="K2" i="1" a="1"/>
  <c r="K2" i="1" s="1"/>
  <c r="J2" i="1" a="1"/>
  <c r="J2" i="1" s="1"/>
  <c r="L2" i="5"/>
  <c r="K2" i="5"/>
  <c r="J3" i="5"/>
  <c r="J2" i="5"/>
  <c r="K2" i="12"/>
  <c r="L2" i="12"/>
  <c r="K3" i="12"/>
  <c r="J2" i="12"/>
  <c r="K2" i="7" a="1"/>
  <c r="K2" i="7" s="1"/>
  <c r="J2" i="7" a="1"/>
  <c r="J2" i="7" s="1"/>
  <c r="L2" i="7" a="1"/>
  <c r="L2" i="7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8" a="1"/>
  <c r="K2" i="8" s="1"/>
  <c r="K4" i="9"/>
  <c r="J4" i="9"/>
  <c r="K3" i="9"/>
  <c r="J3" i="9"/>
  <c r="K2" i="9"/>
  <c r="J2" i="9"/>
  <c r="H11" i="1"/>
  <c r="H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tc={1C16F2A1-BD69-4A5D-93EB-E9B89DD305D2}</author>
    <author>tc={4AD291AD-0E1B-4D70-B89E-023036BB84C6}</author>
    <author>tc={376A9E94-9E42-4725-9B7E-0E3AECEC79E7}</author>
    <author>tc={B2AA5BB5-03CD-49FE-A8D8-8F9E245B082A}</author>
    <author>tc={48FBC3BA-497C-4FB1-AF4C-E9FB4A58524C}</author>
    <author>tc={64F1F171-0405-4C39-87B6-661EC0A5359B}</author>
  </authors>
  <commentList>
    <comment ref="J2" authorId="0" shapeId="0" xr:uid="{1C16F2A1-BD69-4A5D-93EB-E9B89DD305D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latest start date</t>
      </text>
    </comment>
    <comment ref="K2" authorId="1" shapeId="0" xr:uid="{4AD291AD-0E1B-4D70-B89E-023036BB84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earliest end date</t>
      </text>
    </comment>
    <comment ref="J3" authorId="2" shapeId="0" xr:uid="{376A9E94-9E42-4725-9B7E-0E3AECEC79E7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salary</t>
      </text>
    </comment>
    <comment ref="K3" authorId="3" shapeId="0" xr:uid="{B2AA5BB5-03CD-49FE-A8D8-8F9E245B08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Minumum salary</t>
      </text>
    </comment>
    <comment ref="J4" authorId="4" shapeId="0" xr:uid="{48FBC3BA-497C-4FB1-AF4C-E9FB4A5852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oldest employee</t>
      </text>
    </comment>
    <comment ref="K4" authorId="5" shapeId="0" xr:uid="{64F1F171-0405-4C39-87B6-661EC0A5359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youngest employee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tc={222C1314-BEAC-4B37-89D4-723B91884BFA}</author>
  </authors>
  <commentList>
    <comment ref="J1" authorId="0" shapeId="0" xr:uid="{222C1314-BEAC-4B37-89D4-723B91884B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employees last names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tc={2A8A83AE-19E7-4144-BB0C-5B5CAD1199D2}</author>
    <author>tc={AF5D5B81-8599-4CDC-9A61-E365A0BCD601}</author>
    <author>tc={CF731506-A086-4DAD-9828-54DF8E3BA990}</author>
  </authors>
  <commentList>
    <comment ref="K1" authorId="0" shapeId="0" xr:uid="{2A8A83AE-19E7-4144-BB0C-5B5CAD119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three letters of the first names</t>
      </text>
    </comment>
    <comment ref="L1" authorId="1" shapeId="0" xr:uid="{AF5D5B81-8599-4CDC-9A61-E365A0BCD601}">
      <text>
        <t>[Threaded comment]
Your version of Excel allows you to read this threaded comment; however, any edits to it will get removed if the file is opened in a newer version of Excel. Learn more: https://go.microsoft.com/fwlink/?linkid=870924
Comment:
    Identifying number of employeeID numbers</t>
      </text>
    </comment>
    <comment ref="M1" authorId="2" shapeId="0" xr:uid="{CF731506-A086-4DAD-9828-54DF8E3BA99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start years. Dates must be in text string format to apply it.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tc={9D4DD783-E622-48B0-A2A6-EAA2DBC8396D}</author>
  </authors>
  <commentList>
    <comment ref="J1" authorId="0" shapeId="0" xr:uid="{9D4DD783-E622-48B0-A2A6-EAA2DBC8396D}">
      <text>
        <t>[Threaded comment]
Your version of Excel allows you to read this threaded comment; however, any edits to it will get removed if the file is opened in a newer version of Excel. Learn more: https://go.microsoft.com/fwlink/?linkid=870924
Comment:
    It just removes unwanted spaces on both sides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tc={055E0AC2-9EEA-4A89-B133-1F22881F8828}</author>
    <author>tc={397CA94B-6A1E-44F4-8994-72F1DE4280D4}</author>
    <author>tc={A6244B6C-D8A5-444C-B522-B461FAD862E8}</author>
    <author>tc={2DBC22DC-1BFF-4A52-B865-4075A4A5A328}</author>
  </authors>
  <commentList>
    <comment ref="J2" authorId="0" shapeId="0" xr:uid="{055E0AC2-9EEA-4A89-B133-1F22881F882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salaries</t>
      </text>
    </comment>
    <comment ref="K2" authorId="1" shapeId="0" xr:uid="{397CA94B-6A1E-44F4-8994-72F1DE4280D4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condition : IF the salary is more than 45K</t>
      </text>
    </comment>
    <comment ref="L2" authorId="2" shapeId="0" xr:uid="{A6244B6C-D8A5-444C-B522-B461FAD862E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than one condition: IF salary is more than 45K and The jobtitle is salesman</t>
      </text>
    </comment>
    <comment ref="K3" authorId="3" shapeId="0" xr:uid="{2DBC22DC-1BFF-4A52-B865-4075A4A5A328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condition : IF the employee is salesman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tc={797882F5-8A5D-49A1-9D6B-EC6079DF11C2}</author>
    <author>tc={1BC10DE0-6594-4B02-9087-3D29FBD74342}</author>
    <author>tc={86ACE1CE-A32A-4CAB-9C3F-7AB909196333}</author>
    <author>tc={4C30651D-C544-4FDE-AA0D-685F4CFC0096}</author>
  </authors>
  <commentList>
    <comment ref="J2" authorId="0" shapeId="0" xr:uid="{797882F5-8A5D-49A1-9D6B-EC6079DF11C2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salaries</t>
      </text>
    </comment>
    <comment ref="K2" authorId="1" shapeId="0" xr:uid="{1BC10DE0-6594-4B02-9087-3D29FBD74342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condition : IF the salary is more than 45K</t>
      </text>
    </comment>
    <comment ref="L2" authorId="2" shapeId="0" xr:uid="{86ACE1CE-A32A-4CAB-9C3F-7AB909196333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than one condition : IF the salary is more 45K and JobTitle is Salesman</t>
      </text>
    </comment>
    <comment ref="J3" authorId="3" shapeId="0" xr:uid="{4C30651D-C544-4FDE-AA0D-685F4CFC0096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counts the numbers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tc={CCFC7988-8C16-491F-8841-B742F6628517}</author>
    <author>tc={556CE283-4D37-480D-B73B-B349425E88F2}</author>
    <author>tc={460D624D-CBF1-44C6-B696-2F76ACD1360C}</author>
  </authors>
  <commentList>
    <comment ref="J2" authorId="0" shapeId="0" xr:uid="{CCFC7988-8C16-491F-8841-B742F6628517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a space in between</t>
      </text>
    </comment>
    <comment ref="K2" authorId="1" shapeId="0" xr:uid="{556CE283-4D37-480D-B73B-B349425E88F2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a dot in between</t>
      </text>
    </comment>
    <comment ref="L2" authorId="2" shapeId="0" xr:uid="{460D624D-CBF1-44C6-B696-2F76ACD136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Assigned an e-mail address to each employee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<sst xmlns="http://schemas.openxmlformats.org/spreadsheetml/2006/main" count="563" uniqueCount="87">
  <si>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</si>
  <si>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</si>
  <si>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</si>
  <si>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</si>
  <si>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</si>
  <si>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</si>
  <si>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</si>
  <si>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</si>
  <si>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</si>
  <si>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</si>
  <si>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</si>
  <si>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</si>
  <si>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</si>
  <si>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</si>
  <si>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</si>
  <si>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</si>
  <si>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</si>
  <si>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</si>
  <si>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</si>
  <si>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</si>
  <si>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</si>
  <si>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</si>
  <si>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</si>
  <si>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</si>
  <si>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</si>
  <si>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</si>
  <si>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</si>
  <si>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</si>
  <si>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</si>
  <si>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</si>
  <si>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</si>
  <si>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</si>
  <si>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</si>
  <si>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</si>
  <si>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</si>
  <si>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</si>
  <si>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</si>
  <si>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</si>
  <si>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</si>
  <si>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</si>
  <si>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</si>
  <si>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</si>
  <si>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</si>
  <si>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</si>
  <si>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</si>
  <si>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</si>
  <si>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</si>
  <si>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</si>
  <si>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</si>
  <si>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</si>
  <si>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</si>
  <si>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</si>
  <si>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</si>
  <si>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</si>
  <si>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</si>
  <si>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</si>
  <si>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</si>
  <si>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</si>
  <si>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</si>
  <si>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</si>
  <si>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</si>
  <si>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</si>
  <si>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</si>
  <si>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</si>
  <si>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</si>
  <si>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TEXT(H2,"dd/mm/yyyy")</t>
  </si>
  <si>
    <t>with 1 instance</t>
  </si>
  <si>
    <t>with 2 instances</t>
  </si>
  <si>
    <t>with NO instances</t>
  </si>
  <si>
    <t>LEN()</t>
  </si>
  <si>
    <t>IF()</t>
  </si>
  <si>
    <t>IFS()</t>
  </si>
  <si>
    <t>MAX()</t>
  </si>
  <si>
    <t>MIN()</t>
  </si>
  <si>
    <t>LEFT()</t>
  </si>
  <si>
    <t>RIGHT()</t>
  </si>
  <si>
    <t>RIGHT(year of date)</t>
  </si>
  <si>
    <t>TRIM()</t>
  </si>
  <si>
    <t>SUM()</t>
  </si>
  <si>
    <t>SUMIF()</t>
  </si>
  <si>
    <t>SUMIFS()</t>
  </si>
  <si>
    <t>COUNT()</t>
  </si>
  <si>
    <t>COUNTIF()</t>
  </si>
  <si>
    <t>COUNTIFS()</t>
  </si>
  <si>
    <t>CONCATENATE()</t>
  </si>
  <si>
    <t>DAYS()</t>
  </si>
  <si>
    <t>NETWORKDAYS()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</si>
</sst>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8" formatCode="[$-409]dd\-mmm\-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Fill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kam Minsin" id="{20D90C59-932A-473A-AB01-AFC051B1A530}" userId="d84b554fb732f6d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2-28T15:25:39.68" personId="{20D90C59-932A-473A-AB01-AFC051B1A530}" id="{1C16F2A1-BD69-4A5D-93EB-E9B89DD305D2}">
    <text>The latest start date</text>
  </threadedComment>
  <threadedComment ref="K2" dT="2023-02-28T15:27:17.57" personId="{20D90C59-932A-473A-AB01-AFC051B1A530}" id="{4AD291AD-0E1B-4D70-B89E-023036BB84C6}">
    <text>The earliest end date</text>
  </threadedComment>
  <threadedComment ref="J3" dT="2023-02-28T15:27:52.81" personId="{20D90C59-932A-473A-AB01-AFC051B1A530}" id="{376A9E94-9E42-4725-9B7E-0E3AECEC79E7}">
    <text>Maximum salary</text>
  </threadedComment>
  <threadedComment ref="K3" dT="2023-02-28T15:28:43.40" personId="{20D90C59-932A-473A-AB01-AFC051B1A530}" id="{B2AA5BB5-03CD-49FE-A8D8-8F9E245B082A}">
    <text>Minumum salary</text>
  </threadedComment>
  <threadedComment ref="J4" dT="2023-02-28T15:29:31.17" personId="{20D90C59-932A-473A-AB01-AFC051B1A530}" id="{48FBC3BA-497C-4FB1-AF4C-E9FB4A58524C}">
    <text>The oldest employee</text>
  </threadedComment>
  <threadedComment ref="K4" dT="2023-02-28T15:29:48.67" personId="{20D90C59-932A-473A-AB01-AFC051B1A530}" id="{64F1F171-0405-4C39-87B6-661EC0A5359B}">
    <text>The youngest employee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3-02-28T15:47:56.68" personId="{20D90C59-932A-473A-AB01-AFC051B1A530}" id="{222C1314-BEAC-4B37-89D4-723B91884BFA}">
    <text>Length of employees last names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2-28T15:49:41.71" personId="{20D90C59-932A-473A-AB01-AFC051B1A530}" id="{2A8A83AE-19E7-4144-BB0C-5B5CAD1199D2}">
    <text>The first three letters of the first names</text>
  </threadedComment>
  <threadedComment ref="L1" dT="2023-02-28T15:51:47.73" personId="{20D90C59-932A-473A-AB01-AFC051B1A530}" id="{AF5D5B81-8599-4CDC-9A61-E365A0BCD601}">
    <text>Identifying number of employeeID numbers</text>
  </threadedComment>
  <threadedComment ref="M1" dT="2023-02-28T15:53:33.40" personId="{20D90C59-932A-473A-AB01-AFC051B1A530}" id="{CF731506-A086-4DAD-9828-54DF8E3BA990}">
    <text>The start years. Dates must be in text string format to apply it.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J1" dT="2023-02-28T16:07:21.14" personId="{20D90C59-932A-473A-AB01-AFC051B1A530}" id="{9D4DD783-E622-48B0-A2A6-EAA2DBC8396D}">
    <text>It just removes unwanted spaces on both sides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2" dT="2023-02-28T16:11:25.73" personId="{20D90C59-932A-473A-AB01-AFC051B1A530}" id="{055E0AC2-9EEA-4A89-B133-1F22881F8828}">
    <text>Sum of salaries</text>
  </threadedComment>
  <threadedComment ref="K2" dT="2023-02-28T16:12:39.89" personId="{20D90C59-932A-473A-AB01-AFC051B1A530}" id="{397CA94B-6A1E-44F4-8994-72F1DE4280D4}">
    <text>One condition : IF the salary is more than 45K</text>
  </threadedComment>
  <threadedComment ref="L2" dT="2023-02-28T16:17:07.96" personId="{20D90C59-932A-473A-AB01-AFC051B1A530}" id="{A6244B6C-D8A5-444C-B522-B461FAD862E8}">
    <text>More than one condition: IF salary is more than 45K and The jobtitle is salesman</text>
  </threadedComment>
  <threadedComment ref="K3" dT="2023-02-28T16:13:59.81" personId="{20D90C59-932A-473A-AB01-AFC051B1A530}" id="{2DBC22DC-1BFF-4A52-B865-4075A4A5A328}">
    <text>One condition : IF the employee is salesman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J2" dT="2023-02-28T16:24:22.71" personId="{20D90C59-932A-473A-AB01-AFC051B1A530}" id="{797882F5-8A5D-49A1-9D6B-EC6079DF11C2}">
    <text>Number of salaries</text>
  </threadedComment>
  <threadedComment ref="K2" dT="2023-02-28T16:28:24.80" personId="{20D90C59-932A-473A-AB01-AFC051B1A530}" id="{1BC10DE0-6594-4B02-9087-3D29FBD74342}">
    <text>One condition : IF the salary is more than 45K</text>
  </threadedComment>
  <threadedComment ref="L2" dT="2023-02-28T16:29:32.42" personId="{20D90C59-932A-473A-AB01-AFC051B1A530}" id="{86ACE1CE-A32A-4CAB-9C3F-7AB909196333}">
    <text>More than one condition : IF the salary is more 45K and JobTitle is Salesman</text>
  </threadedComment>
  <threadedComment ref="J3" dT="2023-02-28T16:25:06.32" personId="{20D90C59-932A-473A-AB01-AFC051B1A530}" id="{4C30651D-C544-4FDE-AA0D-685F4CFC0096}">
    <text>Just counts the numbers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J2" dT="2023-02-28T16:33:04.18" personId="{20D90C59-932A-473A-AB01-AFC051B1A530}" id="{CCFC7988-8C16-491F-8841-B742F6628517}">
    <text>With a space in between</text>
  </threadedComment>
  <threadedComment ref="K2" dT="2023-02-28T16:33:18.36" personId="{20D90C59-932A-473A-AB01-AFC051B1A530}" id="{556CE283-4D37-480D-B73B-B349425E88F2}">
    <text>With a dot in between</text>
  </threadedComment>
  <threadedComment ref="L2" dT="2023-02-28T16:37:36.47" personId="{20D90C59-932A-473A-AB01-AFC051B1A530}" id="{460D624D-CBF1-44C6-B696-2F76ACD1360C}">
    <text>Assigned an e-mail address to each 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72</v>
      </c>
      <c r="K1" s="3" t="s">
        <v>73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4">
        <f>MAX(H2:H10)</f>
        <v>37933</v>
      </c>
      <c r="K2" s="4">
        <f>MIN(I2:I10)</f>
        <v>40800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3">
        <f>MAX(D2:D10)</f>
        <v>38</v>
      </c>
      <c r="K4" s="3">
        <f>MIN(D2:D10)</f>
        <v>29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" sqref="K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70</v>
      </c>
      <c r="K1" s="3" t="s">
        <v>71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 t="str" cm="1">
        <f t="array" ref="J2:J10">IF(D2:D10 &gt; 30, "Young", "Younger")</f>
        <v>Younger</v>
      </c>
      <c r="K2" s="3" t="str" cm="1">
        <f t="array" ref="K2:K10">_xlfn.IFS(F2:F10 = "Salesman", "Sales", F2:F10 = "HR", "Human", F2:F10 = "Regional Manager", "Manager")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 t="str">
        <v>Younger</v>
      </c>
      <c r="K3" s="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3" t="str">
        <v>Younger</v>
      </c>
      <c r="K4" s="3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3" t="str">
        <v>Young</v>
      </c>
      <c r="K5" s="3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3" t="str">
        <v>Young</v>
      </c>
      <c r="K6" s="3" t="str">
        <v>Human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3" t="str">
        <v>Young</v>
      </c>
      <c r="K7" s="3" t="str">
        <v>Manager</v>
      </c>
    </row>
    <row r="8" spans="1:11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3" t="str">
        <v>Young</v>
      </c>
      <c r="K8" s="3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3" t="str">
        <v>Young</v>
      </c>
      <c r="K9" s="3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3" t="str">
        <v>Young</v>
      </c>
      <c r="K10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topLeftCell="B1" workbookViewId="0">
      <selection activeCell="M11" sqref="M11"/>
    </sheetView>
  </sheetViews>
  <sheetFormatPr defaultColWidth="10.90625" defaultRowHeight="14.5" x14ac:dyDescent="0.35"/>
  <cols>
    <col min="1" max="1" width="10.81640625" bestFit="1" customWidth="1"/>
  </cols>
  <sheetData>
    <row r="1" spans="1:10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69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 cm="1">
        <f t="array" ref="J2:J10">LEN(C2:C10)</f>
        <v>7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>
        <v>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3">
        <v>7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3">
        <v>6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3">
        <v>10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3">
        <v>5</v>
      </c>
    </row>
    <row r="8" spans="1:10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3">
        <v>6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3">
        <v>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3">
        <v>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N21" sqref="N21"/>
    </sheetView>
  </sheetViews>
  <sheetFormatPr defaultColWidth="14.54296875" defaultRowHeight="14.5" x14ac:dyDescent="0.35"/>
  <cols>
    <col min="4" max="4" width="8" customWidth="1"/>
    <col min="10" max="10" width="32.36328125" bestFit="1" customWidth="1"/>
    <col min="13" max="13" width="17.4531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35</v>
      </c>
      <c r="K1" s="3" t="s">
        <v>74</v>
      </c>
      <c r="L1" s="3" t="s">
        <v>75</v>
      </c>
      <c r="M1" s="3" t="s">
        <v>76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s="1" t="s">
        <v>36</v>
      </c>
      <c r="K2" s="3" t="str" cm="1">
        <f t="array" ref="K2:K10">LEFT(B2:B10, 3)</f>
        <v>Jim</v>
      </c>
      <c r="L2" s="3" t="str" cm="1">
        <f t="array" ref="L2:L10">RIGHT(A2:A10, 1)</f>
        <v>1</v>
      </c>
      <c r="M2" s="3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 s="1" t="s">
        <v>37</v>
      </c>
      <c r="K3" s="3" t="str">
        <v>Pam</v>
      </c>
      <c r="L3" s="3" t="str">
        <v>2</v>
      </c>
      <c r="M3" s="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 s="1" t="s">
        <v>38</v>
      </c>
      <c r="K4" s="3" t="str">
        <v>Dwi</v>
      </c>
      <c r="L4" s="3" t="str">
        <v>3</v>
      </c>
      <c r="M4" s="3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 s="1" t="s">
        <v>39</v>
      </c>
      <c r="K5" s="3" t="str">
        <v>Ang</v>
      </c>
      <c r="L5" s="3" t="str">
        <v>4</v>
      </c>
      <c r="M5" s="3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49</v>
      </c>
      <c r="I6" s="2" t="s">
        <v>57</v>
      </c>
      <c r="J6" s="1" t="s">
        <v>40</v>
      </c>
      <c r="K6" s="3" t="str">
        <v>Tob</v>
      </c>
      <c r="L6" s="3" t="str">
        <v>5</v>
      </c>
      <c r="M6" s="3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 s="1" t="s">
        <v>41</v>
      </c>
      <c r="K7" s="3" t="str">
        <v>Mic</v>
      </c>
      <c r="L7" s="3" t="str">
        <v>6</v>
      </c>
      <c r="M7" s="3" t="str">
        <v>2001</v>
      </c>
    </row>
    <row r="8" spans="1:13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 s="1" t="s">
        <v>42</v>
      </c>
      <c r="K8" s="3" t="str">
        <v>Mer</v>
      </c>
      <c r="L8" s="3" t="str">
        <v>7</v>
      </c>
      <c r="M8" s="3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 s="1" t="s">
        <v>43</v>
      </c>
      <c r="K9" s="3" t="str">
        <v>Sta</v>
      </c>
      <c r="L9" s="3" t="str">
        <v>8</v>
      </c>
      <c r="M9" s="3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 s="1" t="s">
        <v>44</v>
      </c>
      <c r="K10" s="3" t="str">
        <v>Kev</v>
      </c>
      <c r="L10" s="3" t="str">
        <v>9</v>
      </c>
      <c r="M10" s="3" t="str">
        <v>2003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1" sqref="J1:J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  <col min="12" max="12" width="17.453125" bestFit="1" customWidth="1"/>
  </cols>
  <sheetData>
    <row r="1" spans="1:11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65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6" t="str" cm="1">
        <f t="array" ref="J2:J10">TEXT(H2:H10,"gg/aa/yyyy")</f>
        <v>02/11/2001</v>
      </c>
      <c r="K2" s="5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6" t="str">
        <v>03/10/1999</v>
      </c>
      <c r="K3" s="5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6" t="str">
        <v>04/07/2000</v>
      </c>
      <c r="K4" s="5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6" t="str">
        <v>05/01/2000</v>
      </c>
      <c r="K5" s="5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6" t="str">
        <v>06/05/2001</v>
      </c>
      <c r="K6" s="5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6" t="str">
        <v>07/12/1995</v>
      </c>
      <c r="K7" s="5"/>
    </row>
    <row r="8" spans="1:11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6" t="str">
        <v>08/11/2003</v>
      </c>
      <c r="K8" s="5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6" t="str">
        <v>09/06/2002</v>
      </c>
      <c r="K9" s="5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6" t="str">
        <v>10/08/2003</v>
      </c>
      <c r="K10" s="5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0"/>
  <sheetViews>
    <sheetView workbookViewId="0">
      <selection activeCell="H17" sqref="H1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0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77</v>
      </c>
    </row>
    <row r="2" spans="1:10" x14ac:dyDescent="0.35">
      <c r="A2">
        <v>1001</v>
      </c>
      <c r="B2" s="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 t="str" cm="1">
        <f t="array" ref="J2:J10">TRIM(C2:C10)</f>
        <v>Halpert</v>
      </c>
    </row>
    <row r="3" spans="1:10" x14ac:dyDescent="0.35">
      <c r="A3">
        <v>1002</v>
      </c>
      <c r="B3" s="2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 t="str">
        <v>Beasley</v>
      </c>
    </row>
    <row r="4" spans="1:10" x14ac:dyDescent="0.35">
      <c r="A4">
        <v>1003</v>
      </c>
      <c r="B4" s="2" t="s">
        <v>6</v>
      </c>
      <c r="C4" s="2" t="s">
        <v>64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3" t="str">
        <v>Schrute</v>
      </c>
    </row>
    <row r="5" spans="1:10" x14ac:dyDescent="0.35">
      <c r="A5">
        <v>1004</v>
      </c>
      <c r="B5" s="2" t="s">
        <v>13</v>
      </c>
      <c r="C5" s="2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3" t="str">
        <v>Martin</v>
      </c>
    </row>
    <row r="6" spans="1:10" x14ac:dyDescent="0.35">
      <c r="A6">
        <v>1005</v>
      </c>
      <c r="B6" s="2" t="s">
        <v>14</v>
      </c>
      <c r="C6" s="2" t="s">
        <v>63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3" t="str">
        <v>Flenderson</v>
      </c>
    </row>
    <row r="7" spans="1:10" x14ac:dyDescent="0.35">
      <c r="A7">
        <v>1006</v>
      </c>
      <c r="B7" s="2" t="s">
        <v>8</v>
      </c>
      <c r="C7" s="2" t="s">
        <v>62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3" t="str">
        <v>Scott</v>
      </c>
    </row>
    <row r="8" spans="1:10" x14ac:dyDescent="0.35">
      <c r="A8">
        <v>1007</v>
      </c>
      <c r="B8" s="2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3" t="str">
        <v>Palmer</v>
      </c>
    </row>
    <row r="9" spans="1:10" x14ac:dyDescent="0.35">
      <c r="A9">
        <v>1008</v>
      </c>
      <c r="B9" s="2" t="s">
        <v>16</v>
      </c>
      <c r="C9" s="2" t="s">
        <v>61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3" t="str">
        <v>Hudson</v>
      </c>
    </row>
    <row r="10" spans="1:10" x14ac:dyDescent="0.35">
      <c r="A10">
        <v>1009</v>
      </c>
      <c r="B10" s="2" t="s">
        <v>10</v>
      </c>
      <c r="C10" s="2" t="s">
        <v>60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3" t="str">
        <v>Malone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" sqref="J1:L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15.81640625" bestFit="1" customWidth="1"/>
  </cols>
  <sheetData>
    <row r="1" spans="1:12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66</v>
      </c>
      <c r="K1" s="3" t="s">
        <v>67</v>
      </c>
      <c r="L1" s="3" t="s">
        <v>68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s="3" t="str" cm="1">
        <f t="array" ref="J2:J10">SUBSTITUTE(I2:I10, "/", "-", 1)</f>
        <v>9-6/2015</v>
      </c>
      <c r="K2" s="3" t="str" cm="1">
        <f t="array" ref="K2:K10">SUBSTITUTE(I2:I10, "/", "-", 2)</f>
        <v>9/6-2015</v>
      </c>
      <c r="L2" s="3" t="str" cm="1">
        <f t="array" ref="L2:L10">SUBSTITUTE(I2:I10, "/", "-")</f>
        <v>9-6-2015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 s="3" t="str">
        <v>10-10/2015</v>
      </c>
      <c r="K3" s="3" t="str">
        <v>10/10-2015</v>
      </c>
      <c r="L3" s="3" t="str">
        <v>10-10-2015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 s="3" t="str">
        <v>9-8/2017</v>
      </c>
      <c r="K4" s="3" t="str">
        <v>9/8-2017</v>
      </c>
      <c r="L4" s="3" t="str">
        <v>9-8-2017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 s="3" t="str">
        <v>12-3/2015</v>
      </c>
      <c r="K5" s="3" t="str">
        <v>12/3-2015</v>
      </c>
      <c r="L5" s="3" t="str">
        <v>12-3-2015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49</v>
      </c>
      <c r="I6" s="2" t="s">
        <v>57</v>
      </c>
      <c r="J6" s="3" t="str">
        <v>8-30/2017</v>
      </c>
      <c r="K6" s="3" t="str">
        <v>8/30-2017</v>
      </c>
      <c r="L6" s="3" t="str">
        <v>8-30-2017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 s="3" t="str">
        <v>9-11/2013</v>
      </c>
      <c r="K7" s="3" t="str">
        <v>9/11-2013</v>
      </c>
      <c r="L7" s="3" t="str">
        <v>9-11-2013</v>
      </c>
    </row>
    <row r="8" spans="1:12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 s="3" t="str">
        <v>9-11/2013</v>
      </c>
      <c r="K8" s="3" t="str">
        <v>9/11-2013</v>
      </c>
      <c r="L8" s="3" t="str">
        <v>9-11-2013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 s="3" t="str">
        <v>4-22/2015</v>
      </c>
      <c r="K9" s="3" t="str">
        <v>4/22-2015</v>
      </c>
      <c r="L9" s="3" t="str">
        <v>4-22-2015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 s="3" t="str">
        <v>4-22/2015</v>
      </c>
      <c r="K10" s="3" t="str">
        <v>4/22-2015</v>
      </c>
      <c r="L10" s="3" t="str">
        <v>4-22-2015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9" sqref="L9"/>
    </sheetView>
  </sheetViews>
  <sheetFormatPr defaultColWidth="13" defaultRowHeight="14.5" x14ac:dyDescent="0.35"/>
  <sheetData>
    <row r="1" spans="1:12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78</v>
      </c>
      <c r="K1" s="3" t="s">
        <v>79</v>
      </c>
      <c r="L1" s="3" t="s">
        <v>80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>
        <f>SUM(G2:G10)</f>
        <v>437000</v>
      </c>
      <c r="K2" s="3">
        <f>SUMIF(G2:G10, "&gt;45000", G2:G10)</f>
        <v>273000</v>
      </c>
      <c r="L2" s="3">
        <f>SUMIFS(G2:G10, G2:G10, "&gt;45000", F2:F10, "Salesman")</f>
        <v>111000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/>
      <c r="K3" s="3">
        <f xml:space="preserve"> SUMIF(F2:F10, "Salesman", G2:G10)</f>
        <v>156000</v>
      </c>
      <c r="L3" s="3"/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7"/>
      <c r="K4" s="7"/>
      <c r="L4" s="7"/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7"/>
      <c r="K5" s="7"/>
      <c r="L5" s="7"/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7"/>
      <c r="K6" s="7"/>
      <c r="L6" s="7"/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7"/>
      <c r="K7" s="7"/>
      <c r="L7" s="7"/>
    </row>
    <row r="8" spans="1:12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7"/>
      <c r="K8" s="7"/>
      <c r="L8" s="7"/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7"/>
      <c r="K9" s="7"/>
      <c r="L9" s="7"/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7"/>
      <c r="K10" s="7"/>
      <c r="L10" s="7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6" sqref="K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81</v>
      </c>
      <c r="K1" s="3" t="s">
        <v>82</v>
      </c>
      <c r="L1" s="3" t="s">
        <v>83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>
        <f>COUNT(G2:G10)</f>
        <v>9</v>
      </c>
      <c r="K2" s="3">
        <f>COUNTIF(G2:G10, "&gt;45000")</f>
        <v>5</v>
      </c>
      <c r="L2" s="3">
        <f>COUNTIFS(G2:G10, "&gt;45000", F2:F10, "Salesman")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>
        <f>COUNT(F2:F10)</f>
        <v>0</v>
      </c>
      <c r="K3" s="3"/>
      <c r="L3" s="3"/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J1" sqref="J1:L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35.81640625" bestFit="1" customWidth="1"/>
    <col min="11" max="11" width="15" bestFit="1" customWidth="1"/>
    <col min="12" max="12" width="25.6328125" bestFit="1" customWidth="1"/>
  </cols>
  <sheetData>
    <row r="1" spans="1:12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84</v>
      </c>
      <c r="K1" s="3"/>
      <c r="L1" s="3"/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 t="str" cm="1">
        <f t="array" ref="J2:J10">CONCATENATE(B2:B10, " ", C2:C10)</f>
        <v>Jim Halpert</v>
      </c>
      <c r="K2" s="3" t="str" cm="1">
        <f t="array" ref="K2:K10">CONCATENATE(B2:B10, ".", C2:C10)</f>
        <v>Jim.Halpert</v>
      </c>
      <c r="L2" s="3" t="str" cm="1">
        <f t="array" ref="L2:L10">CONCATENATE(LOWER(_xlfn.ANCHORARRAY(K2)), "", "@gmail.com")</f>
        <v>jim.halpert@gmail.com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3" t="str">
        <v>Pam Beasley</v>
      </c>
      <c r="K3" s="3" t="str">
        <v>Pam.Beasley</v>
      </c>
      <c r="L3" s="3" t="str">
        <v>pam.beasley@gmail.com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3" t="str">
        <v>Dwight Schrute</v>
      </c>
      <c r="K4" s="3" t="str">
        <v>Dwight.Schrute</v>
      </c>
      <c r="L4" s="3" t="str">
        <v>dwight.schrute@gmail.com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3" t="str">
        <v>Angela Martin</v>
      </c>
      <c r="K5" s="3" t="str">
        <v>Angela.Martin</v>
      </c>
      <c r="L5" s="3" t="str">
        <v>angela.martin@gmail.com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3" t="str">
        <v>Toby Flenderson</v>
      </c>
      <c r="K6" s="3" t="str">
        <v>Toby.Flenderson</v>
      </c>
      <c r="L6" s="3" t="str">
        <v>toby.flenderson@gmail.com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3" t="str">
        <v>Michael Scott</v>
      </c>
      <c r="K7" s="3" t="str">
        <v>Michael.Scott</v>
      </c>
      <c r="L7" s="3" t="str">
        <v>michael.scott@gmail.com</v>
      </c>
    </row>
    <row r="8" spans="1:12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3" t="str">
        <v>Meredith Palmer</v>
      </c>
      <c r="K8" s="3" t="str">
        <v>Meredith.Palmer</v>
      </c>
      <c r="L8" s="3" t="str">
        <v>meredith.palmer@gmail.com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3" t="str">
        <v>Stanley Hudson</v>
      </c>
      <c r="K9" s="3" t="str">
        <v>Stanley.Hudson</v>
      </c>
      <c r="L9" s="3" t="str">
        <v>stanley.hudson@gmail.com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3" t="str">
        <v>Kevin Malone</v>
      </c>
      <c r="K10" s="3" t="str">
        <v>Kevin.Malone</v>
      </c>
      <c r="L10" s="3" t="str">
        <v>kevin.malone@gmail.com</v>
      </c>
    </row>
    <row r="11" spans="1:12" x14ac:dyDescent="0.35">
      <c r="H11" t="str">
        <f t="shared" ref="H11:H12" si="0">CONCATENATE(B11," ",C11)</f>
        <v xml:space="preserve"> </v>
      </c>
    </row>
    <row r="12" spans="1:12" x14ac:dyDescent="0.35">
      <c r="H12" t="str">
        <f t="shared" si="0"/>
        <v xml:space="preserve"> 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workbookViewId="0">
      <selection activeCell="M7" sqref="M7"/>
    </sheetView>
  </sheetViews>
  <sheetFormatPr defaultRowHeight="14.5" x14ac:dyDescent="0.35"/>
  <cols>
    <col min="8" max="8" width="14.453125" customWidth="1"/>
    <col min="9" max="9" width="13.36328125" customWidth="1"/>
    <col min="11" max="11" width="15.08984375" bestFit="1" customWidth="1"/>
    <col min="12" max="12" width="10.453125" bestFit="1" customWidth="1"/>
    <col min="13" max="13" width="15.08984375" customWidth="1"/>
    <col min="14" max="15" width="17" customWidth="1"/>
  </cols>
  <sheetData>
    <row r="1" spans="1:14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85</v>
      </c>
      <c r="K1" s="3" t="s">
        <v>86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8">
        <v>37197</v>
      </c>
      <c r="I2" s="8">
        <v>42253</v>
      </c>
      <c r="J2" s="3">
        <f>_xlfn.DAYS(I2,H2)</f>
        <v>5056</v>
      </c>
      <c r="K2" s="3">
        <f>NETWORKDAYS(H2,I2)</f>
        <v>3611</v>
      </c>
      <c r="M2" s="9"/>
      <c r="N2" s="8"/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8">
        <v>36436</v>
      </c>
      <c r="I3" s="8">
        <v>42287</v>
      </c>
      <c r="J3" s="3">
        <f t="shared" ref="J3:J10" si="0">_xlfn.DAYS(I3,H3)</f>
        <v>5851</v>
      </c>
      <c r="K3" s="3">
        <f t="shared" ref="K3:K10" si="1">NETWORKDAYS(H3,I3)</f>
        <v>4180</v>
      </c>
      <c r="M3" s="9"/>
      <c r="N3" s="8"/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8">
        <v>36711</v>
      </c>
      <c r="I4" s="8">
        <v>42986</v>
      </c>
      <c r="J4" s="3">
        <f t="shared" si="0"/>
        <v>6275</v>
      </c>
      <c r="K4" s="3">
        <f t="shared" si="1"/>
        <v>4484</v>
      </c>
      <c r="M4" s="9"/>
      <c r="N4" s="8"/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8">
        <v>36530</v>
      </c>
      <c r="I5" s="8">
        <v>42341</v>
      </c>
      <c r="J5" s="3">
        <f t="shared" si="0"/>
        <v>5811</v>
      </c>
      <c r="K5" s="3">
        <f t="shared" si="1"/>
        <v>4152</v>
      </c>
      <c r="M5" s="9"/>
      <c r="N5" s="8"/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8">
        <v>37017</v>
      </c>
      <c r="I6" s="8">
        <v>42977</v>
      </c>
      <c r="J6" s="3">
        <f>_xlfn.DAYS(I6,H6)</f>
        <v>5960</v>
      </c>
      <c r="K6" s="3">
        <f t="shared" si="1"/>
        <v>4258</v>
      </c>
      <c r="M6" s="9"/>
      <c r="N6" s="8"/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8">
        <v>37017</v>
      </c>
      <c r="I7" s="8">
        <v>41528</v>
      </c>
      <c r="J7" s="3">
        <f t="shared" si="0"/>
        <v>4511</v>
      </c>
      <c r="K7" s="3">
        <f t="shared" si="1"/>
        <v>3223</v>
      </c>
      <c r="M7" s="9"/>
      <c r="N7" s="8"/>
    </row>
    <row r="8" spans="1:14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8">
        <v>37933</v>
      </c>
      <c r="I8" s="8">
        <v>41528</v>
      </c>
      <c r="J8" s="3">
        <f t="shared" si="0"/>
        <v>3595</v>
      </c>
      <c r="K8" s="3">
        <f t="shared" si="1"/>
        <v>2568</v>
      </c>
      <c r="M8" s="9"/>
      <c r="N8" s="8"/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8">
        <v>37416</v>
      </c>
      <c r="I9" s="8">
        <v>42116</v>
      </c>
      <c r="J9" s="3">
        <f t="shared" si="0"/>
        <v>4700</v>
      </c>
      <c r="K9" s="3">
        <f t="shared" si="1"/>
        <v>3358</v>
      </c>
      <c r="M9" s="9"/>
      <c r="N9" s="8"/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8">
        <v>37843</v>
      </c>
      <c r="I10" s="8">
        <v>42116</v>
      </c>
      <c r="J10" s="3">
        <f t="shared" si="0"/>
        <v>4273</v>
      </c>
      <c r="K10" s="3">
        <f t="shared" si="1"/>
        <v>3053</v>
      </c>
      <c r="M10" s="9"/>
      <c r="N10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Erkam Minsin</cp:lastModifiedBy>
  <dcterms:created xsi:type="dcterms:W3CDTF">2021-12-16T14:18:34Z</dcterms:created>
  <dcterms:modified xsi:type="dcterms:W3CDTF">2023-02-28T16:56:01Z</dcterms:modified>
</cp:coreProperties>
</file>