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5.xml" ContentType="application/vnd.openxmlformats-officedocument.drawing+xml"/>
  <Override PartName="/xl/comments1.xml" ContentType="application/vnd.openxmlformats-officedocument.spreadsheetml.comment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6.xml" ContentType="application/vnd.openxmlformats-officedocument.drawing+xml"/>
  <Override PartName="/xl/tables/table1.xml" ContentType="application/vnd.openxmlformats-officedocument.spreadsheetml.table+xml"/>
  <Override PartName="/xl/charts/chart2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trlProps/ctrlProp1.xml" ContentType="application/vnd.ms-excel.controlproperties+xml"/>
  <Override PartName="/xl/charts/chart22.xml" ContentType="application/vnd.openxmlformats-officedocument.drawingml.chart+xml"/>
  <Override PartName="/xl/charts/chart23.xml" ContentType="application/vnd.openxmlformats-officedocument.drawingml.chart+xml"/>
  <Override PartName="/xl/drawings/drawing9.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defaultThemeVersion="124226"/>
  <mc:AlternateContent xmlns:mc="http://schemas.openxmlformats.org/markup-compatibility/2006">
    <mc:Choice Requires="x15">
      <x15ac:absPath xmlns:x15ac="http://schemas.microsoft.com/office/spreadsheetml/2010/11/ac" url="https://d.docs.live.net/cd283dccdcc318e6/桌面/"/>
    </mc:Choice>
  </mc:AlternateContent>
  <xr:revisionPtr revIDLastSave="1" documentId="11_FB34888A625B1F256570F10A370524941C09C7AB" xr6:coauthVersionLast="47" xr6:coauthVersionMax="47" xr10:uidLastSave="{1EA54906-DF7F-4C6C-9E59-5BA18613FA9C}"/>
  <bookViews>
    <workbookView xWindow="-110" yWindow="-110" windowWidth="25820" windowHeight="13900" firstSheet="4" activeTab="4" xr2:uid="{00000000-000D-0000-FFFF-FFFF00000000}"/>
  </bookViews>
  <sheets>
    <sheet name="User guide" sheetId="45" state="hidden" r:id="rId1"/>
    <sheet name="Ghana" sheetId="38" state="hidden" r:id="rId2"/>
    <sheet name="Ghana new" sheetId="50" state="hidden" r:id="rId3"/>
    <sheet name="Senegal" sheetId="49" state="hidden" r:id="rId4"/>
    <sheet name="grille et tableau de bord" sheetId="52" r:id="rId5"/>
    <sheet name="Structure grille" sheetId="53" state="hidden" r:id="rId6"/>
    <sheet name="SAN stats" sheetId="51" state="hidden" r:id="rId7"/>
    <sheet name="Recap" sheetId="46" state="hidden" r:id="rId8"/>
    <sheet name="Graphique" sheetId="43" state="hidden" r:id="rId9"/>
    <sheet name="Pilier 3 " sheetId="33" state="hidden" r:id="rId10"/>
    <sheet name="Tracking sheet indic " sheetId="19" state="hidden" r:id="rId11"/>
    <sheet name="5. Efficacite" sheetId="4" state="hidden" r:id="rId12"/>
    <sheet name="Redevabilite plan" sheetId="14" state="hidden" r:id="rId13"/>
  </sheets>
  <definedNames>
    <definedName name="_xlnm._FilterDatabase" localSheetId="11" hidden="1">'5. Efficacite'!$A$8:$F$29</definedName>
    <definedName name="_xlnm._FilterDatabase" localSheetId="10" hidden="1">'Tracking sheet indic '!$A$11:$N$11</definedName>
    <definedName name="Cat">#REF!</definedName>
    <definedName name="_xlnm.Print_Titles" localSheetId="4">'grille et tableau de bord'!$60:$60</definedName>
    <definedName name="_xlnm.Print_Titles" localSheetId="3">Senegal!$60:$60</definedName>
    <definedName name="_xlnm.Print_Titles" localSheetId="5">'Structure grille'!$60:$60</definedName>
    <definedName name="_xlnm.Print_Titles" localSheetId="10">'Tracking sheet indic '!$11:$12</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102" i="52" l="1"/>
  <c r="AM192" i="53"/>
  <c r="AM188" i="53"/>
  <c r="AM184" i="53"/>
  <c r="AM182" i="53" s="1"/>
  <c r="AM176" i="53"/>
  <c r="AM171" i="53"/>
  <c r="AM167" i="53"/>
  <c r="AM165" i="53"/>
  <c r="AM157" i="53"/>
  <c r="AM155" i="53" s="1"/>
  <c r="AM149" i="53"/>
  <c r="AM134" i="53"/>
  <c r="AM145" i="53"/>
  <c r="AM140" i="53"/>
  <c r="AM136" i="53"/>
  <c r="AM128" i="53"/>
  <c r="AM124" i="53"/>
  <c r="AM122" i="53" s="1"/>
  <c r="AM114" i="53"/>
  <c r="AW111" i="53"/>
  <c r="AW114" i="53" s="1"/>
  <c r="AM110" i="53"/>
  <c r="AM102" i="53"/>
  <c r="AM98" i="53"/>
  <c r="AM94" i="53"/>
  <c r="AM90" i="53"/>
  <c r="AM86" i="53"/>
  <c r="AM78" i="53"/>
  <c r="AM74" i="53"/>
  <c r="AM70" i="53"/>
  <c r="AM64" i="53" s="1"/>
  <c r="AM66" i="53"/>
  <c r="Q5" i="51"/>
  <c r="Q7" i="51"/>
  <c r="Q6" i="51"/>
  <c r="Q8" i="51"/>
  <c r="Q9" i="51"/>
  <c r="Q10" i="51"/>
  <c r="Q11" i="51"/>
  <c r="Q12" i="51"/>
  <c r="Q13" i="51"/>
  <c r="Q14" i="51"/>
  <c r="Q15" i="51"/>
  <c r="Q16" i="51"/>
  <c r="C44" i="46" s="1"/>
  <c r="Q17" i="51"/>
  <c r="Q18" i="51"/>
  <c r="Q19" i="51"/>
  <c r="Q20" i="51"/>
  <c r="Q4" i="51"/>
  <c r="S5" i="51"/>
  <c r="R5" i="51" s="1"/>
  <c r="S7" i="51"/>
  <c r="R7" i="51" s="1"/>
  <c r="S6" i="51"/>
  <c r="R6" i="51"/>
  <c r="S8" i="51"/>
  <c r="R8" i="51" s="1"/>
  <c r="S9" i="51"/>
  <c r="R9" i="51"/>
  <c r="S10" i="51"/>
  <c r="R10" i="51" s="1"/>
  <c r="S11" i="51"/>
  <c r="R11" i="51"/>
  <c r="S12" i="51"/>
  <c r="R12" i="51" s="1"/>
  <c r="S13" i="51"/>
  <c r="R13" i="51" s="1"/>
  <c r="S14" i="51"/>
  <c r="R14" i="51" s="1"/>
  <c r="S15" i="51"/>
  <c r="R15" i="51"/>
  <c r="S16" i="51"/>
  <c r="R16" i="51" s="1"/>
  <c r="S17" i="51"/>
  <c r="R17" i="51" s="1"/>
  <c r="S18" i="51"/>
  <c r="R18" i="51" s="1"/>
  <c r="S19" i="51"/>
  <c r="R19" i="51" s="1"/>
  <c r="S20" i="51"/>
  <c r="R20" i="51" s="1"/>
  <c r="S4" i="51"/>
  <c r="R4" i="51" s="1"/>
  <c r="O4" i="51"/>
  <c r="O5" i="51"/>
  <c r="O7" i="51"/>
  <c r="O6" i="51"/>
  <c r="O8" i="51"/>
  <c r="O9" i="51"/>
  <c r="O10" i="51"/>
  <c r="O11" i="51"/>
  <c r="O12" i="51"/>
  <c r="O13" i="51"/>
  <c r="O14" i="51"/>
  <c r="O15" i="51"/>
  <c r="O16" i="51"/>
  <c r="O17" i="51"/>
  <c r="O18" i="51"/>
  <c r="O19" i="51"/>
  <c r="O20" i="51"/>
  <c r="O21" i="51"/>
  <c r="M5" i="51"/>
  <c r="M7" i="51"/>
  <c r="M6" i="51"/>
  <c r="M8" i="51"/>
  <c r="M9" i="51"/>
  <c r="M10" i="51"/>
  <c r="M11" i="51"/>
  <c r="M12" i="51"/>
  <c r="M13" i="51"/>
  <c r="M14" i="51"/>
  <c r="M15" i="51"/>
  <c r="M16" i="51"/>
  <c r="M17" i="51"/>
  <c r="M18" i="51"/>
  <c r="M19" i="51"/>
  <c r="M4" i="51"/>
  <c r="K5" i="51"/>
  <c r="K7" i="51"/>
  <c r="K6" i="51"/>
  <c r="K8" i="51"/>
  <c r="K9" i="51"/>
  <c r="K10" i="51"/>
  <c r="K11" i="51"/>
  <c r="K12" i="51"/>
  <c r="K13" i="51"/>
  <c r="K14" i="51"/>
  <c r="K15" i="51"/>
  <c r="K16" i="51"/>
  <c r="K17" i="51"/>
  <c r="K18" i="51"/>
  <c r="K19" i="51"/>
  <c r="K20" i="51"/>
  <c r="K4" i="51"/>
  <c r="G5" i="51"/>
  <c r="I5" i="51"/>
  <c r="I8" i="51"/>
  <c r="I9" i="51"/>
  <c r="I10" i="51"/>
  <c r="I11" i="51"/>
  <c r="I13" i="51"/>
  <c r="I14" i="51"/>
  <c r="I15" i="51"/>
  <c r="I17" i="51"/>
  <c r="I19" i="51"/>
  <c r="I4" i="51"/>
  <c r="G6" i="51"/>
  <c r="G8" i="51"/>
  <c r="G9" i="51"/>
  <c r="G10" i="51"/>
  <c r="G11" i="51"/>
  <c r="G12" i="51"/>
  <c r="G13" i="51"/>
  <c r="G14" i="51"/>
  <c r="G15" i="51"/>
  <c r="G16" i="51"/>
  <c r="G17" i="51"/>
  <c r="G18" i="51"/>
  <c r="G19" i="51"/>
  <c r="G20" i="51"/>
  <c r="G4" i="51"/>
  <c r="E5" i="51"/>
  <c r="E6" i="51"/>
  <c r="E8" i="51"/>
  <c r="E9" i="51"/>
  <c r="E10" i="51"/>
  <c r="E11" i="51"/>
  <c r="E12" i="51"/>
  <c r="E13" i="51"/>
  <c r="E14" i="51"/>
  <c r="E15" i="51"/>
  <c r="E16" i="51"/>
  <c r="E17" i="51"/>
  <c r="E18" i="51"/>
  <c r="E19" i="51"/>
  <c r="E20" i="51"/>
  <c r="E4" i="51"/>
  <c r="AM196" i="52"/>
  <c r="AM192" i="52"/>
  <c r="AM188" i="52"/>
  <c r="AM180" i="52"/>
  <c r="AM175" i="52"/>
  <c r="AM171" i="52"/>
  <c r="AM167" i="52" s="1"/>
  <c r="D3" i="46" s="1"/>
  <c r="K3" i="46" s="1"/>
  <c r="L3" i="46" s="1"/>
  <c r="AM161" i="52"/>
  <c r="AM159" i="52" s="1"/>
  <c r="AM153" i="52"/>
  <c r="AM149" i="52"/>
  <c r="AM144" i="52"/>
  <c r="AM140" i="52"/>
  <c r="AM132" i="52"/>
  <c r="AM128" i="52"/>
  <c r="AM124" i="52" s="1"/>
  <c r="C3" i="46" s="1"/>
  <c r="I3" i="46" s="1"/>
  <c r="J3" i="46" s="1"/>
  <c r="AM118" i="52"/>
  <c r="AM114" i="52"/>
  <c r="AM106" i="52"/>
  <c r="AM98" i="52"/>
  <c r="AM94" i="52"/>
  <c r="AM90" i="52"/>
  <c r="AM86" i="52"/>
  <c r="AM84" i="52" s="1"/>
  <c r="AM78" i="52"/>
  <c r="AM74" i="52"/>
  <c r="AM70" i="52"/>
  <c r="AM66" i="52"/>
  <c r="AM64" i="52" s="1"/>
  <c r="AP3" i="49"/>
  <c r="L35" i="46"/>
  <c r="M35" i="46" s="1"/>
  <c r="M36" i="46"/>
  <c r="L37" i="46"/>
  <c r="M37" i="46" s="1"/>
  <c r="J23" i="46"/>
  <c r="K23" i="46" s="1"/>
  <c r="K24" i="46"/>
  <c r="J25" i="46"/>
  <c r="K25" i="46"/>
  <c r="J26" i="46"/>
  <c r="I36" i="46"/>
  <c r="K36" i="46"/>
  <c r="J37" i="46"/>
  <c r="K37" i="46"/>
  <c r="G36" i="46"/>
  <c r="E36" i="46"/>
  <c r="B37" i="46"/>
  <c r="C37" i="46" s="1"/>
  <c r="C36" i="46"/>
  <c r="L29" i="46"/>
  <c r="M29" i="46"/>
  <c r="M30" i="46"/>
  <c r="L31" i="46"/>
  <c r="M31" i="46" s="1"/>
  <c r="L32" i="46"/>
  <c r="J29" i="46"/>
  <c r="K29" i="46"/>
  <c r="K30" i="46"/>
  <c r="J31" i="46"/>
  <c r="K31" i="46" s="1"/>
  <c r="J32" i="46"/>
  <c r="F23" i="46"/>
  <c r="G23" i="46"/>
  <c r="G24" i="46"/>
  <c r="G25" i="46"/>
  <c r="D23" i="46"/>
  <c r="E23" i="46" s="1"/>
  <c r="D35" i="46"/>
  <c r="E35" i="46" s="1"/>
  <c r="D24" i="46"/>
  <c r="E24" i="46"/>
  <c r="E25" i="46"/>
  <c r="H23" i="46"/>
  <c r="F37" i="46" s="1"/>
  <c r="G37" i="46" s="1"/>
  <c r="I23" i="46"/>
  <c r="I24" i="46"/>
  <c r="H25" i="46"/>
  <c r="I25" i="46" s="1"/>
  <c r="H26" i="46"/>
  <c r="I31" i="46"/>
  <c r="I30" i="46"/>
  <c r="F29" i="46"/>
  <c r="G29" i="46" s="1"/>
  <c r="H29" i="46"/>
  <c r="I29" i="46"/>
  <c r="F30" i="46"/>
  <c r="G30" i="46"/>
  <c r="F31" i="46"/>
  <c r="G31" i="46" s="1"/>
  <c r="H31" i="46"/>
  <c r="H32" i="46"/>
  <c r="D32" i="46"/>
  <c r="D31" i="46"/>
  <c r="E31" i="46" s="1"/>
  <c r="D30" i="46"/>
  <c r="E30" i="46" s="1"/>
  <c r="D29" i="46"/>
  <c r="E29" i="46" s="1"/>
  <c r="AM192" i="49"/>
  <c r="AM157" i="49"/>
  <c r="AM155" i="49"/>
  <c r="AM188" i="49"/>
  <c r="AM184" i="49"/>
  <c r="AM171" i="49"/>
  <c r="AM176" i="49"/>
  <c r="AM167" i="49"/>
  <c r="AM163" i="49" s="1"/>
  <c r="D17" i="46" s="1"/>
  <c r="B31" i="46" s="1"/>
  <c r="AM149" i="49"/>
  <c r="AM145" i="49"/>
  <c r="AM140" i="49"/>
  <c r="AM136" i="49"/>
  <c r="AM128" i="49"/>
  <c r="AM124" i="49"/>
  <c r="AM122" i="49"/>
  <c r="AM102" i="49"/>
  <c r="AM78" i="49"/>
  <c r="AM74" i="49"/>
  <c r="AM70" i="49"/>
  <c r="AM66" i="49"/>
  <c r="AM114" i="49"/>
  <c r="AM110" i="49"/>
  <c r="AM98" i="49"/>
  <c r="AM94" i="49"/>
  <c r="AM90" i="49"/>
  <c r="AM86" i="49"/>
  <c r="AN194" i="50"/>
  <c r="AN168" i="50"/>
  <c r="AN166" i="50"/>
  <c r="AN160" i="50"/>
  <c r="AN130" i="50"/>
  <c r="AN120" i="50"/>
  <c r="AN108" i="50"/>
  <c r="AN86" i="50"/>
  <c r="AN64" i="50"/>
  <c r="AT3" i="50"/>
  <c r="G14" i="19"/>
  <c r="L14" i="19"/>
  <c r="M14" i="19"/>
  <c r="M15" i="19"/>
  <c r="N15" i="19"/>
  <c r="W15" i="19"/>
  <c r="M16" i="19"/>
  <c r="N16" i="19"/>
  <c r="W16" i="19"/>
  <c r="N17" i="19"/>
  <c r="W17" i="19"/>
  <c r="G18" i="19"/>
  <c r="L18" i="19"/>
  <c r="N18" i="19" s="1"/>
  <c r="R18" i="19"/>
  <c r="S18" i="19"/>
  <c r="T18" i="19"/>
  <c r="U18" i="19"/>
  <c r="V18" i="19"/>
  <c r="G19" i="19"/>
  <c r="L19" i="19"/>
  <c r="M19" i="19"/>
  <c r="N19" i="19"/>
  <c r="G20" i="19"/>
  <c r="L20" i="19"/>
  <c r="M20" i="19"/>
  <c r="N20" i="19"/>
  <c r="G21" i="19"/>
  <c r="L21" i="19"/>
  <c r="M21" i="19" s="1"/>
  <c r="N22" i="19"/>
  <c r="G23" i="19"/>
  <c r="L23" i="19"/>
  <c r="M23" i="19" s="1"/>
  <c r="N23" i="19"/>
  <c r="G24" i="19"/>
  <c r="L24" i="19"/>
  <c r="M24" i="19"/>
  <c r="G25" i="19"/>
  <c r="L25" i="19"/>
  <c r="N25" i="19"/>
  <c r="M25" i="19"/>
  <c r="N26" i="19"/>
  <c r="G27" i="19"/>
  <c r="L27" i="19"/>
  <c r="M27" i="19" s="1"/>
  <c r="N27" i="19"/>
  <c r="G28" i="19"/>
  <c r="L28" i="19"/>
  <c r="N28" i="19" s="1"/>
  <c r="G29" i="19"/>
  <c r="L29" i="19"/>
  <c r="M29" i="19"/>
  <c r="N30" i="19"/>
  <c r="G31" i="19"/>
  <c r="L31" i="19"/>
  <c r="M31" i="19"/>
  <c r="A12" i="43"/>
  <c r="C25" i="46"/>
  <c r="B23" i="46"/>
  <c r="C23" i="46" s="1"/>
  <c r="B35" i="46"/>
  <c r="C35" i="46" s="1"/>
  <c r="B24" i="46"/>
  <c r="C24" i="46"/>
  <c r="AT3" i="38"/>
  <c r="AN64" i="38"/>
  <c r="AN82" i="38"/>
  <c r="AN104" i="38"/>
  <c r="AN116" i="38"/>
  <c r="AN126" i="38"/>
  <c r="AN156" i="38"/>
  <c r="AN162" i="38"/>
  <c r="AN164" i="38"/>
  <c r="AN190" i="38"/>
  <c r="AM64" i="49"/>
  <c r="C2" i="43"/>
  <c r="C4" i="43"/>
  <c r="AZ5" i="50"/>
  <c r="AZ5" i="38"/>
  <c r="B29" i="46"/>
  <c r="B41" i="46" s="1"/>
  <c r="AM112" i="52"/>
  <c r="N31" i="19"/>
  <c r="N14" i="19"/>
  <c r="AM182" i="49"/>
  <c r="D37" i="46"/>
  <c r="E37" i="46"/>
  <c r="F35" i="46"/>
  <c r="G35" i="46" s="1"/>
  <c r="H35" i="46"/>
  <c r="I35" i="46"/>
  <c r="N29" i="19"/>
  <c r="N24" i="19"/>
  <c r="W18" i="19" l="1"/>
  <c r="AM84" i="49"/>
  <c r="E3" i="46"/>
  <c r="H37" i="46"/>
  <c r="I37" i="46" s="1"/>
  <c r="AM62" i="52"/>
  <c r="B3" i="46" s="1"/>
  <c r="G3" i="46" s="1"/>
  <c r="H3" i="46" s="1"/>
  <c r="AM126" i="52"/>
  <c r="AM62" i="53"/>
  <c r="AM108" i="49"/>
  <c r="J35" i="46"/>
  <c r="K35" i="46" s="1"/>
  <c r="AM165" i="49"/>
  <c r="AM62" i="49"/>
  <c r="AM138" i="52"/>
  <c r="AM163" i="53"/>
  <c r="N21" i="19"/>
  <c r="AM108" i="53"/>
  <c r="AM169" i="52"/>
  <c r="AM120" i="49"/>
  <c r="C17" i="46" s="1"/>
  <c r="B30" i="46" s="1"/>
  <c r="B42" i="46" s="1"/>
  <c r="AM84" i="53"/>
  <c r="AM120" i="53"/>
  <c r="AM134" i="49"/>
  <c r="AM186" i="52"/>
  <c r="Y18" i="19"/>
  <c r="Y16" i="19"/>
  <c r="Y17" i="19"/>
  <c r="Y15" i="19"/>
  <c r="C31" i="46"/>
  <c r="B43" i="46"/>
  <c r="M18" i="19"/>
  <c r="D2" i="43"/>
  <c r="D4" i="43" s="1"/>
  <c r="C29" i="46"/>
  <c r="E17" i="46"/>
  <c r="B32" i="46" s="1"/>
  <c r="C30" i="46" l="1"/>
  <c r="AR5" i="53"/>
  <c r="AR5" i="52"/>
  <c r="B44" i="46"/>
  <c r="P17" i="51" s="1"/>
  <c r="AR5" i="4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5" authorId="0" shapeId="0" xr:uid="{00000000-0006-0000-0500-000001000000}">
      <text>
        <r>
          <rPr>
            <b/>
            <sz val="9"/>
            <color indexed="81"/>
            <rFont val="Tahoma"/>
            <charset val="1"/>
          </rPr>
          <t>user:</t>
        </r>
        <r>
          <rPr>
            <sz val="9"/>
            <color indexed="81"/>
            <rFont val="Tahoma"/>
            <charset val="1"/>
          </rPr>
          <t xml:space="preserve">
vertical axis: evolution de la SAN dans le pays compare a l'evolution moyenne du pays et de la region.
Horizontal axis: les differents % par composante compare au benchamark standards (au moins 75%).</t>
        </r>
      </text>
    </comment>
  </commentList>
</comments>
</file>

<file path=xl/sharedStrings.xml><?xml version="1.0" encoding="utf-8"?>
<sst xmlns="http://schemas.openxmlformats.org/spreadsheetml/2006/main" count="1846" uniqueCount="696">
  <si>
    <t>Recommandation</t>
  </si>
  <si>
    <t>Trim 1</t>
  </si>
  <si>
    <t>Trim 2</t>
  </si>
  <si>
    <t>Trim 3</t>
  </si>
  <si>
    <t>Trim 4</t>
  </si>
  <si>
    <t>Commentaire</t>
  </si>
  <si>
    <t xml:space="preserve">AccountabilityDimension </t>
  </si>
  <si>
    <t>Accountability to</t>
  </si>
  <si>
    <t>What needs to be done</t>
  </si>
  <si>
    <t>Who  is responsible</t>
  </si>
  <si>
    <t>By when</t>
  </si>
  <si>
    <t>Transparency</t>
  </si>
  <si>
    <t>Partner</t>
  </si>
  <si>
    <t>Oxfam</t>
  </si>
  <si>
    <t>Communities</t>
  </si>
  <si>
    <t>Proactively Seeking Feedback</t>
  </si>
  <si>
    <t>Participation</t>
  </si>
  <si>
    <t>Monitoring,  Evaluating and Learning</t>
  </si>
  <si>
    <t>Impliquer les communautes dans la collecte de donnees MEAL</t>
  </si>
  <si>
    <t>Partager les resultats MEAL avec les communautes et demander leur feedback
Tenir une reunion mensuelle de bilan et partage, feedback, donnees des informations sur les couts unitaires des infrastructures</t>
  </si>
  <si>
    <t>Traiter les donnees MEAL plus rapidement (par semaine au debut de la mission - deux semaines a partir la phase recovery) et partager les resultats en vue d'ajuster la planification et tirer les apprentissages
Mettre en place un mecanisme de gestion des plaintes avec la communaute
Former le staff sur le partenariat et la redevabilite</t>
  </si>
  <si>
    <t>Description</t>
  </si>
  <si>
    <t>Total</t>
  </si>
  <si>
    <t>Reste a realiser</t>
  </si>
  <si>
    <t>Cumul realisation</t>
  </si>
  <si>
    <t>Moins de 50 %</t>
  </si>
  <si>
    <t>Niveau de realisation</t>
  </si>
  <si>
    <t>ente 50 et 80%</t>
  </si>
  <si>
    <t>Plus de 80%</t>
  </si>
  <si>
    <t xml:space="preserve"> </t>
  </si>
  <si>
    <t>Realisation</t>
  </si>
  <si>
    <t>Indicateur</t>
  </si>
  <si>
    <t>Synthese niveau de realisation des activites</t>
  </si>
  <si>
    <t>Annexes I: Tableau de suivi des indicateurs du projet</t>
  </si>
  <si>
    <r>
      <rPr>
        <b/>
        <sz val="10"/>
        <color indexed="8"/>
        <rFont val="Calibri"/>
        <family val="2"/>
      </rPr>
      <t>Titre projet</t>
    </r>
    <r>
      <rPr>
        <sz val="10"/>
        <color indexed="8"/>
        <rFont val="Calibri"/>
        <family val="2"/>
      </rPr>
      <t xml:space="preserve">: </t>
    </r>
  </si>
  <si>
    <r>
      <rPr>
        <b/>
        <sz val="10"/>
        <color indexed="8"/>
        <rFont val="Calibri"/>
        <family val="2"/>
      </rPr>
      <t>Code contrat</t>
    </r>
    <r>
      <rPr>
        <sz val="10"/>
        <color indexed="8"/>
        <rFont val="Calibri"/>
        <family val="2"/>
      </rPr>
      <t xml:space="preserve">: </t>
    </r>
  </si>
  <si>
    <r>
      <rPr>
        <b/>
        <sz val="10"/>
        <color indexed="8"/>
        <rFont val="Calibri"/>
        <family val="2"/>
      </rPr>
      <t>Pays:</t>
    </r>
    <r>
      <rPr>
        <sz val="10"/>
        <color indexed="8"/>
        <rFont val="Calibri"/>
        <family val="2"/>
      </rPr>
      <t xml:space="preserve"> </t>
    </r>
  </si>
  <si>
    <r>
      <rPr>
        <b/>
        <sz val="10"/>
        <color indexed="8"/>
        <rFont val="Calibri"/>
        <family val="2"/>
      </rPr>
      <t>Periode couverte</t>
    </r>
    <r>
      <rPr>
        <sz val="10"/>
        <color indexed="8"/>
        <rFont val="Calibri"/>
        <family val="2"/>
      </rPr>
      <t xml:space="preserve">: </t>
    </r>
  </si>
  <si>
    <r>
      <rPr>
        <b/>
        <sz val="10"/>
        <color indexed="8"/>
        <rFont val="Calibri"/>
        <family val="2"/>
      </rPr>
      <t>Auteur:</t>
    </r>
    <r>
      <rPr>
        <sz val="10"/>
        <color indexed="8"/>
        <rFont val="Calibri"/>
        <family val="2"/>
      </rPr>
      <t xml:space="preserve"> </t>
    </r>
  </si>
  <si>
    <t>Planification trimestrielle</t>
  </si>
  <si>
    <t>Cumul planifie</t>
  </si>
  <si>
    <t>Tableau de suivi des indicateurs</t>
  </si>
  <si>
    <t># Indicateurs</t>
  </si>
  <si>
    <t>% execution</t>
  </si>
  <si>
    <t>Donnee de reference</t>
  </si>
  <si>
    <t>Performance</t>
  </si>
  <si>
    <t>Objective 1 - 35,000 women, girls, boys and men have increased their access to potable water</t>
  </si>
  <si>
    <t>% population access at least to 7 litres of clean water per day  within 500 meters of their home</t>
  </si>
  <si>
    <t>% of water points cleaned and well maintained by water committees in the project zones</t>
  </si>
  <si>
    <t xml:space="preserve">% of water points which do not expose users to protection threats </t>
  </si>
  <si>
    <t>Objective 2 - Sustainable water infrastructures management and maintenance</t>
  </si>
  <si>
    <t xml:space="preserve">%  of women and men are happy with the setting of latrines </t>
  </si>
  <si>
    <t xml:space="preserve">%  households practice safe waste management </t>
  </si>
  <si>
    <t>% of  Households with clean latrines/Clean latrines</t>
  </si>
  <si>
    <t>% of Sanitation coverage in selected villages</t>
  </si>
  <si>
    <t>Objective 3 - Adequate public and household sanitation coverage</t>
  </si>
  <si>
    <t>% of people with knowledge of 5 key health messages</t>
  </si>
  <si>
    <t>Number of cost recovery mechanisms functioning at the end of the project period</t>
  </si>
  <si>
    <t>Number of village sanitation plans in place and implemented</t>
  </si>
  <si>
    <t xml:space="preserve">Objective 4 - Change of hygiene knowledge, practices and behaviour: </t>
  </si>
  <si>
    <t xml:space="preserve">-Number of capacity reinforcement plans in place </t>
  </si>
  <si>
    <t xml:space="preserve">Number of local partners and authorities structures and staff in position to conduct small scale emergency responses </t>
  </si>
  <si>
    <t>% of targeted HH feeling better prepared due to  project intervention</t>
  </si>
  <si>
    <t xml:space="preserve">Objective 5 -Local Communities have increased their capacity to respond to humanitarian crisis: </t>
  </si>
  <si>
    <t>Research completed, published and recommendations shared with  Protection Cluster, the Provincial Interagency Committee and the “Do More Good Advisory Network”</t>
  </si>
  <si>
    <t>Province:  Nord-Kivu</t>
  </si>
  <si>
    <r>
      <rPr>
        <b/>
        <sz val="10"/>
        <color indexed="8"/>
        <rFont val="Calibri"/>
        <family val="2"/>
      </rPr>
      <t>Periode de la mission</t>
    </r>
    <r>
      <rPr>
        <sz val="10"/>
        <color indexed="8"/>
        <rFont val="Calibri"/>
        <family val="2"/>
      </rPr>
      <t>:  Du 3 au 12 juillet 2014</t>
    </r>
  </si>
  <si>
    <r>
      <rPr>
        <b/>
        <sz val="10"/>
        <color indexed="8"/>
        <rFont val="Calibri"/>
        <family val="2"/>
      </rPr>
      <t>Code projet</t>
    </r>
    <r>
      <rPr>
        <sz val="10"/>
        <color indexed="8"/>
        <rFont val="Calibri"/>
        <family val="2"/>
      </rPr>
      <t>:  DRC B60</t>
    </r>
  </si>
  <si>
    <t>Responsable du projet:  Medar KAJEMBA</t>
  </si>
  <si>
    <t>objrctit 1</t>
  </si>
  <si>
    <t>objrctit 2</t>
  </si>
  <si>
    <t>objrctit 3</t>
  </si>
  <si>
    <t>objrctit 4</t>
  </si>
  <si>
    <t>objrctit 5</t>
  </si>
  <si>
    <t>Objectift 1</t>
  </si>
  <si>
    <t>Objectif 2</t>
  </si>
  <si>
    <t>Objectif 3</t>
  </si>
  <si>
    <t>Objectif 4</t>
  </si>
  <si>
    <t>Objectif 5</t>
  </si>
  <si>
    <t>%</t>
  </si>
  <si>
    <t>Titre du document de reponse a l'insecurite alimentaire:</t>
  </si>
  <si>
    <t xml:space="preserve">Pays: </t>
  </si>
  <si>
    <t xml:space="preserve">Periode: </t>
  </si>
  <si>
    <t xml:space="preserve">EVALUATION DE LA CHARTE PREGEC 2017 - 2018 </t>
  </si>
  <si>
    <t>Effet</t>
  </si>
  <si>
    <t>Resultat</t>
  </si>
  <si>
    <t>Planifie</t>
  </si>
  <si>
    <t>Realise</t>
  </si>
  <si>
    <t>Indicateur / activite phare</t>
  </si>
  <si>
    <t>Activite phare</t>
  </si>
  <si>
    <r>
      <rPr>
        <b/>
        <u/>
        <sz val="9"/>
        <color indexed="8"/>
        <rFont val="Calibri"/>
        <family val="2"/>
      </rPr>
      <t>Instructions:</t>
    </r>
    <r>
      <rPr>
        <b/>
        <sz val="9"/>
        <color indexed="8"/>
        <rFont val="Calibri"/>
        <family val="2"/>
      </rPr>
      <t xml:space="preserve"> </t>
    </r>
    <r>
      <rPr>
        <sz val="9"/>
        <color indexed="8"/>
        <rFont val="Calibri"/>
        <family val="2"/>
      </rPr>
      <t>Cette matrice permet de reprendre les resultats de l'evaluation de la reponse a l'insecurite alimentaire pour analyser dans quelle mesure les objectifs fixes ont ete atteint. Il n'est pas necessaire de reprendre toutes les activites mais uniquement celles qui sont centrales dans la reponse a l'insecurite alimentaire. La matrice est alimentee par le consultant national sur la base de documents de suivi interne, d'evaluation interne ou externe. Elle peut faire l'objet de discussion pendant l'atelier national de validation s'il y'a lieu.</t>
    </r>
  </si>
  <si>
    <t>Outil 5 : Mesure de l'efficacite du processus de reponse a l'insecurite alimentaire</t>
  </si>
  <si>
    <t>Appreciation leadership etatique</t>
  </si>
  <si>
    <t>Date:</t>
  </si>
  <si>
    <t>Gouvernance de la securite alimentaire et nutrtionnelle - Grille d'evaluation du leadership de l'Etat</t>
  </si>
  <si>
    <t>Pilier 3: Analyse Consensuelle pour le choix des instruments de prévention et de gestion des crises alimentaires et nutritionnelles</t>
  </si>
  <si>
    <t>Le pays dispose d’un cadre stratégique de prévention et de gestion des crises alimentaires et nutritionnelles, adopté de manière participative et consensuelle et soutenu financièrement par le gouvernement et les PTF</t>
  </si>
  <si>
    <t>Cadre Stratégique Prévention des Crises</t>
  </si>
  <si>
    <t>2. Effort souverain pour des solutions durables aux causes structurelles des crises alimentaires</t>
  </si>
  <si>
    <t>3. Effort souverain en matière de prévention des crises alimentaires et nutritionnelles</t>
  </si>
  <si>
    <t>4. Cohérence des politiques</t>
  </si>
  <si>
    <t>5. Concrétisation ‘Droit à l’alimentation</t>
  </si>
  <si>
    <t>1. Un Pays, Une Politique et Une Stratégie Opérationnelle de Sécurité Alimentaire</t>
  </si>
  <si>
    <t>Cadre Stratégique Gestion des Crises Alimentaires et Nutritionnelles</t>
  </si>
  <si>
    <t>1. Cadre stratégique de gestion des crises alimentaire</t>
  </si>
  <si>
    <t>2. Menu des instruments de réponse aux crises alimentaires et nutritionnelles</t>
  </si>
  <si>
    <t>3. Effort en matière de sortie de crise</t>
  </si>
  <si>
    <t>Score</t>
  </si>
  <si>
    <t>1 =</t>
  </si>
  <si>
    <t xml:space="preserve">3 = </t>
  </si>
  <si>
    <t xml:space="preserve">5 = </t>
  </si>
  <si>
    <t>Budget</t>
  </si>
  <si>
    <t>Performance globale</t>
  </si>
  <si>
    <t>Completed activities vs planning</t>
  </si>
  <si>
    <t>Environnement des politiques</t>
  </si>
  <si>
    <t>Coordination</t>
  </si>
  <si>
    <t>3.1</t>
  </si>
  <si>
    <t>3.2</t>
  </si>
  <si>
    <t>3.3</t>
  </si>
  <si>
    <t>3.4</t>
  </si>
  <si>
    <t>3.5</t>
  </si>
  <si>
    <t>3.6</t>
  </si>
  <si>
    <t>3.7</t>
  </si>
  <si>
    <t>3.8</t>
  </si>
  <si>
    <t>3.9</t>
  </si>
  <si>
    <t>3.10</t>
  </si>
  <si>
    <t>3.11</t>
  </si>
  <si>
    <t>3.12</t>
  </si>
  <si>
    <t>3.13</t>
  </si>
  <si>
    <t>2.1</t>
  </si>
  <si>
    <t>2.2</t>
  </si>
  <si>
    <t>2.3</t>
  </si>
  <si>
    <t>2.4</t>
  </si>
  <si>
    <t>2.5</t>
  </si>
  <si>
    <t>2.6</t>
  </si>
  <si>
    <t>2.7</t>
  </si>
  <si>
    <t>2.8</t>
  </si>
  <si>
    <t>2.9</t>
  </si>
  <si>
    <t>2.10</t>
  </si>
  <si>
    <t>1.1</t>
  </si>
  <si>
    <t>1.2</t>
  </si>
  <si>
    <t>1.3</t>
  </si>
  <si>
    <t>1.4</t>
  </si>
  <si>
    <t>1.5</t>
  </si>
  <si>
    <t>1.6</t>
  </si>
  <si>
    <t>1.7</t>
  </si>
  <si>
    <t>1.8</t>
  </si>
  <si>
    <t>1.9</t>
  </si>
  <si>
    <t>1.10</t>
  </si>
  <si>
    <t>1.11</t>
  </si>
  <si>
    <t>Dispositif de prévention et gestion</t>
  </si>
  <si>
    <t>Pays</t>
  </si>
  <si>
    <t>Benin</t>
  </si>
  <si>
    <t>Gambie</t>
  </si>
  <si>
    <t>Guinee</t>
  </si>
  <si>
    <t>Guinee Bissau</t>
  </si>
  <si>
    <t>Mali</t>
  </si>
  <si>
    <t>Nigeria</t>
  </si>
  <si>
    <t>Ghana</t>
  </si>
  <si>
    <t>Cap Vert</t>
  </si>
  <si>
    <t>Cote d'Ivoire</t>
  </si>
  <si>
    <t>Senegal</t>
  </si>
  <si>
    <t>Togo</t>
  </si>
  <si>
    <t>Niger</t>
  </si>
  <si>
    <t>Burkina Faso</t>
  </si>
  <si>
    <t>Mauritanie</t>
  </si>
  <si>
    <t>Sierra Leone</t>
  </si>
  <si>
    <t>Liberia</t>
  </si>
  <si>
    <t>Tchad</t>
  </si>
  <si>
    <t>Assessment instrument for Government Leadership</t>
  </si>
  <si>
    <t>User guide</t>
  </si>
  <si>
    <t>Why this evaluation tool?</t>
  </si>
  <si>
    <t>What does this evaluation tool contain?</t>
  </si>
  <si>
    <t>How to use this evaluation tool?</t>
  </si>
  <si>
    <t>This assessment tool is designed to help Governments and their partners to have a tool for assessing state leadership in the area of food and nutrition security. The evaluation exercise is conducted every three to five years and the performance and recommendations feed into the policy dialogue and decision-making. A consensual plan of action is endorsed by the Government and its implementation is monitored by the coordination and orientation bodies of the food and nutrition security sector.</t>
  </si>
  <si>
    <t>State Leadership profile on Food and Nutrition Security</t>
  </si>
  <si>
    <t>Country</t>
  </si>
  <si>
    <t>updated on:</t>
  </si>
  <si>
    <t>Overall performance</t>
  </si>
  <si>
    <t>Policy environment</t>
  </si>
  <si>
    <t>Prevention and management framework</t>
  </si>
  <si>
    <t>Comments</t>
  </si>
  <si>
    <t>Key policy messages and recommendations</t>
  </si>
  <si>
    <t>Component</t>
  </si>
  <si>
    <t>Recommendation</t>
  </si>
  <si>
    <t>Time</t>
  </si>
  <si>
    <t>Responsible</t>
  </si>
  <si>
    <t>Other</t>
  </si>
  <si>
    <t>Year:</t>
  </si>
  <si>
    <t>Appreciation criterion / possible response</t>
  </si>
  <si>
    <t>Question</t>
  </si>
  <si>
    <t>Comment</t>
  </si>
  <si>
    <t>Leadership performance by component</t>
  </si>
  <si>
    <t>Existence of national food and nutrition security policy and program, nutrition, social protection, agriculture</t>
  </si>
  <si>
    <t>Existence of a national food security and nutrition  policy and program</t>
  </si>
  <si>
    <t>Yes, but the policy and / or program is out of date</t>
  </si>
  <si>
    <t>Yes, the policy and program are up of date</t>
  </si>
  <si>
    <t>Existence of a national nutrition policy and program</t>
  </si>
  <si>
    <t>Existence of a national social protection policy and program</t>
  </si>
  <si>
    <t>Existence of a national agriculture policy and program (inclufding Livestock, forestry, fishery)</t>
  </si>
  <si>
    <t>No, absence of national food and nutrition security policy and program</t>
  </si>
  <si>
    <t>No, absence of national social protection policy and program</t>
  </si>
  <si>
    <t>No, absence of national nutrition policy and program</t>
  </si>
  <si>
    <t>No, absence of national agriculture policy and program</t>
  </si>
  <si>
    <t>Overall coherence: functional links between different national policies and programs</t>
  </si>
  <si>
    <t>Link between policy and the National Food and Nutrition Security Program and Nutrition</t>
  </si>
  <si>
    <t>No link is made between policy and national food and nutrition security program with nutrition</t>
  </si>
  <si>
    <t>The link between the two sectors is not specific and / or no operational</t>
  </si>
  <si>
    <t>The link between the two sectors is clearly described in the documents and synergistic actions are implemented</t>
  </si>
  <si>
    <t>No link is made between policy and national food and nutrition security program with social protection</t>
  </si>
  <si>
    <t>Link between policy and the National Food and Nutrition Security Program and social protection</t>
  </si>
  <si>
    <t>Link between policy and the National Food and Nutrition Security Program and agriculture</t>
  </si>
  <si>
    <t>No link is made between policy and national food and nutrition security program with agriculture</t>
  </si>
  <si>
    <t>Link between policy and the National Food and Nutrition Security Program and other developmental sectors</t>
  </si>
  <si>
    <t>No link is made between policy and national food and nutrition security program with with other developmental sectors (Education, WASH, etc.)</t>
  </si>
  <si>
    <t>Level of taking into account the different forms of food insecurity (transitory, cyclical and chronic) as well as the response instruments</t>
  </si>
  <si>
    <t>The policy, the national food security program and the national response plan do not clearly distinguish between the different forms of food and nutrition security and the corresponding prevention options.</t>
  </si>
  <si>
    <t>Policy, National Food Security Program and National Response Plan do not clearly distinguish between different forms of food and nutrition security or specific prevention options are not clearly established for each type of food and nutrition insecurity</t>
  </si>
  <si>
    <t>Policy, National Food Security Program and National Prevention Plan clearly distinguish between different forms of food and nutrition security and corresponding response options are established</t>
  </si>
  <si>
    <t>Communication, follw up and compatibility instruments</t>
  </si>
  <si>
    <t>Mechanisms for communication and sharing of government action</t>
  </si>
  <si>
    <t xml:space="preserve">The country does not have communication mechanisms for government action on food security and nutrition </t>
  </si>
  <si>
    <t>The country has communication mechanisms for government action on food security and nutrition but coexists with other communication channels</t>
  </si>
  <si>
    <t>The country has communication mechanisms for government action on food and nutrition security. All communications on food security and nutrition pass through.</t>
  </si>
  <si>
    <t>Food Security and Nutrition Financing Tracking Instruments</t>
  </si>
  <si>
    <t>Country does not have tracking instruments for allocated funding to the food security and nutrition sector</t>
  </si>
  <si>
    <t>Country has tracking instruments for allocated funding to the food security and nutrition sector but these are not used or can not channel all contributions</t>
  </si>
  <si>
    <t>Country has tracking instruments for allocated funding to the food security and nutrition sector and all allocations are channeled</t>
  </si>
  <si>
    <t>Existence of a national system for the prevention and management of food and nutritional crises</t>
  </si>
  <si>
    <t>Absence of a permanent mechanism for prevention and management of food and nutrition crises</t>
  </si>
  <si>
    <t>The prevention and management of food and nutrition crises is done temporarily or it is done piecemeal by several structures without real coordination</t>
  </si>
  <si>
    <t>There is a state structure with a mandate to prevent and manage food and nutrition crises. This structure assumes leadership and coordination</t>
  </si>
  <si>
    <t>The prevention and management system does not hold meetings and produces documents related to its mandate</t>
  </si>
  <si>
    <t>Holding meeting by the national system of prevention and management of food and nutritional crises</t>
  </si>
  <si>
    <t>The holding of the meetings of the prevention and management system is irregular, or does not produce the documents relating to its mandate</t>
  </si>
  <si>
    <t>The meetings of the prevention and management system are regularly held and the documents relating to its mandate elaborate</t>
  </si>
  <si>
    <t>Dialogue Framework and Instruments for Reliable Information and Consensus Response</t>
  </si>
  <si>
    <t>Existence of dialogue framework for reliable and consensual information</t>
  </si>
  <si>
    <t>The country does not have a dialogue framework for reliable and consensual information</t>
  </si>
  <si>
    <t>The country has a dialogue framework for reliable and consensual information, but it is not functional or has very little influence on the production of reliable and consensual information.</t>
  </si>
  <si>
    <t>The country has a dialogue framework for reliable and consensual information that plays a leading role in this regard.</t>
  </si>
  <si>
    <t>Inclusiveness of the dialogue framework for reliable and consensual information</t>
  </si>
  <si>
    <t>Only some of the actors are represented in the dialogue framework for reliable and consensual information</t>
  </si>
  <si>
    <t>All actors (state and non-state) are represented in dialogue but some have reservations about the reliability of information</t>
  </si>
  <si>
    <t>All actors (state and non-state) are represented in a dialogue and the information is deemed reliable anonymously</t>
  </si>
  <si>
    <t xml:space="preserve">Dialogue Framework for Harmonization of Procedures and instruments relatd to the production of information </t>
  </si>
  <si>
    <t>The food security and nutrition dialogue framework does not integrate the harmonization of information production procedures and methodologies</t>
  </si>
  <si>
    <t>Dialogue framework on food security and nutrition integrates harmonization of information production procedures and methodologies but procedures and instruments are not yet harmonized</t>
  </si>
  <si>
    <t>The Food and Nutrition Security Dialogue Framework integrates the harmonization of information production procedures and methodologies. Procedures and methodologies are harmonized and reviewed when needed</t>
  </si>
  <si>
    <t>Distribution of roles and responsibilities in the production of information</t>
  </si>
  <si>
    <t>The country does not have a formal framework for the division of roles and responsibilities in the production of information</t>
  </si>
  <si>
    <t>The country has a formal framework of distribution of roles and responsibilities in the production of information but it is not updated or is not used</t>
  </si>
  <si>
    <t>The country has a formal framework for the distribution of roles and responsibilities in the production. The framework is up-to-date and operational</t>
  </si>
  <si>
    <t>Validation of information</t>
  </si>
  <si>
    <t>The country does not have procedures and tools for validating information generated for prevention and management</t>
  </si>
  <si>
    <t>The country has procedures and tools for validating information generated for prevention and management but they are non-consensual or not used</t>
  </si>
  <si>
    <t>The country has procedures and consensual instruments for validating information generated for prevention and management</t>
  </si>
  <si>
    <t>Consensus instruments / response options in the national response plan under state leadership</t>
  </si>
  <si>
    <t>The Government does not have consensual response instruments based on the types of food and nutrition insecurity and types of shocks</t>
  </si>
  <si>
    <t>The Government has response tools based on the types of food and nutrition insecurity and types of shocks. But these instruments are not consensual and are not used by partners</t>
  </si>
  <si>
    <t>Le Gouvernement dispose d'instruments de réponse consensuels Government has consensual response instruments based on types of food and nutrition insecurity and types of shocks</t>
  </si>
  <si>
    <t>Procedures for communication and dissemination of food security and nutrition findings</t>
  </si>
  <si>
    <t>The country has formal procedures for disseminating the results of food security and nutrition analysis that are used as the sole channel of communication</t>
  </si>
  <si>
    <t>The country has formal procedures for disseminating the results of analysis on food security and nutrition but these are not followed by all actors or there are parallel mechanisms of communication</t>
  </si>
  <si>
    <t xml:space="preserve">The country does not have formal procedures for disseminating the results of analysis on food security and nutrition </t>
  </si>
  <si>
    <t>Mechanism for financing the prevention and management system</t>
  </si>
  <si>
    <t>The country does not have a permanent mechanism for financing the prevention and management system</t>
  </si>
  <si>
    <t>The country has a permanent mechanism for financing the prevention and management system and it is used by the State and its partners</t>
  </si>
  <si>
    <t>The country has a permanent mechanism for financing the prevention and management system, but it is used by the State only.</t>
  </si>
  <si>
    <t>Permanent mechanism for financing the prevention and management system of the food security and nutrition sector</t>
  </si>
  <si>
    <t>National prevention and management system</t>
  </si>
  <si>
    <t>Coordination of sectoral interventions contributing to food and nutrition security</t>
  </si>
  <si>
    <t>Existence of a framework or coordinating body for government action on food and nutrition security</t>
  </si>
  <si>
    <t>No framework or coordinating body for government sectoral interventions contributing to food and nutrition security</t>
  </si>
  <si>
    <t>Existence of framework or coordinating body of government sectoral interventions contributing to food and nutritional security. However, the framework, instance or mechanisms are not functional</t>
  </si>
  <si>
    <t>Existence of a functional framework or coordination body of government sectoral interventions contributing to food and nutrition security</t>
  </si>
  <si>
    <t>Uniqueness of the framework or coordinating body for government action on food and nutrition security</t>
  </si>
  <si>
    <t>Existence of a multitude of coordination frameworks (food security, nutrition, social protection) without a unifying body and no link between the different frameworks</t>
  </si>
  <si>
    <t>Existence of a multitude of coordination frameworks (food security, nutrition, social protection) with a dysfunctional federating body that does not ensure overall coherence</t>
  </si>
  <si>
    <t>Existence of a multitude of coordination frameworks (food security, nutrition, social protection) with a functional federating body that ensures overall coherence</t>
  </si>
  <si>
    <t>Representation of partners in the framework or consultation body on food and nutritional security</t>
  </si>
  <si>
    <t>Only a part of the actors integrates the national consultation framework</t>
  </si>
  <si>
    <t>All actors are members to the national framework but not to the appropriate level of decision-making if necessary</t>
  </si>
  <si>
    <t>All stakeholders are duly represented in the national consultation framework on food and nutrition security</t>
  </si>
  <si>
    <t>Hierarchical level of the coordination framework on food and nutrition security</t>
  </si>
  <si>
    <t>The framework is carried by a structure located at a lower hierarchical position compared to some of the governmental structures that are members</t>
  </si>
  <si>
    <t>The framework is carried by a structure located at the same hierarchical level with respect to the governmental structures which are members of it, without power over them</t>
  </si>
  <si>
    <t>The framework is staffed by a structure that has a superior hierarchical position with respect to the governmental structures that are members thereof, and has power over them</t>
  </si>
  <si>
    <t>Mechanisms for sustainable financing of the frameworks and forums for dialogue on intersectoral coordination of government action</t>
  </si>
  <si>
    <t>Absence of sustainable mechanisms for funding of the frameworks and forums for dialogue on intersectoral coordination of government action</t>
  </si>
  <si>
    <t>Existence of sustainable mechanisms for financing the frameworks and forums for dialogue on intersectoral coordination of government action. However, the mechanisms are not efficient and do not allow required resource allocation for their optimal operation</t>
  </si>
  <si>
    <t>Existence of sustainable mechanisms for financing the frameworks and forums for dialogue on intersectoral coordination of government action. The mechanisms are efficient and allow a supply of means required for their optimal operation</t>
  </si>
  <si>
    <t>Existence of mechanisms to monitor the implementation of the resolutions of the consultation forums on food security and nutritional</t>
  </si>
  <si>
    <t>Absence of formal mechanisms for monitoring the implementation of the resolutions of the consultation forums on food and nutrition security</t>
  </si>
  <si>
    <t>Existence of formal mechanisms for monitoring the implementation of the resolutions of the consultation forums on food security and nutrition but they are not used</t>
  </si>
  <si>
    <t>Existence of formal mechanisms to monitor the implementation of the resolutions of the consultation forums on food security and nutritional. The mechanisms are used.</t>
  </si>
  <si>
    <t>Mechanisms and consultation for the alignment of partners' interventions</t>
  </si>
  <si>
    <t>Alignment of partners' interventions around the national food and nutrition security program</t>
  </si>
  <si>
    <t>The Government does not have instruments for aligning partner interventions with the national food and nutrition security program</t>
  </si>
  <si>
    <t>The Government has instruments for aligning partner interventions with the national food security and nutrition program. But instruments are not recognized and are not used by the partners</t>
  </si>
  <si>
    <t>The Government has instruments for aligning partner interventions with the national food security and nutrition program. Instruments are used by partners</t>
  </si>
  <si>
    <t>Existence of frameworks / bodies / mechanisms for dialogue in favor of alignment</t>
  </si>
  <si>
    <t>Lack of a framework or forum for dialogue to align partner interventions</t>
  </si>
  <si>
    <t>Existence of a framework or forum for dialogue to align the interventions of the partners. But the forum is not functional.</t>
  </si>
  <si>
    <t>Existence of framework or functional dialogue forum for aligning partner interventions</t>
  </si>
  <si>
    <t>Inclusiveness of forums / bodies: representation of key technical and financial partners (TFPs) at the required decision-making level</t>
  </si>
  <si>
    <t>All technical and financial partners contributing to food and nutrition security are not represented in the framework or dialogue forum for the alignment of interventions</t>
  </si>
  <si>
    <t>All technical and financial partners contributing to food and nutrition security are represented but not at the required decision-making level</t>
  </si>
  <si>
    <t>All technical and financial partners contributing to food and nutrition security are represented at the required decision-making level</t>
  </si>
  <si>
    <t>Hierarchy level of the dialogue framework on the alignment of partner interventions on food and nutrition security</t>
  </si>
  <si>
    <t>The framework for dialogue on alignment is is at a lower hierarchical position than some of the government structures that are its members.</t>
  </si>
  <si>
    <t>The dialogue framework on alignment is at the same hierarchical level than the government structures that are members of it, with no power over its members.</t>
  </si>
  <si>
    <t>The framework of dialogue on alignment has a superior hierarchical position with respect to the governmental structures that are members of it, and has power over its members.</t>
  </si>
  <si>
    <t>Absence of sustainable funding mechanisms for executives and bodies on the alignment of partners' interventions</t>
  </si>
  <si>
    <t>Sustainable financing mechanisms of the frameworks and dialogue bodies on the alignment of partners' interventions</t>
  </si>
  <si>
    <t>Existence of sustainable funding mechanisms for dialogue bodies on the alignment of partners' interventions. However, the mechanisms are not efficient and do not allow a required financing allocation for its optimal operation</t>
  </si>
  <si>
    <t>Existence of sustainable funding mechanisms for dialogue bodies on the alignment of partners' interventions. The mechanisms are robust enough to allow provising of required resource for its optimal operation</t>
  </si>
  <si>
    <t xml:space="preserve">Existence of mechanisms to monitor the implementation of the resolutions on the alignment of interventions to food security and nutrition </t>
  </si>
  <si>
    <t>Absence of formal mechanisms for monitoring the implementation of the dialogue framework resolutions on the alignment of interventions with food and nutrition security</t>
  </si>
  <si>
    <t>Existence of formal mechanisms to monitor the implementation of the dialogue framework resolutions on the alignment of interventions to food and nutrition security but they are not used</t>
  </si>
  <si>
    <t>Existence of formal mechanisms for monitoring the implementation of the dialogue framework resolutions on the alignment of interventions to food and nutrition security. The mechanisms are used</t>
  </si>
  <si>
    <t>Existence of a functional interpellation framework used by the Government</t>
  </si>
  <si>
    <t>The government did not support the establishment of a framework of inquiry as stipulated by the charter PREGEC</t>
  </si>
  <si>
    <t>The Government has supported the establishment of an inquiry framework but does not integrate it into the planning and response process and does not support its actions and / or does not value its contribution.</t>
  </si>
  <si>
    <t>The inquiry framework is integrated in the planning and follow-up process of the response and its recommendations are taken into account by the Government</t>
  </si>
  <si>
    <r>
      <t xml:space="preserve">The evaluation process requires the following steps:
</t>
    </r>
    <r>
      <rPr>
        <b/>
        <sz val="11"/>
        <rFont val="Calibri"/>
        <family val="2"/>
      </rPr>
      <t>Preparation:</t>
    </r>
    <r>
      <rPr>
        <sz val="11"/>
        <rFont val="Calibri"/>
        <family val="2"/>
      </rPr>
      <t xml:space="preserve">
- Selection of a consultant for the facilitation of the process
- Collection of the necessary documents by the consultant to pre-evaluate certain indicators
- Selection of members of the national evaluation committee whose composition includes members of the Government, INGOs, UN agencies, regional civil society.
- Convocation of the members of the national evaluation committee by the responsible Government body
</t>
    </r>
    <r>
      <rPr>
        <b/>
        <sz val="11"/>
        <rFont val="Calibri"/>
        <family val="2"/>
      </rPr>
      <t>Evaluation</t>
    </r>
    <r>
      <rPr>
        <sz val="11"/>
        <rFont val="Calibri"/>
        <family val="2"/>
      </rPr>
      <t xml:space="preserve">:
- Presentation of the tool by the consultant / facilitator
- Composition of three evaluation sub-groups (one per section) and appointment of a chairperson and rapporteur
- Provision of the evaluation grid to each sub-working group
- Evaluation by section: each subgroup responds to the various questions using evidence, records the notes directly on the Excel sheet and comments. At the end of each subsection (title), recommendations can be added
- Restitution by section, discussion and consensus
- Consolidation of results and recommendations on the dashboard
- Preparation of a presentation note of the results and recommendations
</t>
    </r>
    <r>
      <rPr>
        <b/>
        <sz val="11"/>
        <rFont val="Calibri"/>
        <family val="2"/>
      </rPr>
      <t>Political dialogue, budget allocation and monitoring of implementation</t>
    </r>
    <r>
      <rPr>
        <sz val="11"/>
        <rFont val="Calibri"/>
        <family val="2"/>
      </rPr>
      <t>:
- The note presenting the results and the action plan is presented to the highest national authority for food and nutritional security for endorsement and measures for its implementation and follow-up
- The implementation of the action plan is monitored by the coordinating bodies for food and nutritional security.</t>
    </r>
  </si>
  <si>
    <t>Apart from this user guide, which constitutes the first Excel sheet, the evaluation instrument is mainly composed of two elements, the first of which represents the dashboard that summarizes the results of the self-assessment on a sheet.
The dashboard contains credentials (country, year, update date), automatically generated ratings resulting from the evaluation, and text fields for major challenges and recommendations.
The second part of this instrument is the evaluation grid containing 34 questions divided into three sections, one per sheet: (i) policy environment, (ii) Prevention and management famework, (iii) Coordination and coherence. Each section is composed of a series of questions subdivided into subsections. Each question has three predefined response options rated 1 as a bad situation, 3 being the intermediate situation, and 5 the ideal situation. The tool is flexible and gives the possibility to take intermediate answers rated 2 or 4. The grid contains the questions, the answer options, the scoring area for each question as well as the comment box which justifies the score, among others . Finally, the last area of ​​the grid consists of a table dedicated to recommendations.</t>
  </si>
  <si>
    <t>1=</t>
  </si>
  <si>
    <t>Minimum standards quality?</t>
  </si>
  <si>
    <t>What this tools is not?</t>
  </si>
  <si>
    <t>Presence and notation of all disagree</t>
  </si>
  <si>
    <t>Cordination framework</t>
  </si>
  <si>
    <t>Food and Agriculture Sector Development Policy (FASDEP II, 2008). The  policy is currently been reviewed.</t>
  </si>
  <si>
    <t>National Nutrition Policy 2016-2021. The policy document has been launched.</t>
  </si>
  <si>
    <t>A policy was published in 2015.</t>
  </si>
  <si>
    <t>For livestock, Livestock Development Policy 2016. Crops, Seed and Fertilizer Policy.</t>
  </si>
  <si>
    <t>For Food and Agriculture most projects are linked to  the objectives of their policies.                                     Question: Link between agric policy and the national food and nutrition security program</t>
  </si>
  <si>
    <t>Yes the linkages exist however, it is not for all programs.</t>
  </si>
  <si>
    <t>FASDEP II is linked to other development sector policies.However coordination of implementation of these policies is a challenge.</t>
  </si>
  <si>
    <t>This is taken into account but the response are weak.  QUESTION : To what extent do your agriculture policies take into account the different forms of food insecurity.</t>
  </si>
  <si>
    <t>Effective response plan</t>
  </si>
  <si>
    <t>NADMO, MoH and MoFA</t>
  </si>
  <si>
    <t>Promotion of local processing and marketing of local produce.</t>
  </si>
  <si>
    <t>MOTI</t>
  </si>
  <si>
    <t xml:space="preserve">Effective coordination of different sector policy implementation . </t>
  </si>
  <si>
    <t xml:space="preserve">National Development Planning Commission (NDPC) </t>
  </si>
  <si>
    <t>Short term (by 2020)</t>
  </si>
  <si>
    <t>Establish effective coomunication and feed back mechanism</t>
  </si>
  <si>
    <t>MDAs</t>
  </si>
  <si>
    <t>Short term</t>
  </si>
  <si>
    <t xml:space="preserve">Different governemental Agencies have a bit and pieces of activities that ensure prevention and managementof food and nutrition crisi but there is no clear cu coordination among these agaencies </t>
  </si>
  <si>
    <t xml:space="preserve">No existance of national system. Meetings are held by different agencies but not coordinated or harmozed. The meetings are irregualr but as and when they meet, documents are produced .e.g . CH, </t>
  </si>
  <si>
    <t xml:space="preserve">No national fraweork for harmonization of food and nutrition security information/data   </t>
  </si>
  <si>
    <t xml:space="preserve">There are tools that are exisiting within agencies but these may not be harmonized/ consensual. </t>
  </si>
  <si>
    <t>Different agencies have their diffrent procudeures in disseminating  results but there is no clear national guidelines on disseminating or communicating food and nutrition findings</t>
  </si>
  <si>
    <t xml:space="preserve">There are existing structures or channels across agencies through which food security and nutrition prevention and management programmes are financed  </t>
  </si>
  <si>
    <t xml:space="preserve">Establishe a national  coordinating body to set up a dialogue framweork that encompasses all actors in food and nutrition security </t>
  </si>
  <si>
    <t>MOFA/GHS/NADMO</t>
  </si>
  <si>
    <t xml:space="preserve">Establish a national food security and nutrition data base that will be accessible to all stakeholders/actors </t>
  </si>
  <si>
    <t>March 2020</t>
  </si>
  <si>
    <t>June 2020</t>
  </si>
  <si>
    <t xml:space="preserve">Develop SOPs on the analysis and  use of the information from the established data base as well as its dissemination/communication to the general public </t>
  </si>
  <si>
    <t>Dec 2020</t>
  </si>
  <si>
    <t xml:space="preserve">Harmonize all exisiting tools from various agencies into one national instrument </t>
  </si>
  <si>
    <t>NDPC/MOFA/GHS/NADMO</t>
  </si>
  <si>
    <t>Profile of partcipants?</t>
  </si>
  <si>
    <t>Policy and strategic level (Deputy Director and above)</t>
  </si>
  <si>
    <t>not a fundraising instrument but first for policy dialogue</t>
  </si>
  <si>
    <t>Medium term (2020-2024)</t>
  </si>
  <si>
    <t>1.Existence of food and nutrition security policy, FASDEP and also NAIP
2. Existence of mandated institutions to coordinate all FNS stakeholders</t>
  </si>
  <si>
    <t>Existence of multi sector frameworks and also fucntions stakeholder agencies
NADMO,MoGCSP, MoFA, Nutrition Directorate of GHS</t>
  </si>
  <si>
    <t>Note all stakeholdes are engaged and also not those engaged are part of decision making</t>
  </si>
  <si>
    <t>NDPC: Plan for developmental actions including those of food security and operate directly under The presidency
NADMO: Operational coordination of all stakeholders regarding FNS, Governing council, under mister of interior who is a carbinet membert
MoFA: Give technical lead, operate under national directorates, Chief director and under a sector minister who is a member of  carbinet.</t>
  </si>
  <si>
    <t>Sustaible flow of funds from government (institutional budget) for various activities, however this funds are insurficient for optimal operation.</t>
  </si>
  <si>
    <t>Mechanisms exist but not used effectively.</t>
  </si>
  <si>
    <t>Existence of national food security polity amongst other frameworks:FASDEP, METASIP and existence of agric sector working group</t>
  </si>
  <si>
    <t>Agric Sector Working Group
CH Technical Working Group
METASIP implementation Committee</t>
  </si>
  <si>
    <t>Some stakeholders not represented at this meetings (NADMO, Buffer Stock, GHS)</t>
  </si>
  <si>
    <t>No legal position to dialogue frameworks that mandate member institutions to implement resolutions and recommendations.</t>
  </si>
  <si>
    <t>Funds not suffienct to hold consistent and all inclusive dialogue section</t>
  </si>
  <si>
    <t xml:space="preserve">Monitoring mechanisms exist but not utilized effectively </t>
  </si>
  <si>
    <t>1. Integration  planing and response not effective
2. limited consideration by stakeholders on recommended actions
3. Adhoc response in event of food crisis</t>
  </si>
  <si>
    <t>Evidence-based tool?</t>
  </si>
  <si>
    <t>Standards ToR</t>
  </si>
  <si>
    <t>shared with the coordination system? Can be included in other studies?</t>
  </si>
  <si>
    <t>Consultant do the pre-ranking and draft shared with stakeholders</t>
  </si>
  <si>
    <t>Meeting to discuss findings and make recommendation</t>
  </si>
  <si>
    <t>Process</t>
  </si>
  <si>
    <t>1. Ensure full representation of Key stakeholders in Agsector Working Group
and other forums especially NADMO, MoGCSP, NBSC, Nutrition department, CSO, TFP</t>
  </si>
  <si>
    <t>MoFA</t>
  </si>
  <si>
    <t>Periodically</t>
  </si>
  <si>
    <t>2.Bi-Annual food and nutrition action review and preperation of response plan</t>
  </si>
  <si>
    <t>NADMO</t>
  </si>
  <si>
    <t>1ST April, 2nd August</t>
  </si>
  <si>
    <t>Focal point to be identified</t>
  </si>
  <si>
    <t>Leading body to be identified</t>
  </si>
  <si>
    <t>there should be keen interest in the coordination of of all activities of stakeholders on FNS. Ie organize forums for dialogue on specific actions taken based on recommendations</t>
  </si>
  <si>
    <t>All stakeholders must develop unique action point in line with recommendations from recognized FNS platforms</t>
  </si>
  <si>
    <t>provide sufficient logistical suppor for the CH tehnical working group for the Bi-Annual FNS analysis and reporting</t>
  </si>
  <si>
    <t>Ensure effective dissermination of resuts and presentation of key recommendation from CH analysis to Key  Stakeholders : this should include follow up on recommendations and specific action points f or all stakeholders towards FNS</t>
  </si>
  <si>
    <t>All partners</t>
  </si>
  <si>
    <t>NAMDO</t>
  </si>
  <si>
    <t>Partners/Governement</t>
  </si>
  <si>
    <t>every year</t>
  </si>
  <si>
    <t>Rating, weigthing of the indicators, computing of the indicators, and presentation of the results</t>
  </si>
  <si>
    <t>Environnement politique</t>
  </si>
  <si>
    <t>Critère d'appréciation du leadership de l'Etat</t>
  </si>
  <si>
    <t xml:space="preserve">Existence d'une politique et d'un programme national de nutrition </t>
  </si>
  <si>
    <t>Cohérence d'ensemble: liens fonctionnels entre les différents politiques et programmes nationaux</t>
  </si>
  <si>
    <t>Lien entre la politique et le programme national de sécurité  alimentaire et nutritionnelle et la protection sociale</t>
  </si>
  <si>
    <t>Lien entre la politique et le programme national de sécurité  alimentaire et l'Agriculture</t>
  </si>
  <si>
    <t>Lien entre la politique et le programme national de sécurité  alimentaire et les autres secteurs de développement</t>
  </si>
  <si>
    <t>Niveau de prise en compte des différentes formes d'insécurité  alimentaire (transitoire, cyclique et chronique) ainsi que les instruments de réponse</t>
  </si>
  <si>
    <t>Instruments de communication, de veille et de compatibilité</t>
  </si>
  <si>
    <t>Mécanismes de communication et de partage de l'action gouvernementale</t>
  </si>
  <si>
    <t>Instruments de suivi du financement de la sécurité alimentaire et nutritionnelle</t>
  </si>
  <si>
    <t>Dispositif de prévention et de gestion des crises alimentaires et nutritionnelles</t>
  </si>
  <si>
    <t>Dispositif national de prévention et de gestion</t>
  </si>
  <si>
    <t>Cadre de dialogue et instruments pour une information fiable et une réponse consensuelle</t>
  </si>
  <si>
    <t>Instruments / options de réponse consensuels dans le plan national de réponse sous le leadership de l'Etat</t>
  </si>
  <si>
    <t>Procédures de communication et de diffusion des résultats des analyses</t>
  </si>
  <si>
    <t xml:space="preserve">Mécanisme de financement du dispositif de prévention et de gestion </t>
  </si>
  <si>
    <t>Cadre pérenne de financement du dispositif de prévention et de gestion</t>
  </si>
  <si>
    <t>Coordination des interventions sectorielles contribuant a la sécurité  alimentaire et nutritionnelle</t>
  </si>
  <si>
    <t>Mécanismes et concertation en faveur de l'alignement des interventions des partenaires</t>
  </si>
  <si>
    <t>Annee</t>
  </si>
  <si>
    <t>Performance par composante</t>
  </si>
  <si>
    <t>Composante</t>
  </si>
  <si>
    <t>Periode</t>
  </si>
  <si>
    <t>Responsable</t>
  </si>
  <si>
    <t>Cadre de prevention et de gestion des crises</t>
  </si>
  <si>
    <t>Autres</t>
  </si>
  <si>
    <t>Gouvernance de la sécurité  alimentaire et nutritionnelle - Grille d'analyse du leadership de l'Etat</t>
  </si>
  <si>
    <t>0 =</t>
  </si>
  <si>
    <t xml:space="preserve">Yes, the policy and program are up of date but not implemented as planned </t>
  </si>
  <si>
    <t xml:space="preserve">Yes, the policy and program are up of date and implemented according to the planning </t>
  </si>
  <si>
    <t>Existence and implelentation of national food and nutrition security policy and program, nutrition, social protection, agriculture</t>
  </si>
  <si>
    <t>Existence et mise en oeuvre de politique et programme national de sécurité  alimentaire et nutritionnelle, nutrition, protection sociale, Agriculture</t>
  </si>
  <si>
    <t xml:space="preserve">Lien entre la politique et le programme national de sécurité  alimentaire et nutritionnelle et la nutrition </t>
  </si>
  <si>
    <r>
      <t xml:space="preserve">Le pays dispose d'instruments de suivi du financement alloué au secteur de la sécurité alimentaire et nutritionnelle </t>
    </r>
    <r>
      <rPr>
        <sz val="9"/>
        <color indexed="8"/>
        <rFont val="Calibri"/>
        <family val="2"/>
      </rPr>
      <t>(non = 1, oui = 0)</t>
    </r>
  </si>
  <si>
    <r>
      <t xml:space="preserve">Les instruments de suivi du financement alloué au secteur de la sécurité alimentaire et nutritionnelle sont utilisés par tous les acteurs </t>
    </r>
    <r>
      <rPr>
        <sz val="9"/>
        <color indexed="8"/>
        <rFont val="Calibri"/>
        <family val="2"/>
      </rPr>
      <t>(Etat uniquement = 0, partiellement par les PTF = 1, systematiquement par tous les PTF = 2)</t>
    </r>
  </si>
  <si>
    <r>
      <t xml:space="preserve">Les instruments de suivi du financement alloué au secteur de la sécurité alimentaire et nutritionnelle canalisent toutes les allocations </t>
    </r>
    <r>
      <rPr>
        <sz val="9"/>
        <color indexed="8"/>
        <rFont val="Calibri"/>
        <family val="2"/>
      </rPr>
      <t>(Etat uniquement = 0, partiellement pour les PTF = 1, systematiquement par tous les PTF = 2)</t>
    </r>
  </si>
  <si>
    <r>
      <t xml:space="preserve">Le pays dispose de mécanismes fonctionnels de communication de l'action gouvernementale en matière de sécurité  alimentaire et nutritionnelle </t>
    </r>
    <r>
      <rPr>
        <sz val="9"/>
        <color indexed="8"/>
        <rFont val="Calibri"/>
        <family val="2"/>
      </rPr>
      <t>(non = 0, partiellement = 1, oui = 2)</t>
    </r>
  </si>
  <si>
    <r>
      <t xml:space="preserve">Il existe des mécanismes de communication extra gouvernementaux en matière de sécurité alimentaire et nutritionnelle </t>
    </r>
    <r>
      <rPr>
        <sz val="9"/>
        <color indexed="8"/>
        <rFont val="Calibri"/>
        <family val="2"/>
      </rPr>
      <t>(non = 1, oui = 0)</t>
    </r>
  </si>
  <si>
    <r>
      <t xml:space="preserve">Toutes les communications sur la sécurité alimentaire et nutritionnelle passent par les mécanismes gouvernementaux </t>
    </r>
    <r>
      <rPr>
        <sz val="9"/>
        <color indexed="8"/>
        <rFont val="Calibri"/>
        <family val="2"/>
      </rPr>
      <t>(non = 0, partiellement = 1, oui = 2)</t>
    </r>
  </si>
  <si>
    <r>
      <t xml:space="preserve">Mise en oeuvre d'action synergetique </t>
    </r>
    <r>
      <rPr>
        <sz val="9"/>
        <rFont val="Calibri"/>
        <family val="2"/>
      </rPr>
      <t>(non = 0, partielle = 1, systematique = 2)</t>
    </r>
  </si>
  <si>
    <r>
      <t xml:space="preserve">Moldalités de mise en oeuvre des actions synergétiques décrites dans les politiques et programmes de chaque secteur </t>
    </r>
    <r>
      <rPr>
        <sz val="9"/>
        <rFont val="Calibri"/>
        <family val="2"/>
      </rPr>
      <t>(non = 0, un seul secteur = 1, deux secteurs = 2)</t>
    </r>
  </si>
  <si>
    <r>
      <t xml:space="preserve">Lien entre la politique et le programme national de sécurité  alimentaire et nutritionnelle avec la nutrition </t>
    </r>
    <r>
      <rPr>
        <sz val="9"/>
        <rFont val="Calibri"/>
        <family val="2"/>
      </rPr>
      <t>(non = 0, oui = 1)</t>
    </r>
  </si>
  <si>
    <t>Existence et mise en oeuvre d'une politique et d'un programme national de sécurité  alimentaire et nutritionnelle</t>
  </si>
  <si>
    <r>
      <t xml:space="preserve">Existence de politique et programme national à jour </t>
    </r>
    <r>
      <rPr>
        <sz val="9"/>
        <color indexed="8"/>
        <rFont val="Calibri"/>
        <family val="2"/>
      </rPr>
      <t>(non ou pas à jour = 0, politique et programme à jour = 1)</t>
    </r>
  </si>
  <si>
    <r>
      <t xml:space="preserve">la distinction entre les différentes formes de sécurité  alimentaire et nutritionnelle est clairement etablie dans la politique, le programme national de sécurité  alimentaire et le plan national de réponse </t>
    </r>
    <r>
      <rPr>
        <sz val="9"/>
        <rFont val="Calibri"/>
        <family val="2"/>
      </rPr>
      <t>(non = 0, oui = 1)</t>
    </r>
  </si>
  <si>
    <t>Existence et mise en oeuvre d'une politique et d'un programme national agricole (Agriculture, élevage, pèche, foresterie)</t>
  </si>
  <si>
    <t xml:space="preserve">Existence et mise en oeuvre d'une politique et d'un programme de protection sociale </t>
  </si>
  <si>
    <t>Existence et fonctionnalité d'un dispositif national de prévention et de gestion  des crises alimentaire et nutritionnelle</t>
  </si>
  <si>
    <t>Influence des instances du dispositif national de prévention et de gestion des crises alimentaire et nutritionnelle sur le secteur</t>
  </si>
  <si>
    <r>
      <t xml:space="preserve">Coordination du dispositif de prévention et de gestion des crises alimentaire et nutritionnelle </t>
    </r>
    <r>
      <rPr>
        <sz val="9"/>
        <color indexed="8"/>
        <rFont val="Calibri"/>
        <family val="2"/>
      </rPr>
      <t>(absence de coordination par une struture avec un mandat officiel = 0, coordination inefficace par la stucture mandatée = 1, coordination efficace par la structure mandatée = 2)</t>
    </r>
  </si>
  <si>
    <r>
      <t xml:space="preserve">Niveau de mise en oeuvre des recommandations du dispositif de prévention et de gestion </t>
    </r>
    <r>
      <rPr>
        <sz val="9"/>
        <color indexed="8"/>
        <rFont val="Calibri"/>
        <family val="2"/>
      </rPr>
      <t>(pas d'action = 0, mise en oeuvre partielle = 1, mise en oeuvre totale = 2)</t>
    </r>
  </si>
  <si>
    <r>
      <t xml:space="preserve">Existence de dispositif pérenne de prévention et de gestion des crises alimentaire et nutritionnelle </t>
    </r>
    <r>
      <rPr>
        <sz val="9"/>
        <color indexed="8"/>
        <rFont val="Calibri"/>
        <family val="2"/>
      </rPr>
      <t>(non = 0, oui = 1)</t>
    </r>
  </si>
  <si>
    <r>
      <t xml:space="preserve">Existence de cadre de dialogue pour une information fiable et une reponse consensuelle </t>
    </r>
    <r>
      <rPr>
        <sz val="9"/>
        <color indexed="8"/>
        <rFont val="Calibri"/>
        <family val="2"/>
      </rPr>
      <t>(non = 0, oui = 1)</t>
    </r>
  </si>
  <si>
    <r>
      <t xml:space="preserve">Coordination du cadre de dialogue pour une information fiable et une reponse consensuelle </t>
    </r>
    <r>
      <rPr>
        <sz val="9"/>
        <color indexed="8"/>
        <rFont val="Calibri"/>
        <family val="2"/>
      </rPr>
      <t>(absence de coordination par une struture avec un mandat officiel = 0, coordination inefficace par la stucture mandatée = 1, coordination efficace par la structure mandatée = 2)</t>
    </r>
  </si>
  <si>
    <t>Influence du cadre de dialogue pour une information fiable et consensuelle</t>
  </si>
  <si>
    <r>
      <t xml:space="preserve">Le pays dispose de procédures et d'instruments consensuels de validation de l'information générée pour la prévention et la gestion </t>
    </r>
    <r>
      <rPr>
        <sz val="9"/>
        <color indexed="8"/>
        <rFont val="Calibri"/>
        <family val="2"/>
      </rPr>
      <t>(non = 0, oui = 1)</t>
    </r>
  </si>
  <si>
    <r>
      <t>Les procédures et les méthodologies de production de l'information pour la prevention et la gestion sont harmonisées et revues en cas de besoin</t>
    </r>
    <r>
      <rPr>
        <sz val="9"/>
        <color indexed="8"/>
        <rFont val="Calibri"/>
        <family val="2"/>
      </rPr>
      <t xml:space="preserve"> (non = 0, oui = 1)</t>
    </r>
  </si>
  <si>
    <r>
      <t xml:space="preserve">La stratégie mise en oeuvre des différentes options de réponse est systématique sous le leadership de l'Etat </t>
    </r>
    <r>
      <rPr>
        <sz val="9"/>
        <rFont val="Calibri"/>
        <family val="2"/>
      </rPr>
      <t>(non = 0, partielle = 1, systematique = 2)</t>
    </r>
  </si>
  <si>
    <r>
      <t xml:space="preserve">Les options de prévention et de réponse correspondantes aux differentes formes de sécurité alimenentaire et nutritionnelle sont élaborées dans les politiques et programme </t>
    </r>
    <r>
      <rPr>
        <sz val="9"/>
        <rFont val="Calibri"/>
        <family val="2"/>
      </rPr>
      <t>(non = 0, partiellement = 1, de maniere systematique = 2)</t>
    </r>
  </si>
  <si>
    <r>
      <t xml:space="preserve">Le Gouvernement dispose d'instruments de réponse basés sur les différents types d'insécurité  alimentaire et nutritionnelle et les types de chocs </t>
    </r>
    <r>
      <rPr>
        <sz val="9"/>
        <color indexed="8"/>
        <rFont val="Calibri"/>
        <family val="2"/>
      </rPr>
      <t xml:space="preserve"> (non = 0, oui = 1)</t>
    </r>
  </si>
  <si>
    <r>
      <t xml:space="preserve">Il existe des mécanismes de extra gouvernementaux de diffusiom des resultats des analyse de sécurité alimentaire et nutritionnelle </t>
    </r>
    <r>
      <rPr>
        <sz val="9"/>
        <color indexed="8"/>
        <rFont val="Calibri"/>
        <family val="2"/>
      </rPr>
      <t>(non = 1, oui = 0)</t>
    </r>
  </si>
  <si>
    <r>
      <t xml:space="preserve">Toutes les communications sur l'analyse relative à la sécurité alimentaire et nutritionnelle passent par les mécanismes gouvernementaux </t>
    </r>
    <r>
      <rPr>
        <sz val="9"/>
        <color indexed="8"/>
        <rFont val="Calibri"/>
        <family val="2"/>
      </rPr>
      <t>(non = 0, partiellement = 1, oui = 2)</t>
    </r>
  </si>
  <si>
    <r>
      <t xml:space="preserve">Le pays dispose de procédures fonctionnelles de diffusion des résultats des analyses sur la sécurité  alimentaire et nutritionnelle qui sont utilisées comme seul canal de communication </t>
    </r>
    <r>
      <rPr>
        <sz val="9"/>
        <color indexed="8"/>
        <rFont val="Calibri"/>
        <family val="2"/>
      </rPr>
      <t>(non = 0, partiellement = 1, oui = 2)</t>
    </r>
  </si>
  <si>
    <r>
      <t xml:space="preserve">Le cadre perenne de financement dispositif de prévention et de gestion reçoit  toutes les allocations </t>
    </r>
    <r>
      <rPr>
        <sz val="9"/>
        <color indexed="8"/>
        <rFont val="Calibri"/>
        <family val="2"/>
      </rPr>
      <t>(Etat uniquement = 0, partiellement pour les PTF = 1, systematiquement par tous les PTF = 2)</t>
    </r>
  </si>
  <si>
    <t>Existence et fonctionnalité d'un cadre, instance de coordination de l'action gouvernementale en matière de sécurité  alimentaire et nutritionnelle</t>
  </si>
  <si>
    <r>
      <t xml:space="preserve">Existence d'un cadre / instance de coordination des interventions sectorielles gouvernementales contribuant à la sécurité  alimentaire et nutritionnelle </t>
    </r>
    <r>
      <rPr>
        <sz val="9"/>
        <rFont val="Calibri"/>
        <family val="2"/>
      </rPr>
      <t>(non = 0, oui = 1)</t>
    </r>
  </si>
  <si>
    <r>
      <t xml:space="preserve">Niveau de  fonctionnalité du cadre / instance de coordination  des interventions sectorielles gouvernementales contribuant à la sécurité  alimentaire et nutritionnelle </t>
    </r>
    <r>
      <rPr>
        <sz val="9"/>
        <rFont val="Calibri"/>
        <family val="2"/>
      </rPr>
      <t>(pas de tenue des instances = 0, tenue irrégulière = 1, tenue régulière conformement aux textes = 2)</t>
    </r>
  </si>
  <si>
    <r>
      <t>Coordination du cadre / instance de coordination fonctionnel des interventions sectorielles gouvernementales contribuant à la sécurité  alimentaire et nutritionnelle</t>
    </r>
    <r>
      <rPr>
        <sz val="9"/>
        <rFont val="Calibri"/>
        <family val="2"/>
      </rPr>
      <t xml:space="preserve"> (absence de coordination par une struture avec un mandat officiel = 0, coordination inefficace par la stucture mandatée = 1, coordination efficace par la structure mandatée = 2)</t>
    </r>
  </si>
  <si>
    <t>Influence de l'instance / cadre de coordination de l'action gouvernementale en matière de sécurité alimentaire et nutritionnelle</t>
  </si>
  <si>
    <r>
      <t xml:space="preserve">Le pays dispose de procédures et d'instruments de mise en synergie des interventions de sécurité alimentaire et nutritionnelle  </t>
    </r>
    <r>
      <rPr>
        <sz val="9"/>
        <rFont val="Calibri"/>
        <family val="2"/>
      </rPr>
      <t>(non = 0, oui = 1)</t>
    </r>
  </si>
  <si>
    <r>
      <t xml:space="preserve">Les rôles et responsabilités dans la production de l'information sont clairement définis à jour et toute l'information requise est  produite sous le leadership de l'Etat </t>
    </r>
    <r>
      <rPr>
        <sz val="9"/>
        <color indexed="8"/>
        <rFont val="Calibri"/>
        <family val="2"/>
      </rPr>
      <t>(non = 0, oui = 1)</t>
    </r>
  </si>
  <si>
    <t>Mécanisme de financement pérenne des cadres et instances de dialogue sur la coordination intersectorielle de l'action gouvernementale</t>
  </si>
  <si>
    <r>
      <t xml:space="preserve">Le pays dispose de mécanisme pérenne de financement des cadres et instances de dialogue sur la coordination intersectorielle de l'action gouvernementale </t>
    </r>
    <r>
      <rPr>
        <sz val="9"/>
        <rFont val="Calibri"/>
        <family val="2"/>
      </rPr>
      <t>(non = 1, oui = 0)</t>
    </r>
  </si>
  <si>
    <r>
      <t xml:space="preserve">Le mécanisme pérenne de financement des cadres et instances de dialogue sur la coordination intersectorielle de l'action gouvernementale est utilisé par l'Etat et ses partenaires </t>
    </r>
    <r>
      <rPr>
        <sz val="9"/>
        <color indexed="8"/>
        <rFont val="Calibri"/>
        <family val="2"/>
      </rPr>
      <t>(Etat uniquement = 0, partiellement par les PTF = 1, systematiquement par tous les PTF = 2)</t>
    </r>
  </si>
  <si>
    <r>
      <t xml:space="preserve">Le cadre pérenne de financement du dispositif de prévention et de gestion est utilisé par l'Etat et ses partenaires </t>
    </r>
    <r>
      <rPr>
        <sz val="9"/>
        <color indexed="8"/>
        <rFont val="Calibri"/>
        <family val="2"/>
      </rPr>
      <t>(Etat uniquement = 0, partiellement par les PTF = 1, systematiquement par tous les PTF = 2)</t>
    </r>
  </si>
  <si>
    <r>
      <t xml:space="preserve">Le mécanisme perenne de financement des cadres et instances de dialogue sur la coordination intersectorielle de l'action gouvernementale reçoit et/ou coordonne toutes les allocations </t>
    </r>
    <r>
      <rPr>
        <sz val="9"/>
        <color indexed="8"/>
        <rFont val="Calibri"/>
        <family val="2"/>
      </rPr>
      <t>(Etat uniquement = 0, partiellement pour les PTF = 1, systematiquement par tous les PTF = 2)</t>
    </r>
  </si>
  <si>
    <r>
      <t xml:space="preserve">Les rôles et responsabilités dans la mise en oeuvre des actions synergétiques sont clairement définis et intergrent tous les acteurs majeurs </t>
    </r>
    <r>
      <rPr>
        <sz val="9"/>
        <rFont val="Calibri"/>
        <family val="2"/>
      </rPr>
      <t>(non = 0, oui = 1)</t>
    </r>
  </si>
  <si>
    <r>
      <t xml:space="preserve">Existence de mécanismes formels de suivi de la mise en œuvre des résolutions du cadre ou instance de coordination sur la sécurité  alimentaire et nutritionnelle. Les mécanismes sont fonctionnels et les informations générées influencent la prise de décision </t>
    </r>
    <r>
      <rPr>
        <sz val="9"/>
        <rFont val="Calibri"/>
        <family val="2"/>
      </rPr>
      <t>(non = 0, instruments non consensuels ou incomplets = 1, instruments consensuels et complets = 2)</t>
    </r>
  </si>
  <si>
    <t>Existence et fonctionnalité de cadres / Instances / mécanismes de dialogue en faveur de l’alignement</t>
  </si>
  <si>
    <r>
      <t xml:space="preserve">Existence de cadre ou instance de dialogue en faveur de l'alignement des interventions des partenaires  </t>
    </r>
    <r>
      <rPr>
        <sz val="9"/>
        <color indexed="8"/>
        <rFont val="Calibri"/>
        <family val="2"/>
      </rPr>
      <t>(non = 0, oui = 1)</t>
    </r>
  </si>
  <si>
    <r>
      <t xml:space="preserve">Coordination du cadre ou instance de dialogue fonctionnel en faveur de l'alignement des interventions des partenaires </t>
    </r>
    <r>
      <rPr>
        <sz val="9"/>
        <color indexed="8"/>
        <rFont val="Calibri"/>
        <family val="2"/>
      </rPr>
      <t>(absence de coordination par une struture avec un mandat officiel = 0, coordination inefficace par la stucture mandatée = 1, coordination efficace par la structure mandatée = 2)</t>
    </r>
  </si>
  <si>
    <t>Influence de l'instance / cadre de concertation en faveur de l'alignement des intervention en matière de sécurité alimentaire et nutritionnelle</t>
  </si>
  <si>
    <r>
      <t xml:space="preserve">Le pays dispose de procédures et d'instruments d'alignement des interventions de sécurité alimentaire et nutritionnelle  </t>
    </r>
    <r>
      <rPr>
        <sz val="9"/>
        <rFont val="Calibri"/>
        <family val="2"/>
      </rPr>
      <t>(non = 0, intruments incomplets ou non consensuels = 1, instruments complets et consensuels = 2)</t>
    </r>
  </si>
  <si>
    <r>
      <t xml:space="preserve">Existence d'un cadre d'interpellation tel que stipulé par la charte PREGEC </t>
    </r>
    <r>
      <rPr>
        <sz val="9"/>
        <color indexed="8"/>
        <rFont val="Calibri"/>
        <family val="2"/>
      </rPr>
      <t>(non = 0, oui = 1)</t>
    </r>
  </si>
  <si>
    <r>
      <t xml:space="preserve">Niveau de  fonctionnalité du cadre ou instance de dialogue en faveur de l'alignement des interventions des partenaires </t>
    </r>
    <r>
      <rPr>
        <sz val="9"/>
        <color indexed="8"/>
        <rFont val="Calibri"/>
        <family val="2"/>
      </rPr>
      <t>(pas de tenue des instances = 0, tenue irrégulière = 1, tenue régulière conformement aux textes = 2)</t>
    </r>
  </si>
  <si>
    <r>
      <t xml:space="preserve">Existence et fonctionnalité d'un cadre d'interpellation </t>
    </r>
    <r>
      <rPr>
        <sz val="10"/>
        <rFont val="Calibri"/>
        <family val="2"/>
      </rPr>
      <t>utilisé</t>
    </r>
    <r>
      <rPr>
        <sz val="10"/>
        <color indexed="8"/>
        <rFont val="Calibri"/>
        <family val="2"/>
      </rPr>
      <t xml:space="preserve"> par le Gouvernement </t>
    </r>
  </si>
  <si>
    <r>
      <t xml:space="preserve">Le pays dispose d'instruments / mécanismes formels de dialogue et de reception officielle des recommandations et interpellations. Les mécanismes sont fonctionnels et les informations générées influencent la prise de décision </t>
    </r>
    <r>
      <rPr>
        <sz val="9"/>
        <rFont val="Calibri"/>
        <family val="2"/>
      </rPr>
      <t>(non = 0, instruments non consensuels ou incomplets = 1, instruments consensuels et complets = 2)</t>
    </r>
  </si>
  <si>
    <r>
      <t xml:space="preserve">Coordination du cadre d'interpellation </t>
    </r>
    <r>
      <rPr>
        <sz val="9"/>
        <color indexed="8"/>
        <rFont val="Calibri"/>
        <family val="2"/>
      </rPr>
      <t>(absence de coordination incluant la societe civile et les parlementaires ou coordination inefficace = 0, coordination efficace et inclusive = 1)</t>
    </r>
  </si>
  <si>
    <r>
      <t xml:space="preserve">Niveau de  fonctionnalité du cadre d'interpellation </t>
    </r>
    <r>
      <rPr>
        <sz val="9"/>
        <color indexed="8"/>
        <rFont val="Calibri"/>
        <family val="2"/>
      </rPr>
      <t>(pas de mission de suivi ou misson irrégulière = 0, mision régulière conformément au cyle de prévention et de gestion = 1)</t>
    </r>
  </si>
  <si>
    <t>Date</t>
  </si>
  <si>
    <r>
      <t xml:space="preserve">Niveau contribution des differents acteurs dans la mise en oeuvre  </t>
    </r>
    <r>
      <rPr>
        <sz val="9"/>
        <color indexed="8"/>
        <rFont val="Calibri"/>
        <family val="2"/>
      </rPr>
      <t>(essentiellement par les partenaires = 0, faible contribution étatique = 1, contribution étatique conséquente = 2)</t>
    </r>
  </si>
  <si>
    <r>
      <t xml:space="preserve">Mise en oeuvre d'action synergétique </t>
    </r>
    <r>
      <rPr>
        <sz val="9"/>
        <rFont val="Calibri"/>
        <family val="2"/>
      </rPr>
      <t>(non = 0, partielle = 1, systematique = 2)</t>
    </r>
  </si>
  <si>
    <r>
      <t xml:space="preserve">Le dispositif national de prévention et de gestion des crises alimentaire et nutritionnelle émet régulierement des recommendations portées à l'attention des hautes autoritées étatiques </t>
    </r>
    <r>
      <rPr>
        <sz val="9"/>
        <color indexed="8"/>
        <rFont val="Calibri"/>
        <family val="2"/>
      </rPr>
      <t>(non = 0, oui = 1)</t>
    </r>
  </si>
  <si>
    <r>
      <t xml:space="preserve">Les recommandations du dispositif de prévention et de gestion sont discutées par les hautes autoritées étatiques et les dispositions nécessaires prises </t>
    </r>
    <r>
      <rPr>
        <sz val="9"/>
        <color indexed="8"/>
        <rFont val="Calibri"/>
        <family val="2"/>
      </rPr>
      <t>(pas discuté = 0, discuté mais de de décision prise = 1, decision prise pour la mise en oeuvre = 2)</t>
    </r>
  </si>
  <si>
    <r>
      <t xml:space="preserve">Les instruments / options de réponse sont consensuels et révisés en cas de besoin </t>
    </r>
    <r>
      <rPr>
        <sz val="9"/>
        <color indexed="8"/>
        <rFont val="Calibri"/>
        <family val="2"/>
      </rPr>
      <t>(non = 0, partiellement = 1, oui par tous les partenaires = 2)</t>
    </r>
  </si>
  <si>
    <r>
      <t>Les instruments / options de réponse sont utilisés par tous les partenaires</t>
    </r>
    <r>
      <rPr>
        <sz val="9"/>
        <color indexed="8"/>
        <rFont val="Calibri"/>
        <family val="2"/>
      </rPr>
      <t xml:space="preserve"> (non = 0, partiellement = 1, oui par tous les partenaires = 2)</t>
    </r>
  </si>
  <si>
    <r>
      <t xml:space="preserve">Le pays dispose d'un cadre pérenne de financement du dispositif de prévention et de gestion </t>
    </r>
    <r>
      <rPr>
        <sz val="9"/>
        <color indexed="8"/>
        <rFont val="Calibri"/>
        <family val="2"/>
      </rPr>
      <t>(non = 0, oui = 1)</t>
    </r>
  </si>
  <si>
    <t>Concertation en faveur de la coordination, de la convergence, de l’alignement et de l’efficacité de l’action collective en matiere de securite alimentaire et nutritionnelle</t>
  </si>
  <si>
    <r>
      <t xml:space="preserve">Existence d'une multitude de cadres de coordination (sécurité  alimentaire, nutrition, protection sociale) avec un organe fédérateur fonctionnel mettant en oeuvre / pilotant la synergie des actions </t>
    </r>
    <r>
      <rPr>
        <sz val="9"/>
        <rFont val="Calibri"/>
        <family val="2"/>
      </rPr>
      <t>(non = 1, oui = 0)</t>
    </r>
  </si>
  <si>
    <r>
      <t xml:space="preserve">Existence d'une multitude de cadres de coordination (sécurité  alimentaire, nutrition, protection sociale) avec un organe fédérateur fonctionnel mettant en oeuvre / pilotant l'alignement des actions </t>
    </r>
    <r>
      <rPr>
        <sz val="9"/>
        <rFont val="Calibri"/>
        <family val="2"/>
      </rPr>
      <t>(non = 1, oui = 0)</t>
    </r>
  </si>
  <si>
    <t>Prevention et gestion des crises</t>
  </si>
  <si>
    <r>
      <t xml:space="preserve">Niveau de fonctionnalité du dispositif de prévention et la gestion des crises alimentaire et nutritionnelle </t>
    </r>
    <r>
      <rPr>
        <sz val="9"/>
        <color indexed="8"/>
        <rFont val="Calibri"/>
        <family val="2"/>
      </rPr>
      <t>(pas de tenue des instances = 0, tenue irrégulière = 1, tenue régulière conformément aux textes = 2</t>
    </r>
    <r>
      <rPr>
        <sz val="10"/>
        <color indexed="8"/>
        <rFont val="Calibri"/>
        <family val="2"/>
      </rPr>
      <t>)</t>
    </r>
  </si>
  <si>
    <r>
      <t xml:space="preserve">Niveau de fonctionnalité du cadre de dialogue pour une information fiable et une reponse consensuelle </t>
    </r>
    <r>
      <rPr>
        <sz val="9"/>
        <color indexed="8"/>
        <rFont val="Calibri"/>
        <family val="2"/>
      </rPr>
      <t>(pas de tenue des instances = 0, tenue irrégulière = 1, tenue régulière conformément aux textes = 2)</t>
    </r>
  </si>
  <si>
    <r>
      <t xml:space="preserve">Toutes les informations nécessaires pour la prévention et la gestion sont produites à temps avec la qualité requise et sous le leadership de l'Etat </t>
    </r>
    <r>
      <rPr>
        <sz val="9"/>
        <color indexed="8"/>
        <rFont val="Calibri"/>
        <family val="2"/>
      </rPr>
      <t>(non = 0, partiellement = 1, oui entierement = 2)</t>
    </r>
  </si>
  <si>
    <t>Gambia</t>
  </si>
  <si>
    <t>Plan d'action</t>
  </si>
  <si>
    <r>
      <t xml:space="preserve">Niveau de mise en oeuvre de la politique et programme national </t>
    </r>
    <r>
      <rPr>
        <sz val="9"/>
        <color indexed="8"/>
        <rFont val="Calibri"/>
        <family val="2"/>
      </rPr>
      <t>(faible = 0, retard = 1, conformément à la planification = 2)</t>
    </r>
  </si>
  <si>
    <t xml:space="preserve">Preuves </t>
  </si>
  <si>
    <t xml:space="preserve">Rendre fonctionnel  le lien entre les politiques par l'Etat   </t>
  </si>
  <si>
    <t xml:space="preserve">Mettre en place des mécanismes de mise à echelle </t>
  </si>
  <si>
    <t xml:space="preserve">Disposer d'un outil de ciblage qui prend en compte les differentes formes d'insecurité alimentaire </t>
  </si>
  <si>
    <t>Gouvernement / Decideurs</t>
  </si>
  <si>
    <t>Acteurs (sectoriels,ONGs) / Decideurs</t>
  </si>
  <si>
    <t>Validation de la réforme institutionnelle initiée par le SECNSA et permettre la mise en place d'un fonds d'appui à la sécurité alimentaire (FASA)</t>
  </si>
  <si>
    <t>L'Etat et ses partenaires doivent mobiliser à temps le financement du plan national de riposte</t>
  </si>
  <si>
    <t>Centraliser la communication sur les crises alimentaires et nutritionnelle autour de la structure lead, le SECNSA qui coordonne le Cadre harmonisé</t>
  </si>
  <si>
    <t>Les outils et méthodologies doivent etre harmonisés avec l'outil du CH</t>
  </si>
  <si>
    <t>SECNSA</t>
  </si>
  <si>
    <t>Etat / PTF</t>
  </si>
  <si>
    <t>Cellule ntionale du Cadre harmonisé</t>
  </si>
  <si>
    <t xml:space="preserve">PNASAR (2018-2022) </t>
  </si>
  <si>
    <t>PSMN (2017-2021)</t>
  </si>
  <si>
    <t>SNPS (2016-2035)</t>
  </si>
  <si>
    <t>PNIASAN (2018-2022)</t>
  </si>
  <si>
    <t>le lien existe sur le plan politique mais il n'est pas fonctionnel sur le plan operationnel</t>
  </si>
  <si>
    <t>en 2017-2018 , un pilote a été fait entre le SECNSA et DGPSN dans le cadre du PUSA mais l'institutionalisation et la mise en echelle fait défaut</t>
  </si>
  <si>
    <t xml:space="preserve">outils presentant des insufissances dans le choix des cibles </t>
  </si>
  <si>
    <t>DPTSA (DPPD des ministeres)</t>
  </si>
  <si>
    <t>Cf. Decrets de creation du SECNSA et de la CLM. Par ailleurs, le SECNSA loge la cellule nationale du cadre hamonisé et coordonne ce dernier</t>
  </si>
  <si>
    <t>Existence et fonctionalité d'un cadre de dialogue et instruments pour une information fiable et une réponse consensuelle</t>
  </si>
  <si>
    <t>Il existe différents cadres de concertation allant du niveau national au niveau décentralisé. Cependant, certains manquent de dynamisme et d'influence sur les politiques et les stratégies</t>
  </si>
  <si>
    <t>pas de financement perenne</t>
  </si>
  <si>
    <t>Existence du CNSA</t>
  </si>
  <si>
    <t>Pas de mécanisme de financement pérennes des cadres et instances de dialogue sur la coordination intersectorielle</t>
  </si>
  <si>
    <r>
      <t xml:space="preserve">Existence de mécanismes formels de suivi de la mise en œuvre des résolutions du cadre ou instance de concertation en faveur de l'alignement des interventions en matiére de sécurité  alimentaire et nutritionnelle. Les mécanismes sont fonctionnels et les recommandations sont appliquées </t>
    </r>
    <r>
      <rPr>
        <sz val="9"/>
        <rFont val="Calibri"/>
        <family val="2"/>
      </rPr>
      <t>(non = 0, mise en oeuvre partielle = 1, mise en oeuvre totale des recommandations = 2)</t>
    </r>
  </si>
  <si>
    <t>Les instruments d'alignement des interventions : Cadre Harmonisé, PNR</t>
  </si>
  <si>
    <t>Existence du SE-CNSA qui assure le suivi de la mise en oeuvre des décisions du CNSA
Existence de cadre mais les actions sont peu suivies</t>
  </si>
  <si>
    <t>Pas de cadre d'interpellation</t>
  </si>
  <si>
    <t>2 foispar an, la situation deSAN est évaluée à travers l'outil du CH, le plan national de riposte est élaboré et execute ares validation</t>
  </si>
  <si>
    <t>Fiche de communication CH. Toutefois, il existe une communication parallele avec des infrmations divergentes sur le nombre de population en crise</t>
  </si>
  <si>
    <t>le CH est un outil fédérateur. Son manuel permet une méta analyse. Ce dernier fait l'objet d'une réactualisation au besoin</t>
  </si>
  <si>
    <t>L'organe fédérateur CNSA, les cadres de coordinations: SE-CNSA, CLM, DGPSN qui travaillent séparement</t>
  </si>
  <si>
    <t>Participation de l' Agriculture dans l'elaboaration et la mise en œuvre du PNASAR ; Membre de differents cadres de la SAR</t>
  </si>
  <si>
    <t>Participation de l' Agriculture dans l'elaboaration et la mise en œuvre du PNASAR; Membre de differents cadres dans  la SAR</t>
  </si>
  <si>
    <t>Population en insecurite alimentaire (phase 3 -5)</t>
  </si>
  <si>
    <t>mars-16</t>
  </si>
  <si>
    <t>déc-16</t>
  </si>
  <si>
    <t>mars-17</t>
  </si>
  <si>
    <t>déc-17</t>
  </si>
  <si>
    <t>mars-18</t>
  </si>
  <si>
    <t>déc-18</t>
  </si>
  <si>
    <t>mars-19</t>
  </si>
  <si>
    <t>déc-19</t>
  </si>
  <si>
    <t>Offre et requete</t>
  </si>
  <si>
    <t>Structure  redevable</t>
  </si>
  <si>
    <t>Contraintes majeures</t>
  </si>
  <si>
    <t>xxxxx</t>
  </si>
  <si>
    <t>xxxxxx</t>
  </si>
  <si>
    <t>xxx</t>
  </si>
  <si>
    <t>xx</t>
  </si>
  <si>
    <t>Synthese / observations principales</t>
  </si>
  <si>
    <t>Synthese / principales observations</t>
  </si>
  <si>
    <t xml:space="preserve">Existence et mise en oeuvre d'une politique et d'un programme national de nutrition </t>
  </si>
  <si>
    <t>Section 1: Environnement politique</t>
  </si>
  <si>
    <t>Sous-section 1.1. Existence et mise en oeuvre de politique et programme national de sécurité  alimentaire et nutritionnelle, nutrition, protection sociale, Agriculture</t>
  </si>
  <si>
    <t>Sous-section 1.2. Cohérence d'ensemble: liens fonctionnels entre les différents politiques et programmes nationaux</t>
  </si>
  <si>
    <t>Sous-section 1.3. Instruments de communication, de veille et de compatibilité</t>
  </si>
  <si>
    <t>Section 2: Dispositif de prévention et de gestion des crises alimentaires et nutritionnelles</t>
  </si>
  <si>
    <t>Sous-section 2.1. Dispositif national de prévention et de gestion</t>
  </si>
  <si>
    <t>Sous-section 2.2. Cadre de dialogue et instruments pour une information fiable et une réponse consensuelle</t>
  </si>
  <si>
    <t xml:space="preserve">Sous-section 2.3. Mécanisme de financement du dispositif de prévention et de gestion </t>
  </si>
  <si>
    <t>Section 3: Concertation en faveur de la coordination, de la convergence, de l’alignement et de l’efficacité de l’action collective en matiere de securite alimentaire et nutritionnelle</t>
  </si>
  <si>
    <t>Sous-section 3.1. Coordination des interventions sectorielles contribuant a la sécurité  alimentaire et nutritionnelle</t>
  </si>
  <si>
    <t>Sous-section 3.2. Mécanismes et concertation en faveur de l'alignement des interventions des partenaires</t>
  </si>
  <si>
    <t>Indice de leadership global</t>
  </si>
  <si>
    <t>Indice de leqdership</t>
  </si>
  <si>
    <t>evol annuelle</t>
  </si>
  <si>
    <t>evol annuelle2</t>
  </si>
  <si>
    <t>evol annuelle3</t>
  </si>
  <si>
    <t>evol annuelle4</t>
  </si>
  <si>
    <t>evol annuelle5</t>
  </si>
  <si>
    <t>SAN average caseload</t>
  </si>
  <si>
    <t>Three years variation</t>
  </si>
  <si>
    <t>Leadership index</t>
  </si>
  <si>
    <t>Pays2</t>
  </si>
  <si>
    <t>Variation annuelle maximale de l'Insec alim et nut</t>
  </si>
  <si>
    <t>Population nationale</t>
  </si>
  <si>
    <t>% d'insecurite alim / pop national</t>
  </si>
  <si>
    <t>Prevalence de l'insecurite alimentaire</t>
  </si>
  <si>
    <t>Niveau de prise en compte de la spécificité des différents types de zones en insécurité (sous contrôle étatique, hors de contrôle étatique, insécurité sporadique, zone de guerre) ?</t>
  </si>
  <si>
    <t>1.12</t>
  </si>
  <si>
    <t>`</t>
  </si>
  <si>
    <t>Graphique</t>
  </si>
  <si>
    <t>Année</t>
  </si>
  <si>
    <t>Gouvernance de la sécurité alimentaire et nutritionnelle - Grille d'analyse du leadership de l'État</t>
  </si>
  <si>
    <t>Synthèse / observations principales</t>
  </si>
  <si>
    <t>Offre et requête</t>
  </si>
  <si>
    <t>Période</t>
  </si>
  <si>
    <t>Cadre de prévention et de gestion des crises</t>
  </si>
  <si>
    <t>Critère d'appréciation du leadership de l'État</t>
  </si>
  <si>
    <t>Section 1 : Environnement politique</t>
  </si>
  <si>
    <t xml:space="preserve">Existence et mise en œuvre d'une politique et d'un programme national de nutrition </t>
  </si>
  <si>
    <t xml:space="preserve">Existence et mise en œuvre d'une politique et d'un programme de protection sociale </t>
  </si>
  <si>
    <t>Existence et mise en œuvre d'une politique et d'un programme national agricole (agriculture, élevage, pèche, foresterie)</t>
  </si>
  <si>
    <t>Sous-section 1.2. Cohérence d'ensemble : liens fonctionnels entre les différents politiques et programmes nationaux</t>
  </si>
  <si>
    <t>Sous-section 1.1. Existence et mise en œuvre de politique et programme national de sécurité alimentaire et nutritionnelle, nutrition, protection sociale, agriculture</t>
  </si>
  <si>
    <t>Section 3 : Concertation en faveur de la coordination, de la convergence, de l’alignement et de l’efficacité de l’action collective en matière de sécurité alimentaire et nutritionnelle</t>
  </si>
  <si>
    <t>Instruments / options de réponse consensuels dans le plan national de réponse sous le leadership de l'État</t>
  </si>
  <si>
    <t>Structure redevable</t>
  </si>
  <si>
    <t>Existence et mise en œuvre d'une politique et d'un programme national de sécurité alimentaire et nutritionnelle</t>
  </si>
  <si>
    <t xml:space="preserve">Lien entre la politique et le programme national de sécurité alimentaire et nutritionnelle et la nutrition </t>
  </si>
  <si>
    <t>Lien entre la politique et le programme national de sécurité alimentaire et nutritionnelle et la protection sociale</t>
  </si>
  <si>
    <t>Lien entre la politique et le programme national de sécurité alimentaire et les autres secteurs de développement</t>
  </si>
  <si>
    <t>Niveau de prise en compte des différentes formes d'insécurité alimentaire (transitoire, cyclique et chronique) ainsi que les instruments de réponse</t>
  </si>
  <si>
    <t>Sous-section 3.1. Coordination des interventions sectorielles contribuant à la sécurité alimentaire et nutritionnelle</t>
  </si>
  <si>
    <t>Existence et fonctionnalité d'un cadre, instance de coordination de l'action gouvernementale en matière de sécurité alimentaire et nutritionnelle</t>
  </si>
  <si>
    <t>Lien entre la politique et le programme national de sécurité alimentaire et l'agriculture</t>
  </si>
  <si>
    <t>Section 2 : Dispositif de prévention et de gestion des crises alimentaires et nutritionnelles</t>
  </si>
  <si>
    <t>Influence des instances du dispositif national de prévention et de gestion des crises alimentaires et nutritionnelles sur le secteur</t>
  </si>
  <si>
    <t>Existence et fonctionnalité d'un dispositif national de prévention et de gestion des crises alimentaires et nutritionnelles</t>
  </si>
  <si>
    <t>Influence de l'instance / cadre de concertation en faveur de l'alignement des interventions en matière de sécurité alimentaire et nutritionnelle</t>
  </si>
  <si>
    <t>Existence et fonctionnalité d'un cadre de dialogue et instruments pour une information fiable et une réponse consensuelle</t>
  </si>
  <si>
    <r>
      <t xml:space="preserve">Existence de politique et programme national à jour </t>
    </r>
    <r>
      <rPr>
        <sz val="9"/>
        <color indexed="8"/>
        <rFont val="Lato"/>
        <family val="2"/>
      </rPr>
      <t>(non ou pas à jour = 0, politique et programme à jour = 1)</t>
    </r>
  </si>
  <si>
    <r>
      <t xml:space="preserve">Niveau de mise en œuvre de la politique et programme national </t>
    </r>
    <r>
      <rPr>
        <sz val="9"/>
        <color indexed="8"/>
        <rFont val="Lato"/>
        <family val="2"/>
      </rPr>
      <t>(faible = 0, retard = 1, conformément à la planification = 2)</t>
    </r>
  </si>
  <si>
    <r>
      <t xml:space="preserve">Niveau contribution des différents acteurs dans la mise en œuvre </t>
    </r>
    <r>
      <rPr>
        <sz val="9"/>
        <color indexed="8"/>
        <rFont val="Lato"/>
        <family val="2"/>
      </rPr>
      <t>(essentiellement par les partenaires = 0, faible contribution étatique = 1, contribution étatique conséquente = 2)</t>
    </r>
  </si>
  <si>
    <r>
      <t>Niveau de contribution des différents acteurs dans la mise en œuvre</t>
    </r>
    <r>
      <rPr>
        <sz val="9"/>
        <color indexed="8"/>
        <rFont val="Lato"/>
        <family val="2"/>
      </rPr>
      <t xml:space="preserve"> (essentiellement par les partenaires = 0, faible contribution étatique = 1, contribution étatique conséquente = 2)</t>
    </r>
  </si>
  <si>
    <r>
      <t>Niveau de mise en œuvre de la politique et programme national</t>
    </r>
    <r>
      <rPr>
        <sz val="9"/>
        <color indexed="8"/>
        <rFont val="Lato"/>
        <family val="2"/>
      </rPr>
      <t xml:space="preserve"> (faible = 0, retard = 1, conformément à la planification = 2)</t>
    </r>
  </si>
  <si>
    <r>
      <t xml:space="preserve">Lien entre la politique et le programme national de sécurité alimentaire et nutritionnelle avec la nutrition </t>
    </r>
    <r>
      <rPr>
        <sz val="9"/>
        <rFont val="Lato"/>
        <family val="2"/>
      </rPr>
      <t>(non = 0, oui = 1)</t>
    </r>
  </si>
  <si>
    <r>
      <t>Modalités de mise en œuvre des actions synergétiques décrites dans les politiques et programmes de chaque secteur</t>
    </r>
    <r>
      <rPr>
        <sz val="9"/>
        <rFont val="Lato"/>
        <family val="2"/>
      </rPr>
      <t xml:space="preserve"> (non = 0, un seul secteur = 1, deux secteurs = 2)</t>
    </r>
  </si>
  <si>
    <r>
      <t xml:space="preserve">Mise en œuvre d'action synergétique </t>
    </r>
    <r>
      <rPr>
        <sz val="9"/>
        <rFont val="Lato"/>
        <family val="2"/>
      </rPr>
      <t>(non = 0, partielle = 1, systématique = 2)</t>
    </r>
  </si>
  <si>
    <r>
      <t xml:space="preserve">Lien entre la politique et le programme national de sécurité alimentaire et nutritionnelle avec la protection sociale </t>
    </r>
    <r>
      <rPr>
        <sz val="9"/>
        <rFont val="Lato"/>
        <family val="2"/>
      </rPr>
      <t>(non = 0, oui = 1)</t>
    </r>
  </si>
  <si>
    <r>
      <t>Mise en œuvre d'action synergétique</t>
    </r>
    <r>
      <rPr>
        <sz val="9"/>
        <rFont val="Lato"/>
        <family val="2"/>
      </rPr>
      <t xml:space="preserve"> (non = 0, partielle = 1, systématique = 2)</t>
    </r>
  </si>
  <si>
    <r>
      <t xml:space="preserve">Lien entre la politique et le programme national de sécurité alimentaire et nutritionnelle avec l'agriculture </t>
    </r>
    <r>
      <rPr>
        <sz val="9"/>
        <rFont val="Lato"/>
        <family val="2"/>
      </rPr>
      <t>(non = 0, oui = 1)</t>
    </r>
  </si>
  <si>
    <r>
      <t xml:space="preserve">Modalités de mise en œuvre des actions synergétiques décrites dans les politiques et programmes de chaque secteur </t>
    </r>
    <r>
      <rPr>
        <sz val="9"/>
        <rFont val="Lato"/>
        <family val="2"/>
      </rPr>
      <t>(non = 0, un seul secteur = 1, deux secteurs = 2)</t>
    </r>
  </si>
  <si>
    <r>
      <t xml:space="preserve">Lien entre la politique et le programme national de sécurité alimentaire et nutritionnelle avec les autres secteurs de développement </t>
    </r>
    <r>
      <rPr>
        <sz val="9"/>
        <rFont val="Lato"/>
        <family val="2"/>
      </rPr>
      <t>(non = 0, oui = 1)</t>
    </r>
  </si>
  <si>
    <r>
      <t xml:space="preserve">La distinction entre les différentes formes de sécurité alimentaire et nutritionnelle est clairement établie dans la politique, le programme national de sécurité alimentaire et le plan national de réponse </t>
    </r>
    <r>
      <rPr>
        <sz val="9"/>
        <rFont val="Lato"/>
        <family val="2"/>
      </rPr>
      <t>(non = 0, oui = 1)</t>
    </r>
  </si>
  <si>
    <r>
      <t xml:space="preserve">Les options de prévention et de réponse correspondantes aux différentes formes de sécurité alimentaire et nutritionnelle sont élaborées dans les politiques et programmes </t>
    </r>
    <r>
      <rPr>
        <sz val="9"/>
        <rFont val="Lato"/>
        <family val="2"/>
      </rPr>
      <t>(non = 0, partiellement = 1, de manière systématique = 2)</t>
    </r>
  </si>
  <si>
    <r>
      <t xml:space="preserve">La stratégie de mise en œuvre des différentes options de réponse est systématique sous le leadership de l'État </t>
    </r>
    <r>
      <rPr>
        <sz val="9"/>
        <rFont val="Lato"/>
        <family val="2"/>
      </rPr>
      <t>(non = 0, partielle = 1, systématique = 2)</t>
    </r>
  </si>
  <si>
    <r>
      <t xml:space="preserve">La distinction entre les différents types de zones en insécurité (sous contrôle étatique, hors de contrôle étatique, insécurité sporadique, zone de guerre) est clairement établie dans la politique, le programme national de sécurité alimentaire et le plan national de réponse </t>
    </r>
    <r>
      <rPr>
        <sz val="9"/>
        <rFont val="Lato"/>
        <family val="2"/>
      </rPr>
      <t>(non = 0, oui = 1)</t>
    </r>
  </si>
  <si>
    <r>
      <t>Les options de prévention et de réponse correspondantes aux différents types de zones en insécurité alimentaire et nutritionnelle sont élaborées dans les politiques et programmes</t>
    </r>
    <r>
      <rPr>
        <sz val="9"/>
        <rFont val="Lato"/>
        <family val="2"/>
      </rPr>
      <t xml:space="preserve"> (non = 0, partiellement = 1, de manière systématique = 2)</t>
    </r>
  </si>
  <si>
    <r>
      <t xml:space="preserve">La stratégie de mise en œuvre des différentes options de réponse est systématique en concertation avec l'État </t>
    </r>
    <r>
      <rPr>
        <sz val="9"/>
        <rFont val="Lato"/>
        <family val="2"/>
      </rPr>
      <t>(non = 0, partielle = 1, systématique = 2)</t>
    </r>
  </si>
  <si>
    <r>
      <t xml:space="preserve">Le pays dispose de mécanismes fonctionnels de communication de l'action gouvernementale en matière de sécurité alimentaire et nutritionnelle </t>
    </r>
    <r>
      <rPr>
        <sz val="9"/>
        <color indexed="8"/>
        <rFont val="Lato"/>
        <family val="2"/>
      </rPr>
      <t>(non = 0, partiellement = 1, oui = 2)</t>
    </r>
  </si>
  <si>
    <r>
      <t xml:space="preserve">Il existe des mécanismes de communication extragouvernementaux en matière de sécurité alimentaire et nutritionnelle </t>
    </r>
    <r>
      <rPr>
        <sz val="9"/>
        <color indexed="8"/>
        <rFont val="Lato"/>
        <family val="2"/>
      </rPr>
      <t>(non = 1, oui = 0)</t>
    </r>
  </si>
  <si>
    <r>
      <t xml:space="preserve">Toutes les communications sur la sécurité alimentaire et nutritionnelle passent par les mécanismes gouvernementaux </t>
    </r>
    <r>
      <rPr>
        <sz val="9"/>
        <color indexed="8"/>
        <rFont val="Lato"/>
        <family val="2"/>
      </rPr>
      <t>(non = 0, partiellement = 1, oui = 2)</t>
    </r>
  </si>
  <si>
    <r>
      <t xml:space="preserve">Le pays dispose d'instruments de suivi du financement alloué au secteur de la sécurité alimentaire et nutritionnelle </t>
    </r>
    <r>
      <rPr>
        <sz val="9"/>
        <color indexed="8"/>
        <rFont val="Lato"/>
        <family val="2"/>
      </rPr>
      <t>(non = 1, oui = 0)</t>
    </r>
  </si>
  <si>
    <r>
      <t xml:space="preserve">Les instruments de suivi du financement alloué au secteur de la sécurité alimentaire et nutritionnelle sont utilisés par tous les acteurs </t>
    </r>
    <r>
      <rPr>
        <sz val="9"/>
        <color indexed="8"/>
        <rFont val="Lato"/>
        <family val="2"/>
      </rPr>
      <t>(État uniquement = 0, partiellement par les PTF = 1, systématiquement par tous les PTF = 2)</t>
    </r>
  </si>
  <si>
    <r>
      <t xml:space="preserve">Les instruments de suivi du financement alloué au secteur de la sécurité alimentaire et nutritionnelle canalisent toutes les allocations </t>
    </r>
    <r>
      <rPr>
        <sz val="9"/>
        <color indexed="8"/>
        <rFont val="Lato"/>
        <family val="2"/>
      </rPr>
      <t>(État uniquement = 0, partiellement pour les PTF = 1, systématiquement par tous les PTF = 2)</t>
    </r>
  </si>
  <si>
    <r>
      <t xml:space="preserve">Existence de dispositif pérenne de prévention et de gestion des crises alimentaires et nutritionnelles </t>
    </r>
    <r>
      <rPr>
        <sz val="9"/>
        <color indexed="8"/>
        <rFont val="Lato"/>
        <family val="2"/>
      </rPr>
      <t>(non = 0, oui = 1)</t>
    </r>
  </si>
  <si>
    <r>
      <t xml:space="preserve">Niveau de fonctionnalité du dispositif de prévention et de gestion des crises alimentaires et nutritionnelles </t>
    </r>
    <r>
      <rPr>
        <sz val="9"/>
        <color indexed="8"/>
        <rFont val="Lato"/>
        <family val="2"/>
      </rPr>
      <t>(pas de tenue des instances = 0, tenue irrégulière = 1, tenue régulière conformément aux textes = 2</t>
    </r>
    <r>
      <rPr>
        <sz val="10"/>
        <color indexed="8"/>
        <rFont val="Lato"/>
        <family val="2"/>
      </rPr>
      <t>)</t>
    </r>
  </si>
  <si>
    <r>
      <t xml:space="preserve">Coordination du dispositif de prévention et de gestion des crises alimentaires et nutritionnelles </t>
    </r>
    <r>
      <rPr>
        <sz val="9"/>
        <color indexed="8"/>
        <rFont val="Lato"/>
        <family val="2"/>
      </rPr>
      <t>(absence de coordination par une structure avec un mandat officiel = 0, coordination inefficace par la structure mandatée = 1, coordination efficace par la structure mandatée = 2)</t>
    </r>
  </si>
  <si>
    <r>
      <t xml:space="preserve">Le dispositif national de prévention et de gestion des crises alimentaires et nutritionnelles émet régulièrement des recommandations portées à l'attention des hautes autorités étatiques </t>
    </r>
    <r>
      <rPr>
        <sz val="9"/>
        <color indexed="8"/>
        <rFont val="Lato"/>
        <family val="2"/>
      </rPr>
      <t>(non = 0, oui = 1)</t>
    </r>
  </si>
  <si>
    <r>
      <t xml:space="preserve">Les recommandations du dispositif de prévention et de gestion sont discutées par les hautes autorités étatiques et les dispositions nécessaires prises </t>
    </r>
    <r>
      <rPr>
        <sz val="9"/>
        <color indexed="8"/>
        <rFont val="Lato"/>
        <family val="2"/>
      </rPr>
      <t>(pas discuté = 0, discuté mais de décision prise = 1, décision prise pour la mise en œuvre = 2)</t>
    </r>
  </si>
  <si>
    <r>
      <t>Niveau de mise en œuvre des recommandations du dispositif de prévention et de gestion</t>
    </r>
    <r>
      <rPr>
        <sz val="9"/>
        <color indexed="8"/>
        <rFont val="Lato"/>
        <family val="2"/>
      </rPr>
      <t xml:space="preserve"> (pas d'action = 0, mise en œuvre partielle = 1, mise en œuvre totale = 2)</t>
    </r>
  </si>
  <si>
    <r>
      <t xml:space="preserve">Existence de cadre de dialogue pour une information fiable et une réponse consensuelle </t>
    </r>
    <r>
      <rPr>
        <sz val="9"/>
        <color indexed="8"/>
        <rFont val="Lato"/>
        <family val="2"/>
      </rPr>
      <t>(non = 0, oui = 1)</t>
    </r>
  </si>
  <si>
    <r>
      <t xml:space="preserve">Niveau de fonctionnalité du cadre de dialogue pour une information fiable et une réponse consensuelle </t>
    </r>
    <r>
      <rPr>
        <sz val="9"/>
        <color indexed="8"/>
        <rFont val="Lato"/>
        <family val="2"/>
      </rPr>
      <t>(pas de tenue des instances = 0, tenue irrégulière = 1, tenue régulière conformément aux textes = 2)</t>
    </r>
  </si>
  <si>
    <r>
      <t xml:space="preserve">Coordination du cadre de dialogue pour une information fiable et une réponse consensuelle </t>
    </r>
    <r>
      <rPr>
        <sz val="9"/>
        <color indexed="8"/>
        <rFont val="Lato"/>
        <family val="2"/>
      </rPr>
      <t>(absence de coordination par une structure avec un mandat officiel = 0, coordination inefficace par la structure mandatée = 1, coordination efficace par la structure mandatée = 2)</t>
    </r>
  </si>
  <si>
    <r>
      <t>Les procédures et les méthodologies de production de l'information pour la prévention et la gestion sont harmonisées et revues en cas de besoin</t>
    </r>
    <r>
      <rPr>
        <sz val="9"/>
        <color indexed="8"/>
        <rFont val="Lato"/>
        <family val="2"/>
      </rPr>
      <t xml:space="preserve"> (non = 0, oui = 1)</t>
    </r>
  </si>
  <si>
    <r>
      <t xml:space="preserve">Le pays dispose de procédures et d'instruments consensuels de validation de l'information générée pour la prévention et la gestion </t>
    </r>
    <r>
      <rPr>
        <sz val="9"/>
        <color indexed="8"/>
        <rFont val="Lato"/>
        <family val="2"/>
      </rPr>
      <t>(non = 0, oui = 1)</t>
    </r>
  </si>
  <si>
    <r>
      <t xml:space="preserve">Les rôles et responsabilités dans la production de l'information sont clairement définis à jour et toute l'information requise est produite sous le leadership de l'État </t>
    </r>
    <r>
      <rPr>
        <sz val="9"/>
        <color indexed="8"/>
        <rFont val="Lato"/>
        <family val="2"/>
      </rPr>
      <t>(non = 0, oui = 1)</t>
    </r>
  </si>
  <si>
    <r>
      <t xml:space="preserve">Toutes les informations nécessaires pour la prévention et la gestion sont produites à temps avec la qualité requise et sous le leadership de l'État </t>
    </r>
    <r>
      <rPr>
        <sz val="9"/>
        <color indexed="8"/>
        <rFont val="Lato"/>
        <family val="2"/>
      </rPr>
      <t>(non = 0, partiellement = 1, oui entièrement = 2)</t>
    </r>
  </si>
  <si>
    <r>
      <t>Le Gouvernement dispose d'instruments de réponse basés sur les différents types d'insécurité alimentaire et nutritionnelle et les types de chocs</t>
    </r>
    <r>
      <rPr>
        <sz val="9"/>
        <color indexed="8"/>
        <rFont val="Lato"/>
        <family val="2"/>
      </rPr>
      <t xml:space="preserve"> (non = 0, oui = 1)</t>
    </r>
  </si>
  <si>
    <r>
      <t xml:space="preserve">Les instruments / options de réponse sont consensuels et révisés en cas de besoin </t>
    </r>
    <r>
      <rPr>
        <sz val="9"/>
        <color indexed="8"/>
        <rFont val="Lato"/>
        <family val="2"/>
      </rPr>
      <t>(non = 0, partiellement = 1, oui par tous les partenaires = 2)</t>
    </r>
  </si>
  <si>
    <r>
      <t>Les instruments / options de réponse sont utilisés par tous les partenaires</t>
    </r>
    <r>
      <rPr>
        <sz val="9"/>
        <color indexed="8"/>
        <rFont val="Lato"/>
        <family val="2"/>
      </rPr>
      <t xml:space="preserve"> (non = 0, partiellement = 1, oui par tous les partenaires = 2)</t>
    </r>
  </si>
  <si>
    <r>
      <t xml:space="preserve">Le pays dispose de procédures fonctionnelles de diffusion des résultats des analyses sur la sécurité alimentaire et nutritionnelle qui sont utilisées comme seul canal de communication </t>
    </r>
    <r>
      <rPr>
        <sz val="9"/>
        <color indexed="8"/>
        <rFont val="Lato"/>
        <family val="2"/>
      </rPr>
      <t>(non = 0, partiellement = 1, oui = 2)</t>
    </r>
  </si>
  <si>
    <r>
      <t xml:space="preserve">Il existe des mécanismes extragouvernementaux de diffusion des résultats des analyses de sécurité alimentaire et nutritionnelle </t>
    </r>
    <r>
      <rPr>
        <sz val="9"/>
        <color indexed="8"/>
        <rFont val="Lato"/>
        <family val="2"/>
      </rPr>
      <t>(non = 1, oui = 0)</t>
    </r>
  </si>
  <si>
    <r>
      <t xml:space="preserve">Toutes les communications sur l'analyse relative à la sécurité alimentaire et nutritionnelle passent par les mécanismes gouvernementaux </t>
    </r>
    <r>
      <rPr>
        <sz val="9"/>
        <color indexed="8"/>
        <rFont val="Lato"/>
        <family val="2"/>
      </rPr>
      <t>(non = 0, partiellement = 1, oui = 2)</t>
    </r>
  </si>
  <si>
    <r>
      <t xml:space="preserve">Le pays dispose d'un cadre pérenne de financement du dispositif de prévention et de gestion </t>
    </r>
    <r>
      <rPr>
        <sz val="9"/>
        <color indexed="8"/>
        <rFont val="Lato"/>
        <family val="2"/>
      </rPr>
      <t>(non = 0, oui = 1)</t>
    </r>
  </si>
  <si>
    <r>
      <t xml:space="preserve">Le cadre pérenne de financement du dispositif de prévention et de gestion est utilisé par l'État et ses partenaires </t>
    </r>
    <r>
      <rPr>
        <sz val="9"/>
        <color indexed="8"/>
        <rFont val="Lato"/>
        <family val="2"/>
      </rPr>
      <t>(État uniquement = 0, partiellement par les PTF = 1, systématiquement par tous les PTF = 2)</t>
    </r>
  </si>
  <si>
    <r>
      <t xml:space="preserve">Le cadre pérenne de financement du dispositif de prévention et de gestion reçoit toutes les allocations </t>
    </r>
    <r>
      <rPr>
        <sz val="9"/>
        <color indexed="8"/>
        <rFont val="Lato"/>
        <family val="2"/>
      </rPr>
      <t>(État uniquement = 0, partiellement pour les PTF = 1, systématiquement par tous les PTF = 2)</t>
    </r>
  </si>
  <si>
    <r>
      <t xml:space="preserve">Existence d'un cadre / instance de coordination des interventions sectorielles gouvernementales contribuant à la sécurité alimentaire et nutritionnelle </t>
    </r>
    <r>
      <rPr>
        <sz val="9"/>
        <rFont val="Lato"/>
        <family val="2"/>
      </rPr>
      <t>(non = 0, oui = 1)</t>
    </r>
  </si>
  <si>
    <r>
      <t xml:space="preserve">Niveau de fonctionnalité du cadre / instance de coordination des interventions sectorielles gouvernementales contribuant à la sécurité alimentaire et nutritionnelle </t>
    </r>
    <r>
      <rPr>
        <sz val="9"/>
        <rFont val="Lato"/>
        <family val="2"/>
      </rPr>
      <t>(pas de tenue des instances = 0, tenue irrégulière = 1, tenue régulière conformément aux textes = 2)</t>
    </r>
  </si>
  <si>
    <r>
      <t>Coordination du cadre / instance de coordination fonctionnel des interventions sectorielles gouvernementales contribuant à la sécurité alimentaire et nutritionnelle</t>
    </r>
    <r>
      <rPr>
        <sz val="9"/>
        <rFont val="Lato"/>
        <family val="2"/>
      </rPr>
      <t xml:space="preserve"> (absence de coordination par une structure avec un mandat officiel = 0, coordination inefficace par la structure mandatée = 1, coordination efficace par la structure mandatée = 2)</t>
    </r>
  </si>
  <si>
    <r>
      <t xml:space="preserve">Existence d'une multitude de cadres de coordination (sécurité alimentaire, nutrition, protection sociale) avec un organe fédérateur fonctionnel mettant en œuvre / pilotant la synergie des actions </t>
    </r>
    <r>
      <rPr>
        <sz val="9"/>
        <rFont val="Lato"/>
        <family val="2"/>
      </rPr>
      <t>(non = 1, oui = 0)</t>
    </r>
  </si>
  <si>
    <r>
      <t xml:space="preserve">Les rôles et responsabilités dans la mise en œuvre des actions synergétiques sont clairement définis et intègrent tous les acteurs majeurs </t>
    </r>
    <r>
      <rPr>
        <sz val="9"/>
        <rFont val="Lato"/>
        <family val="2"/>
      </rPr>
      <t>(non = 0, oui = 1)</t>
    </r>
  </si>
  <si>
    <r>
      <t xml:space="preserve">Le pays dispose de procédures et d'instruments de mise en synergie des interventions de sécurité alimentaire et nutritionnelle </t>
    </r>
    <r>
      <rPr>
        <sz val="9"/>
        <rFont val="Lato"/>
        <family val="2"/>
      </rPr>
      <t>(non = 0, oui = 1)</t>
    </r>
  </si>
  <si>
    <r>
      <t xml:space="preserve">Existence de mécanismes formels de suivi de la mise en œuvre des résolutions du cadre ou instance de coordination sur la sécurité alimentaire et nutritionnelle. Les mécanismes sont fonctionnels et les informations générées influencent la prise de décision </t>
    </r>
    <r>
      <rPr>
        <sz val="9"/>
        <rFont val="Lato"/>
        <family val="2"/>
      </rPr>
      <t>(non = 0, instruments non consensuels ou incomplets = 1, instruments consensuels et complets = 2)</t>
    </r>
  </si>
  <si>
    <r>
      <t xml:space="preserve">Le pays dispose de mécanismes pérennes de financement des cadres et instances de dialogue sur la coordination intersectorielle de l'action gouvernementale </t>
    </r>
    <r>
      <rPr>
        <sz val="9"/>
        <rFont val="Lato"/>
        <family val="2"/>
      </rPr>
      <t>(non = 1, oui = 0)</t>
    </r>
  </si>
  <si>
    <r>
      <t>Le mécanisme pérenne de financement des cadres et instances de dialogue sur la coordination intersectorielle de l'action gouvernementale est utilisé par l'État et ses partenaires</t>
    </r>
    <r>
      <rPr>
        <sz val="9"/>
        <color indexed="8"/>
        <rFont val="Lato"/>
        <family val="2"/>
      </rPr>
      <t xml:space="preserve"> (État uniquement = 0, partiellement par les PTF = 1, systématiquement par tous les PTF = 2)</t>
    </r>
  </si>
  <si>
    <r>
      <t xml:space="preserve">Le mécanisme pérenne de financement des cadres et instances de dialogue sur la coordination intersectorielle de l'action gouvernementale reçoit et/ou coordonne toutes les allocations </t>
    </r>
    <r>
      <rPr>
        <sz val="9"/>
        <color indexed="8"/>
        <rFont val="Lato"/>
        <family val="2"/>
      </rPr>
      <t>(État uniquement = 0, partiellement pour les PTF = 1, systématiquement par tous les PTF = 2)</t>
    </r>
  </si>
  <si>
    <r>
      <t xml:space="preserve">Existence de cadre ou instance de dialogue en faveur de l'alignement des interventions des partenaires </t>
    </r>
    <r>
      <rPr>
        <sz val="9"/>
        <color indexed="8"/>
        <rFont val="Lato"/>
        <family val="2"/>
      </rPr>
      <t>(non = 0, oui = 1)</t>
    </r>
  </si>
  <si>
    <r>
      <t xml:space="preserve">Niveau de fonctionnalité du cadre ou instance de dialogue en faveur de l'alignement des interventions des partenaires </t>
    </r>
    <r>
      <rPr>
        <sz val="9"/>
        <color indexed="8"/>
        <rFont val="Lato"/>
        <family val="2"/>
      </rPr>
      <t>(pas de tenue des instances = 0, tenue irrégulière = 1, tenue régulière conformément aux textes = 2)</t>
    </r>
  </si>
  <si>
    <r>
      <t xml:space="preserve">Coordination du cadre ou instance de dialogue fonctionnel en faveur de l'alignement des interventions des partenaires </t>
    </r>
    <r>
      <rPr>
        <sz val="9"/>
        <color indexed="8"/>
        <rFont val="Lato"/>
        <family val="2"/>
      </rPr>
      <t>(absence de coordination par une structure avec un mandat officiel = 0, coordination inefficace par la structure mandatée = 1, coordination efficace par la structure mandatée = 2)</t>
    </r>
  </si>
  <si>
    <r>
      <t>Existence d'une multitude de cadres de coordination (sécurité alimentaire, nutrition, protection sociale) avec un organe fédérateur fonctionnel mettant en œuvre / pilotant l'alignement des actions</t>
    </r>
    <r>
      <rPr>
        <sz val="9"/>
        <rFont val="Lato"/>
        <family val="2"/>
      </rPr>
      <t xml:space="preserve"> (non = 1, oui = 0)</t>
    </r>
  </si>
  <si>
    <r>
      <t xml:space="preserve">Le pays dispose de procédures et d'instruments d'alignement des interventions de sécurité alimentaire et nutritionnelle </t>
    </r>
    <r>
      <rPr>
        <sz val="9"/>
        <rFont val="Lato"/>
        <family val="2"/>
      </rPr>
      <t>(non = 0, instruments incomplets ou non consensuels = 1, instruments complets et consensuels = 2)</t>
    </r>
  </si>
  <si>
    <r>
      <t>Existence de mécanismes formels de suivi de la mise en œuvre des résolutions du cadre ou instance de concertation en faveur de l'alignement des interventions en matière de sécurité alimentaire et nutritionnelle. Les mécanismes sont fonctionnels et les recommandations sont appliquées</t>
    </r>
    <r>
      <rPr>
        <sz val="9"/>
        <rFont val="Lato"/>
        <family val="2"/>
      </rPr>
      <t xml:space="preserve"> (non = 0, mise en œuvre partielle = 1, mise en œuvre totale des recommandations = 2)</t>
    </r>
  </si>
  <si>
    <r>
      <t xml:space="preserve">Existence et fonctionnalité d'un cadre d'interpellation </t>
    </r>
    <r>
      <rPr>
        <sz val="10"/>
        <rFont val="Lato"/>
        <family val="2"/>
      </rPr>
      <t>utilisé</t>
    </r>
    <r>
      <rPr>
        <sz val="10"/>
        <color indexed="8"/>
        <rFont val="Lato"/>
        <family val="2"/>
      </rPr>
      <t xml:space="preserve"> par le Gouvernement </t>
    </r>
  </si>
  <si>
    <r>
      <t xml:space="preserve">Existence d'un cadre d'interpellation tel que stipulé par la charte PREGEC </t>
    </r>
    <r>
      <rPr>
        <sz val="9"/>
        <color indexed="8"/>
        <rFont val="Lato"/>
        <family val="2"/>
      </rPr>
      <t>(non = 0, oui = 1)</t>
    </r>
  </si>
  <si>
    <r>
      <t xml:space="preserve">Niveau de fonctionnalité du cadre d'interpellation </t>
    </r>
    <r>
      <rPr>
        <sz val="9"/>
        <color indexed="8"/>
        <rFont val="Lato"/>
        <family val="2"/>
      </rPr>
      <t>(pas de mission de suivi ou mission irrégulière = 0, mission régulière conformément au cycle de prévention et de gestion = 1)</t>
    </r>
  </si>
  <si>
    <r>
      <t xml:space="preserve">Coordination du cadre d'interpellation </t>
    </r>
    <r>
      <rPr>
        <sz val="9"/>
        <color indexed="8"/>
        <rFont val="Lato"/>
        <family val="2"/>
      </rPr>
      <t>(absence de coordination incluant la société civile et les parlementaires ou coordination inefficace = 0, coordination efficace et inclusive = 1)</t>
    </r>
  </si>
  <si>
    <r>
      <t xml:space="preserve">Le pays dispose d'instruments / mécanismes formels de dialogue et de réception officielle des recommandations et interpellations. Les mécanismes sont fonctionnels et les informations générées influencent la prise de décision </t>
    </r>
    <r>
      <rPr>
        <sz val="9"/>
        <rFont val="Lato"/>
        <family val="2"/>
      </rPr>
      <t>(non = 0, instruments non consensuels ou incomplets = 1, instruments consensuels et complets = 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</si>
</sst>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_-* #,##0.00_-;\-* #,##0.00_-;_-* &quot;-&quot;??_-;_-@_-"/>
    <numFmt numFmtId="177" formatCode="_ * #,##0.00_)\ _$_ ;_ * \(#,##0.00\)\ _$_ ;_ * &quot;-&quot;??_)\ _$_ ;_ @_ "/>
    <numFmt numFmtId="178" formatCode="_ * #,##0.0_)\ _$_ ;_ * \(#,##0.0\)\ _$_ ;_ * &quot;-&quot;??_)\ _$_ ;_ @_ "/>
    <numFmt numFmtId="179" formatCode="_ * #,##0_)\ _$_ ;_ * \(#,##0\)\ _$_ ;_ * &quot;-&quot;??_)\ _$_ ;_ @_ "/>
    <numFmt numFmtId="180" formatCode="_-* #,##0_-;\-* #,##0_-;_-* &quot;-&quot;??_-;_-@_-"/>
    <numFmt numFmtId="181" formatCode="0.0"/>
    <numFmt numFmtId="182" formatCode="0.0%"/>
    <numFmt numFmtId="183" formatCode="_(* #,##0_);_(* \(#,##0\);_(* &quot;-&quot;??_);_(@_)"/>
  </numFmts>
  <fonts count="93">
    <font>
      <sz val="11"/>
      <color theme="1"/>
      <name val="宋体"/>
      <family val="2"/>
      <scheme val="minor"/>
    </font>
    <font>
      <b/>
      <sz val="10"/>
      <color indexed="8"/>
      <name val="Calibri"/>
      <family val="2"/>
    </font>
    <font>
      <sz val="10"/>
      <color indexed="8"/>
      <name val="Calibri"/>
      <family val="2"/>
    </font>
    <font>
      <sz val="10"/>
      <name val="Arial"/>
      <family val="2"/>
    </font>
    <font>
      <sz val="9"/>
      <color indexed="8"/>
      <name val="Calibri"/>
      <family val="2"/>
    </font>
    <font>
      <b/>
      <sz val="9"/>
      <color indexed="8"/>
      <name val="Calibri"/>
      <family val="2"/>
    </font>
    <font>
      <b/>
      <u/>
      <sz val="9"/>
      <color indexed="8"/>
      <name val="Calibri"/>
      <family val="2"/>
    </font>
    <font>
      <sz val="11"/>
      <name val="Calibri"/>
      <family val="2"/>
    </font>
    <font>
      <b/>
      <sz val="11"/>
      <name val="Calibri"/>
      <family val="2"/>
    </font>
    <font>
      <sz val="9"/>
      <name val="Calibri"/>
      <family val="2"/>
    </font>
    <font>
      <sz val="10"/>
      <name val="Calibri"/>
      <family val="2"/>
    </font>
    <font>
      <sz val="10"/>
      <name val="Calibri"/>
      <family val="2"/>
    </font>
    <font>
      <sz val="9"/>
      <color indexed="81"/>
      <name val="Tahoma"/>
      <charset val="1"/>
    </font>
    <font>
      <b/>
      <sz val="9"/>
      <color indexed="81"/>
      <name val="Tahoma"/>
      <charset val="1"/>
    </font>
    <font>
      <sz val="11"/>
      <color theme="1"/>
      <name val="宋体"/>
      <family val="2"/>
      <scheme val="minor"/>
    </font>
    <font>
      <sz val="11"/>
      <color theme="0"/>
      <name val="宋体"/>
      <family val="2"/>
      <scheme val="minor"/>
    </font>
    <font>
      <b/>
      <sz val="11"/>
      <color theme="0"/>
      <name val="宋体"/>
      <family val="2"/>
      <scheme val="minor"/>
    </font>
    <font>
      <b/>
      <sz val="11"/>
      <color theme="1"/>
      <name val="宋体"/>
      <family val="2"/>
      <scheme val="minor"/>
    </font>
    <font>
      <sz val="11"/>
      <color rgb="FFFF0000"/>
      <name val="宋体"/>
      <family val="2"/>
      <scheme val="minor"/>
    </font>
    <font>
      <sz val="9"/>
      <color theme="1"/>
      <name val="宋体"/>
      <family val="2"/>
      <scheme val="minor"/>
    </font>
    <font>
      <sz val="10"/>
      <color theme="1"/>
      <name val="宋体"/>
      <family val="2"/>
      <scheme val="minor"/>
    </font>
    <font>
      <sz val="11"/>
      <color rgb="FF000000"/>
      <name val="宋体"/>
      <family val="2"/>
      <scheme val="minor"/>
    </font>
    <font>
      <b/>
      <sz val="11"/>
      <color rgb="FF000000"/>
      <name val="宋体"/>
      <family val="2"/>
      <scheme val="minor"/>
    </font>
    <font>
      <sz val="9"/>
      <name val="宋体"/>
      <family val="2"/>
      <scheme val="minor"/>
    </font>
    <font>
      <sz val="9"/>
      <color rgb="FFFF0000"/>
      <name val="宋体"/>
      <family val="2"/>
      <scheme val="minor"/>
    </font>
    <font>
      <b/>
      <sz val="9"/>
      <color theme="1"/>
      <name val="宋体"/>
      <family val="2"/>
      <scheme val="minor"/>
    </font>
    <font>
      <sz val="10"/>
      <color theme="1"/>
      <name val="Calibri"/>
      <family val="2"/>
    </font>
    <font>
      <sz val="9"/>
      <color rgb="FF000000"/>
      <name val="宋体"/>
      <family val="2"/>
      <scheme val="minor"/>
    </font>
    <font>
      <b/>
      <sz val="9"/>
      <color rgb="FF000000"/>
      <name val="宋体"/>
      <family val="2"/>
      <scheme val="minor"/>
    </font>
    <font>
      <b/>
      <sz val="9"/>
      <name val="宋体"/>
      <family val="2"/>
      <scheme val="minor"/>
    </font>
    <font>
      <b/>
      <sz val="9"/>
      <color rgb="FF0070C0"/>
      <name val="宋体"/>
      <family val="2"/>
      <scheme val="minor"/>
    </font>
    <font>
      <sz val="8"/>
      <color theme="1"/>
      <name val="宋体"/>
      <family val="2"/>
      <scheme val="minor"/>
    </font>
    <font>
      <b/>
      <sz val="10"/>
      <color theme="1"/>
      <name val="宋体"/>
      <family val="2"/>
      <scheme val="minor"/>
    </font>
    <font>
      <b/>
      <sz val="12"/>
      <color theme="1"/>
      <name val="宋体"/>
      <family val="2"/>
      <scheme val="minor"/>
    </font>
    <font>
      <b/>
      <sz val="14"/>
      <color theme="1"/>
      <name val="宋体"/>
      <family val="2"/>
      <scheme val="minor"/>
    </font>
    <font>
      <b/>
      <sz val="12"/>
      <name val="宋体"/>
      <family val="2"/>
      <scheme val="minor"/>
    </font>
    <font>
      <sz val="10"/>
      <color rgb="FF000000"/>
      <name val="宋体"/>
      <family val="2"/>
      <scheme val="minor"/>
    </font>
    <font>
      <sz val="10"/>
      <color rgb="FFFF0000"/>
      <name val="宋体"/>
      <family val="2"/>
      <scheme val="minor"/>
    </font>
    <font>
      <b/>
      <sz val="10"/>
      <name val="宋体"/>
      <family val="2"/>
      <scheme val="minor"/>
    </font>
    <font>
      <b/>
      <sz val="10"/>
      <color indexed="8"/>
      <name val="宋体"/>
      <family val="2"/>
      <scheme val="minor"/>
    </font>
    <font>
      <b/>
      <sz val="20"/>
      <name val="宋体"/>
      <family val="2"/>
      <scheme val="minor"/>
    </font>
    <font>
      <sz val="12"/>
      <color theme="1"/>
      <name val="宋体"/>
      <family val="2"/>
      <scheme val="minor"/>
    </font>
    <font>
      <sz val="11"/>
      <name val="宋体"/>
      <family val="2"/>
      <scheme val="minor"/>
    </font>
    <font>
      <b/>
      <sz val="11"/>
      <name val="宋体"/>
      <family val="2"/>
      <scheme val="minor"/>
    </font>
    <font>
      <b/>
      <sz val="10"/>
      <color rgb="FFFF0000"/>
      <name val="宋体"/>
      <family val="2"/>
      <scheme val="minor"/>
    </font>
    <font>
      <b/>
      <sz val="10"/>
      <color theme="6"/>
      <name val="宋体"/>
      <family val="2"/>
      <scheme val="minor"/>
    </font>
    <font>
      <b/>
      <sz val="8"/>
      <name val="宋体"/>
      <family val="2"/>
      <scheme val="minor"/>
    </font>
    <font>
      <b/>
      <sz val="8"/>
      <color theme="1"/>
      <name val="宋体"/>
      <family val="2"/>
      <scheme val="minor"/>
    </font>
    <font>
      <sz val="10"/>
      <name val="宋体"/>
      <family val="2"/>
      <scheme val="minor"/>
    </font>
    <font>
      <sz val="12"/>
      <color rgb="FFFF0000"/>
      <name val="宋体"/>
      <family val="2"/>
      <scheme val="minor"/>
    </font>
    <font>
      <b/>
      <sz val="14"/>
      <color rgb="FF00B050"/>
      <name val="宋体"/>
      <family val="2"/>
      <scheme val="minor"/>
    </font>
    <font>
      <b/>
      <sz val="20"/>
      <color theme="0"/>
      <name val="宋体"/>
      <family val="2"/>
      <scheme val="minor"/>
    </font>
    <font>
      <b/>
      <sz val="14"/>
      <color theme="5" tint="-0.249977111117893"/>
      <name val="宋体"/>
      <family val="2"/>
      <scheme val="minor"/>
    </font>
    <font>
      <b/>
      <sz val="14"/>
      <color theme="9" tint="-0.499984740745262"/>
      <name val="宋体"/>
      <family val="2"/>
      <scheme val="minor"/>
    </font>
    <font>
      <sz val="8"/>
      <color rgb="FFFF0000"/>
      <name val="宋体"/>
      <family val="2"/>
      <scheme val="minor"/>
    </font>
    <font>
      <b/>
      <sz val="17"/>
      <color theme="0"/>
      <name val="宋体"/>
      <family val="2"/>
      <scheme val="minor"/>
    </font>
    <font>
      <b/>
      <sz val="8"/>
      <color theme="0"/>
      <name val="宋体"/>
      <family val="2"/>
      <scheme val="minor"/>
    </font>
    <font>
      <b/>
      <sz val="18"/>
      <color theme="1"/>
      <name val="宋体"/>
      <family val="2"/>
      <scheme val="minor"/>
    </font>
    <font>
      <b/>
      <sz val="8"/>
      <color rgb="FFFF0000"/>
      <name val="宋体"/>
      <family val="2"/>
      <scheme val="minor"/>
    </font>
    <font>
      <b/>
      <sz val="18"/>
      <color theme="0"/>
      <name val="宋体"/>
      <family val="2"/>
      <scheme val="minor"/>
    </font>
    <font>
      <b/>
      <sz val="11"/>
      <color rgb="FF00B050"/>
      <name val="宋体"/>
      <family val="2"/>
      <scheme val="minor"/>
    </font>
    <font>
      <b/>
      <sz val="17"/>
      <color theme="0"/>
      <name val="Lato"/>
    </font>
    <font>
      <sz val="11"/>
      <color theme="1"/>
      <name val="Lato"/>
      <family val="2"/>
    </font>
    <font>
      <b/>
      <sz val="9"/>
      <name val="Lato"/>
      <family val="2"/>
    </font>
    <font>
      <b/>
      <sz val="20"/>
      <name val="Lato"/>
      <family val="2"/>
    </font>
    <font>
      <b/>
      <sz val="8"/>
      <name val="Lato"/>
      <family val="2"/>
    </font>
    <font>
      <b/>
      <sz val="10"/>
      <name val="Lato"/>
      <family val="2"/>
    </font>
    <font>
      <b/>
      <sz val="10"/>
      <color rgb="FFFF0000"/>
      <name val="Lato"/>
      <family val="2"/>
    </font>
    <font>
      <sz val="10"/>
      <color theme="1"/>
      <name val="Lato"/>
      <family val="2"/>
    </font>
    <font>
      <b/>
      <sz val="10"/>
      <color theme="1"/>
      <name val="Lato"/>
      <family val="2"/>
    </font>
    <font>
      <b/>
      <sz val="8"/>
      <color theme="1"/>
      <name val="Lato"/>
      <family val="2"/>
    </font>
    <font>
      <b/>
      <sz val="8"/>
      <color rgb="FFFF0000"/>
      <name val="Lato"/>
      <family val="2"/>
    </font>
    <font>
      <sz val="9"/>
      <color theme="1"/>
      <name val="Lato"/>
      <family val="2"/>
    </font>
    <font>
      <sz val="11"/>
      <name val="Lato"/>
      <family val="2"/>
    </font>
    <font>
      <sz val="8"/>
      <color theme="1"/>
      <name val="Lato"/>
      <family val="2"/>
    </font>
    <font>
      <b/>
      <sz val="14"/>
      <color theme="5" tint="-0.249977111117893"/>
      <name val="Lato"/>
      <family val="2"/>
    </font>
    <font>
      <b/>
      <sz val="14"/>
      <color theme="9" tint="-0.499984740745262"/>
      <name val="Lato"/>
      <family val="2"/>
    </font>
    <font>
      <b/>
      <sz val="8"/>
      <color theme="0"/>
      <name val="Lato"/>
      <family val="2"/>
    </font>
    <font>
      <b/>
      <sz val="11"/>
      <color theme="1"/>
      <name val="Lato"/>
      <family val="2"/>
    </font>
    <font>
      <sz val="11"/>
      <color rgb="FFFF0000"/>
      <name val="Lato"/>
      <family val="2"/>
    </font>
    <font>
      <sz val="12"/>
      <color rgb="FFFF0000"/>
      <name val="Lato"/>
      <family val="2"/>
    </font>
    <font>
      <b/>
      <sz val="18"/>
      <color theme="1"/>
      <name val="Lato"/>
      <family val="2"/>
    </font>
    <font>
      <sz val="10"/>
      <color rgb="FFFF0000"/>
      <name val="Lato"/>
      <family val="2"/>
    </font>
    <font>
      <sz val="9"/>
      <color rgb="FFFF0000"/>
      <name val="Lato"/>
      <family val="2"/>
    </font>
    <font>
      <b/>
      <sz val="9"/>
      <color theme="1"/>
      <name val="Lato"/>
      <family val="2"/>
    </font>
    <font>
      <b/>
      <sz val="12"/>
      <color theme="1"/>
      <name val="Lato"/>
      <family val="2"/>
    </font>
    <font>
      <b/>
      <sz val="11"/>
      <name val="Lato"/>
      <family val="2"/>
    </font>
    <font>
      <sz val="9"/>
      <color indexed="8"/>
      <name val="Lato"/>
      <family val="2"/>
    </font>
    <font>
      <sz val="10"/>
      <name val="Lato"/>
      <family val="2"/>
    </font>
    <font>
      <sz val="9"/>
      <name val="Lato"/>
      <family val="2"/>
    </font>
    <font>
      <sz val="10"/>
      <color indexed="8"/>
      <name val="Lato"/>
      <family val="2"/>
    </font>
    <font>
      <sz val="8"/>
      <color rgb="FFFF0000"/>
      <name val="Lato"/>
      <family val="2"/>
    </font>
    <font>
      <sz val="9"/>
      <name val="宋体"/>
      <family val="3"/>
      <charset val="134"/>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tint="-0.499984740745262"/>
        <bgColor indexed="64"/>
      </patternFill>
    </fill>
    <fill>
      <patternFill patternType="solid">
        <fgColor theme="5"/>
        <bgColor indexed="64"/>
      </patternFill>
    </fill>
    <fill>
      <patternFill patternType="solid">
        <fgColor theme="0" tint="-0.14999847407452621"/>
        <bgColor indexed="64"/>
      </patternFill>
    </fill>
    <fill>
      <patternFill patternType="solid">
        <fgColor theme="0" tint="-0.249977111117893"/>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rgb="FF92D050"/>
      </left>
      <right style="thin">
        <color rgb="FF92D050"/>
      </right>
      <top style="thin">
        <color rgb="FF92D050"/>
      </top>
      <bottom style="thin">
        <color rgb="FF92D050"/>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top/>
      <bottom style="thin">
        <color rgb="FF92D050"/>
      </bottom>
      <diagonal/>
    </border>
    <border>
      <left style="thin">
        <color rgb="FF92D050"/>
      </left>
      <right/>
      <top style="thin">
        <color rgb="FF92D050"/>
      </top>
      <bottom style="thin">
        <color rgb="FF92D05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theme="0" tint="-0.249977111117893"/>
      </right>
      <top/>
      <bottom/>
      <diagonal/>
    </border>
    <border>
      <left style="thin">
        <color theme="0" tint="-0.14999847407452621"/>
      </left>
      <right/>
      <top/>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style="thin">
        <color theme="0" tint="-0.14999847407452621"/>
      </right>
      <top/>
      <bottom style="thin">
        <color theme="0" tint="-0.14999847407452621"/>
      </bottom>
      <diagonal/>
    </border>
    <border>
      <left/>
      <right/>
      <top/>
      <bottom style="thin">
        <color theme="0" tint="-0.14999847407452621"/>
      </bottom>
      <diagonal/>
    </border>
    <border>
      <left style="thin">
        <color theme="0" tint="-0.14999847407452621"/>
      </left>
      <right/>
      <top style="thin">
        <color theme="0" tint="-0.14999847407452621"/>
      </top>
      <bottom/>
      <diagonal/>
    </border>
    <border>
      <left/>
      <right style="thin">
        <color theme="0" tint="-0.14999847407452621"/>
      </right>
      <top style="thin">
        <color theme="0" tint="-0.14999847407452621"/>
      </top>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right style="thin">
        <color indexed="64"/>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right/>
      <top style="thin">
        <color theme="0" tint="-0.14999847407452621"/>
      </top>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14999847407452621"/>
      </left>
      <right style="thin">
        <color theme="0" tint="-0.14999847407452621"/>
      </right>
      <top/>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right/>
      <top style="thin">
        <color rgb="FF92D050"/>
      </top>
      <bottom style="thin">
        <color rgb="FF92D050"/>
      </bottom>
      <diagonal/>
    </border>
    <border>
      <left/>
      <right style="thin">
        <color rgb="FF92D050"/>
      </right>
      <top style="thin">
        <color rgb="FF92D050"/>
      </top>
      <bottom style="thin">
        <color rgb="FF92D050"/>
      </bottom>
      <diagonal/>
    </border>
  </borders>
  <cellStyleXfs count="6">
    <xf numFmtId="0" fontId="0" fillId="0" borderId="0"/>
    <xf numFmtId="177" fontId="14" fillId="0" borderId="0" applyFont="0" applyFill="0" applyBorder="0" applyAlignment="0" applyProtection="0"/>
    <xf numFmtId="0" fontId="3" fillId="0" borderId="0"/>
    <xf numFmtId="0" fontId="3" fillId="0" borderId="0"/>
    <xf numFmtId="0" fontId="3" fillId="0" borderId="0"/>
    <xf numFmtId="9" fontId="14" fillId="0" borderId="0" applyFont="0" applyFill="0" applyBorder="0" applyAlignment="0" applyProtection="0"/>
  </cellStyleXfs>
  <cellXfs count="760">
    <xf numFmtId="0" fontId="0" fillId="0" borderId="0" xfId="0"/>
    <xf numFmtId="0" fontId="19" fillId="0" borderId="0" xfId="0" applyFont="1" applyAlignment="1">
      <alignment vertical="center"/>
    </xf>
    <xf numFmtId="0" fontId="20" fillId="0" borderId="0" xfId="0" applyFont="1" applyAlignment="1">
      <alignment vertical="center"/>
    </xf>
    <xf numFmtId="0" fontId="20" fillId="0" borderId="0" xfId="0" applyFont="1" applyAlignment="1">
      <alignment horizontal="center" vertical="center"/>
    </xf>
    <xf numFmtId="0" fontId="20" fillId="0" borderId="0" xfId="0" applyFont="1" applyAlignment="1">
      <alignment horizontal="left" vertical="center"/>
    </xf>
    <xf numFmtId="0" fontId="21" fillId="0" borderId="1" xfId="0" applyFont="1" applyBorder="1" applyAlignment="1">
      <alignment horizontal="left" vertical="center" wrapText="1" readingOrder="1"/>
    </xf>
    <xf numFmtId="0" fontId="21" fillId="0" borderId="1" xfId="0" applyFont="1" applyBorder="1" applyAlignment="1">
      <alignment vertical="center" wrapText="1" readingOrder="1"/>
    </xf>
    <xf numFmtId="0" fontId="17" fillId="0" borderId="0" xfId="0" applyFont="1" applyAlignment="1">
      <alignment horizontal="center"/>
    </xf>
    <xf numFmtId="0" fontId="22" fillId="2" borderId="1" xfId="0" applyFont="1" applyFill="1" applyBorder="1" applyAlignment="1">
      <alignment horizontal="center" vertical="center" wrapText="1" readingOrder="1"/>
    </xf>
    <xf numFmtId="0" fontId="19" fillId="0" borderId="0" xfId="0" applyFont="1" applyAlignment="1">
      <alignment vertical="center" wrapText="1"/>
    </xf>
    <xf numFmtId="180" fontId="23" fillId="0" borderId="0" xfId="1" applyNumberFormat="1" applyFont="1" applyFill="1" applyAlignment="1">
      <alignment vertical="center"/>
    </xf>
    <xf numFmtId="180" fontId="19" fillId="0" borderId="0" xfId="1" applyNumberFormat="1" applyFont="1" applyFill="1" applyAlignment="1">
      <alignment vertical="center"/>
    </xf>
    <xf numFmtId="179" fontId="19" fillId="0" borderId="0" xfId="1" applyNumberFormat="1" applyFont="1" applyFill="1" applyAlignment="1">
      <alignment vertical="center"/>
    </xf>
    <xf numFmtId="0" fontId="24" fillId="0" borderId="0" xfId="0" applyFont="1" applyAlignment="1">
      <alignment vertical="center"/>
    </xf>
    <xf numFmtId="0" fontId="19" fillId="0" borderId="0" xfId="0" applyFont="1"/>
    <xf numFmtId="0" fontId="25" fillId="0" borderId="0" xfId="0" applyFont="1" applyAlignment="1">
      <alignment horizontal="center" vertical="center"/>
    </xf>
    <xf numFmtId="0" fontId="26" fillId="0" borderId="0" xfId="0" applyFont="1" applyAlignment="1">
      <alignment vertical="center"/>
    </xf>
    <xf numFmtId="0" fontId="27" fillId="0" borderId="0" xfId="0" applyFont="1" applyAlignment="1">
      <alignment vertical="center" wrapText="1"/>
    </xf>
    <xf numFmtId="179" fontId="28" fillId="0" borderId="0" xfId="1" applyNumberFormat="1" applyFont="1" applyFill="1" applyBorder="1" applyAlignment="1">
      <alignment horizontal="center" vertical="center"/>
    </xf>
    <xf numFmtId="0" fontId="27" fillId="0" borderId="0" xfId="0" applyFont="1" applyAlignment="1">
      <alignment horizontal="center" vertical="center"/>
    </xf>
    <xf numFmtId="0" fontId="27" fillId="0" borderId="0" xfId="0" applyFont="1" applyAlignment="1">
      <alignment horizontal="center" vertical="center" wrapText="1"/>
    </xf>
    <xf numFmtId="0" fontId="27" fillId="0" borderId="0" xfId="0" applyFont="1" applyAlignment="1">
      <alignment vertical="center"/>
    </xf>
    <xf numFmtId="180" fontId="29" fillId="0" borderId="0" xfId="1" applyNumberFormat="1" applyFont="1" applyFill="1" applyBorder="1" applyAlignment="1">
      <alignment horizontal="center" vertical="center"/>
    </xf>
    <xf numFmtId="9" fontId="30" fillId="0" borderId="0" xfId="5" applyFont="1" applyFill="1" applyBorder="1" applyAlignment="1">
      <alignment horizontal="center" vertical="center"/>
    </xf>
    <xf numFmtId="180" fontId="30" fillId="0" borderId="0" xfId="1" applyNumberFormat="1" applyFont="1" applyFill="1" applyBorder="1" applyAlignment="1">
      <alignment horizontal="center" vertical="center"/>
    </xf>
    <xf numFmtId="0" fontId="0" fillId="0" borderId="0" xfId="0" applyAlignment="1">
      <alignment horizontal="center" vertical="center"/>
    </xf>
    <xf numFmtId="0" fontId="25" fillId="0" borderId="0" xfId="0" applyFont="1" applyAlignment="1">
      <alignment vertical="center"/>
    </xf>
    <xf numFmtId="0" fontId="19" fillId="0" borderId="2" xfId="0" applyFont="1" applyBorder="1" applyAlignment="1">
      <alignment vertical="center"/>
    </xf>
    <xf numFmtId="0" fontId="25" fillId="0" borderId="2" xfId="0" applyFont="1" applyBorder="1" applyAlignment="1">
      <alignment vertical="center"/>
    </xf>
    <xf numFmtId="0" fontId="2" fillId="0" borderId="3" xfId="0" applyFont="1" applyBorder="1" applyAlignment="1">
      <alignment vertical="center"/>
    </xf>
    <xf numFmtId="0" fontId="26" fillId="0" borderId="4" xfId="0" applyFont="1" applyBorder="1" applyAlignment="1">
      <alignment vertical="center"/>
    </xf>
    <xf numFmtId="0" fontId="31" fillId="0" borderId="0" xfId="0" applyFont="1" applyAlignment="1">
      <alignment horizontal="center" vertical="center"/>
    </xf>
    <xf numFmtId="0" fontId="19" fillId="0" borderId="4" xfId="0" applyFont="1" applyBorder="1" applyAlignment="1">
      <alignment vertical="center"/>
    </xf>
    <xf numFmtId="0" fontId="32" fillId="0" borderId="3" xfId="0" applyFont="1" applyBorder="1" applyAlignment="1">
      <alignment vertical="center"/>
    </xf>
    <xf numFmtId="0" fontId="32" fillId="0" borderId="4" xfId="0" applyFont="1" applyBorder="1" applyAlignment="1">
      <alignment vertical="center"/>
    </xf>
    <xf numFmtId="0" fontId="2" fillId="0" borderId="4" xfId="0" applyFont="1" applyBorder="1" applyAlignment="1">
      <alignment vertical="center"/>
    </xf>
    <xf numFmtId="0" fontId="33" fillId="0" borderId="0" xfId="0" applyFont="1" applyAlignment="1">
      <alignment horizontal="center" vertical="center"/>
    </xf>
    <xf numFmtId="0" fontId="25" fillId="0" borderId="5" xfId="0" applyFont="1" applyBorder="1" applyAlignment="1">
      <alignment vertical="center"/>
    </xf>
    <xf numFmtId="0" fontId="19" fillId="0" borderId="6" xfId="0" applyFont="1" applyBorder="1" applyAlignment="1">
      <alignment vertical="center"/>
    </xf>
    <xf numFmtId="0" fontId="25" fillId="0" borderId="6" xfId="0" applyFont="1" applyBorder="1" applyAlignment="1">
      <alignment vertical="center"/>
    </xf>
    <xf numFmtId="0" fontId="19" fillId="0" borderId="2" xfId="0" applyFont="1" applyBorder="1" applyAlignment="1">
      <alignment horizontal="center" vertical="center"/>
    </xf>
    <xf numFmtId="0" fontId="25" fillId="0" borderId="7" xfId="0" applyFont="1" applyBorder="1" applyAlignment="1">
      <alignment horizontal="center" vertical="center"/>
    </xf>
    <xf numFmtId="0" fontId="25" fillId="3" borderId="7" xfId="0" applyFont="1" applyFill="1" applyBorder="1" applyAlignment="1">
      <alignment horizontal="center" vertical="center" wrapText="1"/>
    </xf>
    <xf numFmtId="0" fontId="19" fillId="0" borderId="7" xfId="0" applyFont="1" applyBorder="1" applyAlignment="1">
      <alignment vertical="center" wrapText="1"/>
    </xf>
    <xf numFmtId="0" fontId="19" fillId="0" borderId="7" xfId="0" applyFont="1" applyBorder="1" applyAlignment="1">
      <alignment vertical="center"/>
    </xf>
    <xf numFmtId="17" fontId="19" fillId="0" borderId="7" xfId="0" applyNumberFormat="1" applyFont="1" applyBorder="1" applyAlignment="1">
      <alignment horizontal="left" vertical="center" wrapText="1"/>
    </xf>
    <xf numFmtId="0" fontId="26" fillId="0" borderId="0" xfId="0" applyFont="1" applyAlignment="1">
      <alignment horizontal="center" vertical="center"/>
    </xf>
    <xf numFmtId="0" fontId="25" fillId="0" borderId="0" xfId="0" applyFont="1" applyAlignment="1">
      <alignment horizontal="right" vertical="center"/>
    </xf>
    <xf numFmtId="0" fontId="20" fillId="0" borderId="7" xfId="0" applyFont="1" applyBorder="1" applyAlignment="1">
      <alignment vertical="center" wrapText="1"/>
    </xf>
    <xf numFmtId="179" fontId="34" fillId="0" borderId="0" xfId="1" applyNumberFormat="1" applyFont="1" applyFill="1" applyBorder="1" applyAlignment="1">
      <alignment horizontal="center" vertical="center"/>
    </xf>
    <xf numFmtId="0" fontId="19" fillId="0" borderId="1" xfId="0" applyFont="1" applyBorder="1" applyAlignment="1">
      <alignment vertical="center"/>
    </xf>
    <xf numFmtId="9" fontId="19" fillId="0" borderId="1" xfId="5" applyFont="1" applyFill="1" applyBorder="1" applyAlignment="1">
      <alignment vertical="center"/>
    </xf>
    <xf numFmtId="9" fontId="19" fillId="0" borderId="7" xfId="5" applyFont="1" applyBorder="1" applyAlignment="1">
      <alignment vertical="center" wrapText="1"/>
    </xf>
    <xf numFmtId="0" fontId="24" fillId="0" borderId="1" xfId="0" applyFont="1" applyBorder="1" applyAlignment="1">
      <alignment vertical="center"/>
    </xf>
    <xf numFmtId="0" fontId="19" fillId="0" borderId="6" xfId="0" applyFont="1" applyBorder="1" applyAlignment="1">
      <alignment horizontal="center" vertical="center"/>
    </xf>
    <xf numFmtId="0" fontId="35" fillId="3" borderId="0" xfId="0" applyFont="1" applyFill="1" applyAlignment="1">
      <alignment horizontal="center" vertical="center"/>
    </xf>
    <xf numFmtId="0" fontId="2" fillId="0" borderId="7" xfId="0" applyFont="1" applyBorder="1" applyAlignment="1">
      <alignment vertical="center"/>
    </xf>
    <xf numFmtId="0" fontId="32" fillId="0" borderId="7" xfId="0" applyFont="1" applyBorder="1" applyAlignment="1">
      <alignment vertical="center"/>
    </xf>
    <xf numFmtId="0" fontId="28" fillId="4" borderId="7" xfId="0" applyFont="1" applyFill="1" applyBorder="1" applyAlignment="1">
      <alignment horizontal="center" vertical="center" wrapText="1"/>
    </xf>
    <xf numFmtId="0" fontId="28" fillId="5" borderId="7" xfId="0" applyFont="1" applyFill="1" applyBorder="1" applyAlignment="1">
      <alignment horizontal="center" vertical="center" wrapText="1"/>
    </xf>
    <xf numFmtId="0" fontId="25" fillId="6" borderId="7" xfId="0" applyFont="1" applyFill="1" applyBorder="1" applyAlignment="1">
      <alignment horizontal="left" vertical="center" wrapText="1"/>
    </xf>
    <xf numFmtId="0" fontId="20" fillId="0" borderId="7" xfId="0" applyFont="1" applyBorder="1" applyAlignment="1">
      <alignment horizontal="left" vertical="center" wrapText="1"/>
    </xf>
    <xf numFmtId="0" fontId="36" fillId="0" borderId="7" xfId="0" applyFont="1" applyBorder="1" applyAlignment="1">
      <alignment vertical="center" wrapText="1"/>
    </xf>
    <xf numFmtId="0" fontId="20" fillId="0" borderId="7" xfId="0" applyFont="1" applyBorder="1" applyAlignment="1">
      <alignment horizontal="justify" vertical="center" wrapText="1"/>
    </xf>
    <xf numFmtId="9" fontId="20" fillId="0" borderId="7" xfId="0" applyNumberFormat="1" applyFont="1" applyBorder="1" applyAlignment="1">
      <alignment vertical="center" wrapText="1"/>
    </xf>
    <xf numFmtId="9" fontId="36" fillId="0" borderId="7" xfId="0" applyNumberFormat="1" applyFont="1" applyBorder="1" applyAlignment="1">
      <alignment vertical="center" wrapText="1"/>
    </xf>
    <xf numFmtId="1" fontId="20" fillId="0" borderId="7" xfId="0" applyNumberFormat="1" applyFont="1" applyBorder="1" applyAlignment="1">
      <alignment vertical="center" wrapText="1"/>
    </xf>
    <xf numFmtId="0" fontId="20" fillId="0" borderId="7" xfId="0" applyFont="1" applyBorder="1" applyAlignment="1">
      <alignment vertical="center"/>
    </xf>
    <xf numFmtId="9" fontId="20" fillId="0" borderId="7" xfId="5" applyFont="1" applyBorder="1" applyAlignment="1">
      <alignment vertical="center"/>
    </xf>
    <xf numFmtId="9" fontId="20" fillId="0" borderId="7" xfId="0" applyNumberFormat="1" applyFont="1" applyBorder="1" applyAlignment="1">
      <alignment vertical="center"/>
    </xf>
    <xf numFmtId="0" fontId="37" fillId="0" borderId="7" xfId="0" applyFont="1" applyBorder="1" applyAlignment="1">
      <alignment vertical="center"/>
    </xf>
    <xf numFmtId="0" fontId="37" fillId="0" borderId="7" xfId="0" applyFont="1" applyBorder="1" applyAlignment="1">
      <alignment vertical="center" wrapText="1"/>
    </xf>
    <xf numFmtId="9" fontId="37" fillId="0" borderId="7" xfId="0" applyNumberFormat="1" applyFont="1" applyBorder="1" applyAlignment="1">
      <alignment vertical="center"/>
    </xf>
    <xf numFmtId="0" fontId="32" fillId="6" borderId="7" xfId="0" applyFont="1" applyFill="1" applyBorder="1" applyAlignment="1">
      <alignment vertical="center" wrapText="1"/>
    </xf>
    <xf numFmtId="179" fontId="20" fillId="0" borderId="7" xfId="1" applyNumberFormat="1" applyFont="1" applyBorder="1" applyAlignment="1">
      <alignment vertical="center"/>
    </xf>
    <xf numFmtId="176" fontId="20" fillId="0" borderId="7" xfId="1" applyNumberFormat="1" applyFont="1" applyBorder="1" applyAlignment="1">
      <alignment vertical="center"/>
    </xf>
    <xf numFmtId="176" fontId="20" fillId="0" borderId="7" xfId="1" applyNumberFormat="1" applyFont="1" applyBorder="1" applyAlignment="1">
      <alignment vertical="center" wrapText="1"/>
    </xf>
    <xf numFmtId="0" fontId="36" fillId="0" borderId="7" xfId="0" applyFont="1" applyBorder="1" applyAlignment="1">
      <alignment vertical="center"/>
    </xf>
    <xf numFmtId="180" fontId="38" fillId="0" borderId="7" xfId="1" applyNumberFormat="1" applyFont="1" applyFill="1" applyBorder="1" applyAlignment="1">
      <alignment vertical="center"/>
    </xf>
    <xf numFmtId="180" fontId="19" fillId="0" borderId="0" xfId="1" applyNumberFormat="1" applyFont="1" applyFill="1" applyBorder="1" applyAlignment="1">
      <alignment horizontal="center" vertical="center"/>
    </xf>
    <xf numFmtId="0" fontId="25" fillId="0" borderId="0" xfId="0" applyFont="1" applyAlignment="1">
      <alignment horizontal="center" vertical="center" wrapText="1"/>
    </xf>
    <xf numFmtId="9" fontId="20" fillId="0" borderId="0" xfId="5" applyFont="1" applyBorder="1" applyAlignment="1">
      <alignment vertical="center"/>
    </xf>
    <xf numFmtId="179" fontId="20" fillId="0" borderId="0" xfId="1" applyNumberFormat="1" applyFont="1" applyBorder="1" applyAlignment="1">
      <alignment vertical="center"/>
    </xf>
    <xf numFmtId="0" fontId="25" fillId="0" borderId="0" xfId="0" applyFont="1" applyAlignment="1">
      <alignment horizontal="left" vertical="center" wrapText="1"/>
    </xf>
    <xf numFmtId="0" fontId="0" fillId="0" borderId="7" xfId="0" applyBorder="1" applyAlignment="1">
      <alignment vertical="center"/>
    </xf>
    <xf numFmtId="0" fontId="25" fillId="3" borderId="2" xfId="0" applyFont="1" applyFill="1" applyBorder="1" applyAlignment="1">
      <alignment horizontal="center" vertical="center" wrapText="1"/>
    </xf>
    <xf numFmtId="0" fontId="32" fillId="0" borderId="8" xfId="0" applyFont="1" applyBorder="1" applyAlignment="1">
      <alignment vertical="center"/>
    </xf>
    <xf numFmtId="0" fontId="0" fillId="0" borderId="9" xfId="0" applyBorder="1"/>
    <xf numFmtId="0" fontId="39" fillId="0" borderId="8" xfId="0" applyFont="1" applyBorder="1" applyAlignment="1">
      <alignment vertical="center"/>
    </xf>
    <xf numFmtId="0" fontId="39" fillId="0" borderId="10" xfId="0" applyFont="1" applyBorder="1" applyAlignment="1">
      <alignment vertical="center"/>
    </xf>
    <xf numFmtId="0" fontId="39" fillId="0" borderId="9" xfId="0" applyFont="1" applyBorder="1" applyAlignment="1">
      <alignment vertical="center"/>
    </xf>
    <xf numFmtId="0" fontId="32" fillId="0" borderId="0" xfId="0" applyFont="1" applyAlignment="1">
      <alignment vertical="center"/>
    </xf>
    <xf numFmtId="0" fontId="0" fillId="0" borderId="0" xfId="0" applyAlignment="1">
      <alignment vertical="center"/>
    </xf>
    <xf numFmtId="0" fontId="17" fillId="0" borderId="0" xfId="0" applyFont="1" applyAlignment="1">
      <alignment horizontal="center" vertical="center"/>
    </xf>
    <xf numFmtId="0" fontId="0" fillId="0" borderId="7" xfId="0" applyBorder="1" applyAlignment="1">
      <alignment vertical="center" wrapText="1"/>
    </xf>
    <xf numFmtId="0" fontId="0" fillId="0" borderId="0" xfId="0" applyAlignment="1">
      <alignment vertical="center" wrapText="1"/>
    </xf>
    <xf numFmtId="0" fontId="17" fillId="3" borderId="7" xfId="0" applyFont="1" applyFill="1" applyBorder="1" applyAlignment="1">
      <alignment horizontal="center" vertical="center"/>
    </xf>
    <xf numFmtId="0" fontId="17" fillId="0" borderId="0" xfId="0" applyFont="1" applyAlignment="1">
      <alignment vertical="center"/>
    </xf>
    <xf numFmtId="0" fontId="17" fillId="3" borderId="7" xfId="0" applyFont="1" applyFill="1" applyBorder="1" applyAlignment="1">
      <alignment horizontal="center"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9" xfId="0" applyBorder="1" applyAlignment="1">
      <alignment vertical="center"/>
    </xf>
    <xf numFmtId="0" fontId="0" fillId="0" borderId="0" xfId="0" applyAlignment="1">
      <alignment horizontal="center" vertical="center" wrapText="1"/>
    </xf>
    <xf numFmtId="0" fontId="0" fillId="0" borderId="0" xfId="0" applyAlignment="1">
      <alignment horizontal="center" wrapText="1"/>
    </xf>
    <xf numFmtId="0" fontId="17" fillId="0" borderId="0" xfId="0" applyFont="1" applyAlignment="1">
      <alignment horizontal="center" wrapText="1"/>
    </xf>
    <xf numFmtId="0" fontId="32"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32" fillId="0" borderId="0" xfId="0" applyFont="1" applyAlignment="1">
      <alignment vertical="center" wrapText="1"/>
    </xf>
    <xf numFmtId="0" fontId="17" fillId="0" borderId="0" xfId="0" applyFont="1" applyAlignment="1">
      <alignment vertical="center" wrapText="1"/>
    </xf>
    <xf numFmtId="0" fontId="0" fillId="0" borderId="0" xfId="0" applyAlignment="1" applyProtection="1">
      <alignment vertical="center"/>
      <protection locked="0"/>
    </xf>
    <xf numFmtId="0" fontId="40" fillId="0" borderId="0" xfId="0" applyFont="1" applyAlignment="1" applyProtection="1">
      <alignment horizontal="center" vertical="center"/>
      <protection locked="0"/>
    </xf>
    <xf numFmtId="0" fontId="17" fillId="0" borderId="0" xfId="0" applyFont="1" applyAlignment="1" applyProtection="1">
      <alignment vertical="center"/>
      <protection locked="0"/>
    </xf>
    <xf numFmtId="0" fontId="41" fillId="0" borderId="0" xfId="0" applyFont="1" applyAlignment="1" applyProtection="1">
      <alignment vertical="center"/>
      <protection locked="0"/>
    </xf>
    <xf numFmtId="0" fontId="0" fillId="0" borderId="0" xfId="0" applyAlignment="1" applyProtection="1">
      <alignment horizontal="left" vertical="center"/>
      <protection locked="0"/>
    </xf>
    <xf numFmtId="0" fontId="0" fillId="0" borderId="11" xfId="0" applyBorder="1" applyAlignment="1" applyProtection="1">
      <alignment horizontal="center" vertical="center"/>
      <protection locked="0"/>
    </xf>
    <xf numFmtId="0" fontId="0" fillId="0" borderId="0" xfId="0" applyAlignment="1" applyProtection="1">
      <alignment horizontal="center" vertical="center"/>
      <protection locked="0"/>
    </xf>
    <xf numFmtId="0" fontId="42" fillId="0" borderId="0" xfId="0" applyFont="1"/>
    <xf numFmtId="0" fontId="42" fillId="7" borderId="0" xfId="0" applyFont="1" applyFill="1"/>
    <xf numFmtId="0" fontId="43" fillId="8" borderId="0" xfId="0" applyFont="1" applyFill="1" applyAlignment="1">
      <alignment horizontal="left" vertical="center" wrapText="1"/>
    </xf>
    <xf numFmtId="9" fontId="42" fillId="8" borderId="0" xfId="0" applyNumberFormat="1" applyFont="1" applyFill="1" applyAlignment="1">
      <alignment vertical="center"/>
    </xf>
    <xf numFmtId="181" fontId="43" fillId="0" borderId="0" xfId="0" applyNumberFormat="1" applyFont="1" applyAlignment="1">
      <alignment vertical="center"/>
    </xf>
    <xf numFmtId="9" fontId="42" fillId="7" borderId="0" xfId="0" applyNumberFormat="1" applyFont="1" applyFill="1"/>
    <xf numFmtId="0" fontId="43" fillId="7" borderId="0" xfId="0" applyFont="1" applyFill="1"/>
    <xf numFmtId="0" fontId="15" fillId="0" borderId="0" xfId="0" applyFont="1"/>
    <xf numFmtId="9" fontId="17" fillId="0" borderId="7" xfId="0" applyNumberFormat="1" applyFont="1" applyBorder="1" applyAlignment="1">
      <alignment vertical="center"/>
    </xf>
    <xf numFmtId="0" fontId="0" fillId="0" borderId="12" xfId="0" applyBorder="1" applyAlignment="1" applyProtection="1">
      <alignment vertical="center"/>
      <protection locked="0"/>
    </xf>
    <xf numFmtId="0" fontId="17" fillId="3" borderId="7" xfId="0" applyFont="1" applyFill="1" applyBorder="1" applyAlignment="1">
      <alignment vertical="center" wrapText="1"/>
    </xf>
    <xf numFmtId="0" fontId="17" fillId="0" borderId="0" xfId="0" applyFont="1" applyAlignment="1">
      <alignment horizontal="center" vertical="center" wrapText="1"/>
    </xf>
    <xf numFmtId="0" fontId="17" fillId="0" borderId="0" xfId="0" applyFont="1" applyAlignment="1">
      <alignment horizontal="left" vertical="center" wrapText="1"/>
    </xf>
    <xf numFmtId="0" fontId="42" fillId="0" borderId="0" xfId="0" applyFont="1" applyAlignment="1">
      <alignment horizontal="left" vertical="center" wrapText="1"/>
    </xf>
    <xf numFmtId="0" fontId="0" fillId="0" borderId="13" xfId="0" applyBorder="1" applyAlignment="1">
      <alignment vertical="center"/>
    </xf>
    <xf numFmtId="0" fontId="44" fillId="0" borderId="0" xfId="0" applyFont="1" applyAlignment="1">
      <alignment vertical="center"/>
    </xf>
    <xf numFmtId="0" fontId="45" fillId="0" borderId="0" xfId="0" applyFont="1" applyAlignment="1">
      <alignment vertical="center"/>
    </xf>
    <xf numFmtId="0" fontId="0" fillId="0" borderId="14" xfId="0" applyBorder="1" applyAlignment="1">
      <alignment vertical="center"/>
    </xf>
    <xf numFmtId="0" fontId="0" fillId="0" borderId="15" xfId="0" applyBorder="1" applyAlignment="1">
      <alignment vertical="center"/>
    </xf>
    <xf numFmtId="0" fontId="0" fillId="0" borderId="3" xfId="0" applyBorder="1" applyAlignment="1">
      <alignment vertical="center"/>
    </xf>
    <xf numFmtId="9" fontId="14" fillId="0" borderId="13" xfId="5" applyFont="1" applyBorder="1" applyAlignment="1">
      <alignment vertical="center"/>
    </xf>
    <xf numFmtId="0" fontId="17" fillId="0" borderId="15" xfId="0" applyFont="1" applyBorder="1" applyAlignment="1">
      <alignment vertical="center"/>
    </xf>
    <xf numFmtId="179" fontId="14" fillId="0" borderId="13" xfId="1" applyNumberFormat="1" applyFont="1" applyBorder="1" applyAlignment="1">
      <alignment vertical="center"/>
    </xf>
    <xf numFmtId="179" fontId="14" fillId="0" borderId="0" xfId="1" applyNumberFormat="1" applyFont="1" applyAlignment="1">
      <alignment vertical="center"/>
    </xf>
    <xf numFmtId="9" fontId="42" fillId="0" borderId="0" xfId="0" applyNumberFormat="1" applyFont="1"/>
    <xf numFmtId="0" fontId="20" fillId="0" borderId="0" xfId="0" applyFont="1" applyAlignment="1" applyProtection="1">
      <alignment vertical="center"/>
      <protection locked="0"/>
    </xf>
    <xf numFmtId="0" fontId="20" fillId="0" borderId="0" xfId="0" applyFont="1" applyAlignment="1">
      <alignment horizontal="left" vertical="center" wrapText="1"/>
    </xf>
    <xf numFmtId="0" fontId="20" fillId="0" borderId="0" xfId="0" applyFont="1" applyAlignment="1">
      <alignment horizontal="center" vertical="center" wrapText="1"/>
    </xf>
    <xf numFmtId="0" fontId="17" fillId="0" borderId="7" xfId="0" applyFont="1" applyBorder="1" applyAlignment="1">
      <alignment horizontal="left" vertical="center"/>
    </xf>
    <xf numFmtId="0" fontId="32" fillId="3" borderId="3" xfId="0" applyFont="1" applyFill="1" applyBorder="1" applyAlignment="1">
      <alignment horizontal="center" vertical="center" wrapText="1"/>
    </xf>
    <xf numFmtId="0" fontId="42" fillId="0" borderId="0" xfId="0" applyFont="1" applyAlignment="1" applyProtection="1">
      <alignment vertical="center"/>
      <protection locked="0"/>
    </xf>
    <xf numFmtId="0" fontId="42" fillId="0" borderId="12" xfId="0" applyFont="1" applyBorder="1" applyAlignment="1" applyProtection="1">
      <alignment vertical="center"/>
      <protection locked="0"/>
    </xf>
    <xf numFmtId="181" fontId="43" fillId="5" borderId="13" xfId="0" applyNumberFormat="1" applyFont="1" applyFill="1" applyBorder="1" applyAlignment="1">
      <alignment vertical="center"/>
    </xf>
    <xf numFmtId="181" fontId="43" fillId="3" borderId="13" xfId="0" applyNumberFormat="1" applyFont="1" applyFill="1" applyBorder="1" applyAlignment="1">
      <alignment vertical="center" wrapText="1"/>
    </xf>
    <xf numFmtId="178" fontId="38" fillId="3" borderId="13" xfId="1" applyNumberFormat="1" applyFont="1" applyFill="1" applyBorder="1" applyAlignment="1">
      <alignment vertical="center"/>
    </xf>
    <xf numFmtId="178" fontId="38" fillId="3" borderId="13" xfId="1" applyNumberFormat="1" applyFont="1" applyFill="1" applyBorder="1" applyAlignment="1" applyProtection="1">
      <alignment vertical="center"/>
      <protection locked="0"/>
    </xf>
    <xf numFmtId="181" fontId="38" fillId="5" borderId="13" xfId="0" applyNumberFormat="1" applyFont="1" applyFill="1" applyBorder="1" applyAlignment="1">
      <alignment vertical="center"/>
    </xf>
    <xf numFmtId="0" fontId="38" fillId="3" borderId="13" xfId="0" applyFont="1" applyFill="1" applyBorder="1" applyAlignment="1">
      <alignment vertical="center"/>
    </xf>
    <xf numFmtId="179" fontId="38" fillId="3" borderId="13" xfId="1" applyNumberFormat="1" applyFont="1" applyFill="1" applyBorder="1" applyAlignment="1">
      <alignment vertical="center"/>
    </xf>
    <xf numFmtId="0" fontId="38" fillId="3" borderId="13" xfId="0" applyFont="1" applyFill="1" applyBorder="1" applyAlignment="1">
      <alignment vertical="center" wrapText="1"/>
    </xf>
    <xf numFmtId="0" fontId="32" fillId="0" borderId="0" xfId="0" applyFont="1" applyAlignment="1" applyProtection="1">
      <alignment vertical="center"/>
      <protection locked="0"/>
    </xf>
    <xf numFmtId="9" fontId="17" fillId="0" borderId="16" xfId="0" applyNumberFormat="1" applyFont="1" applyBorder="1" applyAlignment="1">
      <alignment vertical="center"/>
    </xf>
    <xf numFmtId="9" fontId="0" fillId="0" borderId="13" xfId="0" applyNumberFormat="1" applyBorder="1" applyAlignment="1">
      <alignment vertical="center"/>
    </xf>
    <xf numFmtId="9" fontId="0" fillId="0" borderId="17" xfId="0" applyNumberFormat="1" applyBorder="1" applyAlignment="1">
      <alignment vertical="center"/>
    </xf>
    <xf numFmtId="9" fontId="0" fillId="0" borderId="8" xfId="0" applyNumberFormat="1" applyBorder="1" applyAlignment="1">
      <alignment vertical="center"/>
    </xf>
    <xf numFmtId="0" fontId="32" fillId="3" borderId="13" xfId="0" applyFont="1" applyFill="1" applyBorder="1" applyAlignment="1">
      <alignment horizontal="center" vertical="center"/>
    </xf>
    <xf numFmtId="0" fontId="32" fillId="3" borderId="13" xfId="0" applyFont="1" applyFill="1" applyBorder="1" applyAlignment="1">
      <alignment horizontal="center" vertical="center" wrapText="1"/>
    </xf>
    <xf numFmtId="179" fontId="32" fillId="0" borderId="0" xfId="1" applyNumberFormat="1" applyFont="1" applyAlignment="1">
      <alignment vertical="center"/>
    </xf>
    <xf numFmtId="0" fontId="29" fillId="0" borderId="0" xfId="0" applyFont="1" applyAlignment="1" applyProtection="1">
      <alignment horizontal="center" vertical="center"/>
      <protection locked="0"/>
    </xf>
    <xf numFmtId="0" fontId="19" fillId="0" borderId="0" xfId="0" applyFont="1" applyAlignment="1" applyProtection="1">
      <alignment vertical="center"/>
      <protection locked="0"/>
    </xf>
    <xf numFmtId="0" fontId="0" fillId="0" borderId="10" xfId="0" applyBorder="1" applyAlignment="1" applyProtection="1">
      <alignment vertical="center"/>
      <protection locked="0"/>
    </xf>
    <xf numFmtId="0" fontId="0" fillId="0" borderId="8" xfId="0" applyBorder="1" applyAlignment="1" applyProtection="1">
      <alignment vertical="center"/>
      <protection locked="0"/>
    </xf>
    <xf numFmtId="0" fontId="46" fillId="0" borderId="0" xfId="0" applyFont="1" applyAlignment="1" applyProtection="1">
      <alignment horizontal="center" vertical="center"/>
      <protection locked="0"/>
    </xf>
    <xf numFmtId="0" fontId="31" fillId="0" borderId="0" xfId="0" applyFont="1" applyAlignment="1" applyProtection="1">
      <alignment vertical="center"/>
      <protection locked="0"/>
    </xf>
    <xf numFmtId="0" fontId="31" fillId="0" borderId="12" xfId="0" applyFont="1" applyBorder="1" applyAlignment="1" applyProtection="1">
      <alignment vertical="center"/>
      <protection locked="0"/>
    </xf>
    <xf numFmtId="0" fontId="47" fillId="0" borderId="0" xfId="0" applyFont="1" applyAlignment="1">
      <alignment vertical="center"/>
    </xf>
    <xf numFmtId="179" fontId="14" fillId="0" borderId="7" xfId="1" applyNumberFormat="1" applyFont="1" applyBorder="1" applyAlignment="1">
      <alignment vertical="center"/>
    </xf>
    <xf numFmtId="179" fontId="42" fillId="0" borderId="7" xfId="1" applyNumberFormat="1" applyFont="1" applyBorder="1" applyAlignment="1">
      <alignment vertical="center"/>
    </xf>
    <xf numFmtId="0" fontId="42" fillId="0" borderId="7" xfId="0" applyFont="1" applyBorder="1" applyAlignment="1">
      <alignment vertical="center"/>
    </xf>
    <xf numFmtId="0" fontId="18" fillId="0" borderId="0" xfId="0" applyFont="1" applyAlignment="1" applyProtection="1">
      <alignment vertical="center"/>
      <protection locked="0"/>
    </xf>
    <xf numFmtId="0" fontId="49" fillId="0" borderId="0" xfId="0" applyFont="1" applyAlignment="1" applyProtection="1">
      <alignment vertical="center"/>
      <protection locked="0"/>
    </xf>
    <xf numFmtId="0" fontId="18" fillId="0" borderId="8" xfId="0" applyFont="1" applyBorder="1" applyAlignment="1" applyProtection="1">
      <alignment vertical="center"/>
      <protection locked="0"/>
    </xf>
    <xf numFmtId="0" fontId="18" fillId="0" borderId="10" xfId="0" applyFont="1" applyBorder="1" applyAlignment="1" applyProtection="1">
      <alignment vertical="center"/>
      <protection locked="0"/>
    </xf>
    <xf numFmtId="0" fontId="0" fillId="0" borderId="18" xfId="0" applyBorder="1" applyAlignment="1" applyProtection="1">
      <alignment vertical="center"/>
      <protection locked="0"/>
    </xf>
    <xf numFmtId="0" fontId="42" fillId="0" borderId="18" xfId="0" applyFont="1" applyBorder="1" applyAlignment="1" applyProtection="1">
      <alignment vertical="center"/>
      <protection locked="0"/>
    </xf>
    <xf numFmtId="0" fontId="31" fillId="0" borderId="18" xfId="0" applyFont="1" applyBorder="1" applyAlignment="1" applyProtection="1">
      <alignment vertical="center"/>
      <protection locked="0"/>
    </xf>
    <xf numFmtId="0" fontId="42" fillId="0" borderId="0" xfId="0" applyFont="1" applyAlignment="1">
      <alignment vertical="center"/>
    </xf>
    <xf numFmtId="0" fontId="37" fillId="0" borderId="0" xfId="0" applyFont="1" applyAlignment="1" applyProtection="1">
      <alignment vertical="center"/>
      <protection locked="0"/>
    </xf>
    <xf numFmtId="9" fontId="0" fillId="0" borderId="0" xfId="0" applyNumberFormat="1" applyAlignment="1">
      <alignment vertical="center"/>
    </xf>
    <xf numFmtId="0" fontId="0" fillId="0" borderId="13" xfId="0" applyBorder="1" applyAlignment="1">
      <alignment vertical="center" wrapText="1"/>
    </xf>
    <xf numFmtId="9" fontId="17" fillId="0" borderId="13" xfId="0" applyNumberFormat="1" applyFont="1" applyBorder="1" applyAlignment="1">
      <alignment vertical="center"/>
    </xf>
    <xf numFmtId="9" fontId="14" fillId="0" borderId="7" xfId="5" applyFont="1" applyBorder="1" applyAlignment="1">
      <alignment vertical="center"/>
    </xf>
    <xf numFmtId="9" fontId="42" fillId="0" borderId="7" xfId="5" applyFont="1" applyBorder="1" applyAlignment="1">
      <alignment vertical="center"/>
    </xf>
    <xf numFmtId="0" fontId="32" fillId="0" borderId="13" xfId="0" applyFont="1" applyBorder="1" applyAlignment="1">
      <alignment horizontal="center" vertical="center" wrapText="1"/>
    </xf>
    <xf numFmtId="179" fontId="14" fillId="0" borderId="0" xfId="1" applyNumberFormat="1" applyFont="1" applyAlignment="1">
      <alignment vertical="center" wrapText="1"/>
    </xf>
    <xf numFmtId="179" fontId="14" fillId="0" borderId="16" xfId="1" applyNumberFormat="1" applyFont="1" applyBorder="1" applyAlignment="1">
      <alignment vertical="center"/>
    </xf>
    <xf numFmtId="9" fontId="14" fillId="0" borderId="16" xfId="5" applyFont="1" applyBorder="1" applyAlignment="1">
      <alignment vertical="center"/>
    </xf>
    <xf numFmtId="9" fontId="42" fillId="0" borderId="0" xfId="5" applyFont="1" applyAlignment="1">
      <alignment horizontal="right" vertical="center"/>
    </xf>
    <xf numFmtId="179" fontId="14" fillId="0" borderId="7" xfId="1" applyNumberFormat="1" applyFont="1" applyFill="1" applyBorder="1" applyAlignment="1">
      <alignment vertical="center"/>
    </xf>
    <xf numFmtId="9" fontId="42" fillId="0" borderId="0" xfId="5" applyFont="1" applyFill="1" applyAlignment="1">
      <alignment horizontal="right" vertical="center"/>
    </xf>
    <xf numFmtId="0" fontId="38" fillId="3" borderId="16" xfId="0" applyFont="1" applyFill="1" applyBorder="1" applyAlignment="1">
      <alignment horizontal="center" vertical="center"/>
    </xf>
    <xf numFmtId="17" fontId="38" fillId="3" borderId="16" xfId="0" applyNumberFormat="1" applyFont="1" applyFill="1" applyBorder="1" applyAlignment="1">
      <alignment horizontal="center" vertical="center"/>
    </xf>
    <xf numFmtId="17" fontId="38" fillId="3" borderId="16" xfId="0" applyNumberFormat="1" applyFont="1" applyFill="1" applyBorder="1" applyAlignment="1">
      <alignment horizontal="center" vertical="center" wrapText="1"/>
    </xf>
    <xf numFmtId="0" fontId="38" fillId="0" borderId="0" xfId="0" applyFont="1" applyAlignment="1">
      <alignment horizontal="center" vertical="center"/>
    </xf>
    <xf numFmtId="177" fontId="14" fillId="0" borderId="0" xfId="1" applyFont="1" applyFill="1" applyAlignment="1">
      <alignment vertical="center"/>
    </xf>
    <xf numFmtId="9" fontId="14" fillId="0" borderId="0" xfId="5" applyFont="1" applyAlignment="1">
      <alignment vertical="center"/>
    </xf>
    <xf numFmtId="182" fontId="14" fillId="0" borderId="0" xfId="5" applyNumberFormat="1" applyFont="1" applyAlignment="1">
      <alignment vertical="center"/>
    </xf>
    <xf numFmtId="183" fontId="14" fillId="0" borderId="0" xfId="1" applyNumberFormat="1" applyFont="1" applyAlignment="1">
      <alignment vertical="center"/>
    </xf>
    <xf numFmtId="183" fontId="18" fillId="0" borderId="0" xfId="1" applyNumberFormat="1" applyFont="1" applyAlignment="1">
      <alignment vertical="center"/>
    </xf>
    <xf numFmtId="0" fontId="0" fillId="0" borderId="12" xfId="0" applyBorder="1" applyAlignment="1">
      <alignment vertical="center"/>
    </xf>
    <xf numFmtId="179" fontId="0" fillId="0" borderId="12" xfId="0" applyNumberFormat="1" applyBorder="1" applyAlignment="1">
      <alignment vertical="center"/>
    </xf>
    <xf numFmtId="0" fontId="42" fillId="0" borderId="12" xfId="0" applyFont="1" applyBorder="1" applyAlignment="1">
      <alignment vertical="center"/>
    </xf>
    <xf numFmtId="179" fontId="42" fillId="0" borderId="12" xfId="0" applyNumberFormat="1" applyFont="1" applyBorder="1" applyAlignment="1">
      <alignment vertical="center"/>
    </xf>
    <xf numFmtId="179" fontId="42" fillId="0" borderId="0" xfId="1" applyNumberFormat="1" applyFont="1" applyBorder="1" applyAlignment="1">
      <alignment vertical="center"/>
    </xf>
    <xf numFmtId="179" fontId="14" fillId="0" borderId="0" xfId="1" applyNumberFormat="1" applyFont="1" applyBorder="1" applyAlignment="1">
      <alignment vertical="center"/>
    </xf>
    <xf numFmtId="9" fontId="14" fillId="0" borderId="0" xfId="5" applyFont="1" applyBorder="1" applyAlignment="1">
      <alignment vertical="center"/>
    </xf>
    <xf numFmtId="9" fontId="42" fillId="0" borderId="0" xfId="5" applyFont="1" applyBorder="1" applyAlignment="1">
      <alignment vertical="center"/>
    </xf>
    <xf numFmtId="179" fontId="14" fillId="0" borderId="12" xfId="1" applyNumberFormat="1" applyFont="1" applyFill="1" applyBorder="1" applyAlignment="1">
      <alignment vertical="center"/>
    </xf>
    <xf numFmtId="9" fontId="18" fillId="0" borderId="0" xfId="5" applyFont="1" applyAlignment="1">
      <alignment vertical="center"/>
    </xf>
    <xf numFmtId="181" fontId="43" fillId="5" borderId="13" xfId="0" applyNumberFormat="1" applyFont="1" applyFill="1" applyBorder="1" applyAlignment="1">
      <alignment horizontal="left" vertical="center"/>
    </xf>
    <xf numFmtId="0" fontId="25" fillId="0" borderId="0" xfId="0" applyFont="1" applyAlignment="1">
      <alignment horizontal="left" vertical="center"/>
    </xf>
    <xf numFmtId="0" fontId="17" fillId="0" borderId="0" xfId="0" applyFont="1" applyAlignment="1">
      <alignment horizontal="left" vertical="center"/>
    </xf>
    <xf numFmtId="0" fontId="17" fillId="0" borderId="0" xfId="0" applyFont="1" applyAlignment="1">
      <alignment horizontal="left" wrapText="1"/>
    </xf>
    <xf numFmtId="0" fontId="42" fillId="0" borderId="0" xfId="0" applyFont="1" applyAlignment="1" applyProtection="1">
      <alignment horizontal="left" vertical="center"/>
      <protection locked="0"/>
    </xf>
    <xf numFmtId="181" fontId="43" fillId="3" borderId="13" xfId="0" applyNumberFormat="1" applyFont="1" applyFill="1" applyBorder="1" applyAlignment="1">
      <alignment horizontal="left" vertical="center" wrapText="1"/>
    </xf>
    <xf numFmtId="0" fontId="38" fillId="3" borderId="13" xfId="0" applyFont="1" applyFill="1" applyBorder="1" applyAlignment="1">
      <alignment horizontal="left" vertical="center" wrapText="1"/>
    </xf>
    <xf numFmtId="179" fontId="38" fillId="3" borderId="13" xfId="1" applyNumberFormat="1" applyFont="1" applyFill="1" applyBorder="1" applyAlignment="1">
      <alignment horizontal="left" vertical="center"/>
    </xf>
    <xf numFmtId="181" fontId="38" fillId="5" borderId="13" xfId="0" applyNumberFormat="1" applyFont="1" applyFill="1" applyBorder="1" applyAlignment="1">
      <alignment horizontal="left" vertical="center"/>
    </xf>
    <xf numFmtId="0" fontId="38" fillId="3" borderId="13" xfId="0" applyFont="1" applyFill="1" applyBorder="1" applyAlignment="1">
      <alignment horizontal="left" vertical="center"/>
    </xf>
    <xf numFmtId="178" fontId="38" fillId="3" borderId="13" xfId="1" applyNumberFormat="1" applyFont="1" applyFill="1" applyBorder="1" applyAlignment="1" applyProtection="1">
      <alignment horizontal="left" vertical="center"/>
      <protection locked="0"/>
    </xf>
    <xf numFmtId="178" fontId="38" fillId="3" borderId="13" xfId="1" applyNumberFormat="1" applyFont="1" applyFill="1" applyBorder="1" applyAlignment="1">
      <alignment horizontal="left" vertical="center"/>
    </xf>
    <xf numFmtId="0" fontId="19" fillId="0" borderId="0" xfId="0" applyFont="1" applyAlignment="1" applyProtection="1">
      <alignment horizontal="left" vertical="center"/>
      <protection locked="0"/>
    </xf>
    <xf numFmtId="9" fontId="14" fillId="9" borderId="13" xfId="5" applyFont="1" applyFill="1" applyBorder="1" applyAlignment="1">
      <alignment vertical="center"/>
    </xf>
    <xf numFmtId="9" fontId="32" fillId="0" borderId="7" xfId="0" applyNumberFormat="1" applyFont="1" applyBorder="1" applyAlignment="1">
      <alignment vertical="center"/>
    </xf>
    <xf numFmtId="0" fontId="32" fillId="3" borderId="7" xfId="0" applyFont="1" applyFill="1" applyBorder="1" applyAlignment="1">
      <alignment horizontal="center" vertical="center" wrapText="1"/>
    </xf>
    <xf numFmtId="9" fontId="0" fillId="0" borderId="13" xfId="0" applyNumberFormat="1" applyBorder="1" applyAlignment="1" applyProtection="1">
      <alignment vertical="center"/>
      <protection locked="0"/>
    </xf>
    <xf numFmtId="0" fontId="35" fillId="3" borderId="8" xfId="0" applyFont="1" applyFill="1" applyBorder="1" applyAlignment="1">
      <alignment horizontal="center" vertical="center"/>
    </xf>
    <xf numFmtId="0" fontId="35" fillId="3" borderId="9" xfId="0" applyFont="1" applyFill="1" applyBorder="1" applyAlignment="1">
      <alignment horizontal="center" vertical="center"/>
    </xf>
    <xf numFmtId="0" fontId="50" fillId="0" borderId="0" xfId="0" applyFont="1" applyAlignment="1">
      <alignment horizontal="center" vertical="center"/>
    </xf>
    <xf numFmtId="0" fontId="42" fillId="0" borderId="12" xfId="0" applyFont="1" applyBorder="1" applyAlignment="1">
      <alignment horizontal="left" vertical="center" wrapText="1"/>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17" fillId="0" borderId="27" xfId="0" applyFont="1" applyBorder="1" applyAlignment="1" applyProtection="1">
      <alignment horizontal="left" vertical="center" wrapText="1"/>
      <protection locked="0"/>
    </xf>
    <xf numFmtId="0" fontId="17" fillId="0" borderId="11" xfId="0" applyFont="1" applyBorder="1" applyAlignment="1" applyProtection="1">
      <alignment horizontal="left" vertical="center" wrapText="1"/>
      <protection locked="0"/>
    </xf>
    <xf numFmtId="0" fontId="17" fillId="0" borderId="28" xfId="0" applyFont="1" applyBorder="1" applyAlignment="1" applyProtection="1">
      <alignment horizontal="left" vertical="center" wrapText="1"/>
      <protection locked="0"/>
    </xf>
    <xf numFmtId="0" fontId="17" fillId="0" borderId="29" xfId="0" applyFont="1" applyBorder="1" applyAlignment="1" applyProtection="1">
      <alignment horizontal="left" vertical="center" wrapText="1"/>
      <protection locked="0"/>
    </xf>
    <xf numFmtId="0" fontId="17" fillId="0" borderId="0" xfId="0" applyFont="1" applyAlignment="1" applyProtection="1">
      <alignment horizontal="left" vertical="center" wrapText="1"/>
      <protection locked="0"/>
    </xf>
    <xf numFmtId="0" fontId="17" fillId="0" borderId="30" xfId="0" applyFont="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31" xfId="0" applyFont="1" applyBorder="1" applyAlignment="1" applyProtection="1">
      <alignment horizontal="left" vertical="center" wrapText="1"/>
      <protection locked="0"/>
    </xf>
    <xf numFmtId="0" fontId="17" fillId="0" borderId="32" xfId="0" applyFont="1" applyBorder="1" applyAlignment="1" applyProtection="1">
      <alignment horizontal="left" vertical="center" wrapText="1"/>
      <protection locked="0"/>
    </xf>
    <xf numFmtId="0" fontId="0" fillId="0" borderId="8" xfId="0" applyBorder="1" applyAlignment="1" applyProtection="1">
      <alignment vertical="center" wrapText="1"/>
      <protection locked="0"/>
    </xf>
    <xf numFmtId="0" fontId="0" fillId="0" borderId="10" xfId="0" applyBorder="1" applyAlignment="1" applyProtection="1">
      <alignment vertical="center" wrapText="1"/>
      <protection locked="0"/>
    </xf>
    <xf numFmtId="0" fontId="0" fillId="0" borderId="9" xfId="0" applyBorder="1" applyAlignment="1" applyProtection="1">
      <alignment vertical="center" wrapText="1"/>
      <protection locked="0"/>
    </xf>
    <xf numFmtId="0" fontId="0" fillId="0" borderId="7" xfId="0" applyBorder="1" applyAlignment="1" applyProtection="1">
      <alignment vertical="center" wrapText="1"/>
      <protection locked="0"/>
    </xf>
    <xf numFmtId="0" fontId="51" fillId="10" borderId="0" xfId="0" applyFont="1" applyFill="1" applyAlignment="1" applyProtection="1">
      <alignment horizontal="center" vertical="center"/>
      <protection locked="0"/>
    </xf>
    <xf numFmtId="0" fontId="0" fillId="0" borderId="27" xfId="0" applyBorder="1" applyAlignment="1" applyProtection="1">
      <alignment horizontal="left" vertical="center"/>
      <protection locked="0"/>
    </xf>
    <xf numFmtId="0" fontId="0" fillId="0" borderId="11" xfId="0" applyBorder="1" applyAlignment="1" applyProtection="1">
      <alignment horizontal="left" vertical="center"/>
      <protection locked="0"/>
    </xf>
    <xf numFmtId="0" fontId="0" fillId="0" borderId="28" xfId="0" applyBorder="1" applyAlignment="1" applyProtection="1">
      <alignment horizontal="left" vertical="center"/>
      <protection locked="0"/>
    </xf>
    <xf numFmtId="0" fontId="0" fillId="0" borderId="29" xfId="0" applyBorder="1" applyAlignment="1" applyProtection="1">
      <alignment horizontal="left" vertical="center"/>
      <protection locked="0"/>
    </xf>
    <xf numFmtId="0" fontId="0" fillId="0" borderId="0" xfId="0" applyAlignment="1" applyProtection="1">
      <alignment horizontal="left" vertical="center"/>
      <protection locked="0"/>
    </xf>
    <xf numFmtId="0" fontId="0" fillId="0" borderId="30" xfId="0" applyBorder="1" applyAlignment="1" applyProtection="1">
      <alignment horizontal="left" vertical="center"/>
      <protection locked="0"/>
    </xf>
    <xf numFmtId="0" fontId="0" fillId="0" borderId="17" xfId="0" applyBorder="1" applyAlignment="1" applyProtection="1">
      <alignment horizontal="left" vertical="center"/>
      <protection locked="0"/>
    </xf>
    <xf numFmtId="0" fontId="0" fillId="0" borderId="31" xfId="0" applyBorder="1" applyAlignment="1" applyProtection="1">
      <alignment horizontal="left" vertical="center"/>
      <protection locked="0"/>
    </xf>
    <xf numFmtId="0" fontId="0" fillId="0" borderId="32" xfId="0" applyBorder="1" applyAlignment="1" applyProtection="1">
      <alignment horizontal="left" vertical="center"/>
      <protection locked="0"/>
    </xf>
    <xf numFmtId="0" fontId="0" fillId="0" borderId="8"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8" xfId="0" applyBorder="1" applyAlignment="1" applyProtection="1">
      <alignment horizontal="left" vertical="center"/>
      <protection locked="0"/>
    </xf>
    <xf numFmtId="0" fontId="0" fillId="0" borderId="10" xfId="0" applyBorder="1" applyAlignment="1" applyProtection="1">
      <alignment horizontal="left" vertical="center"/>
      <protection locked="0"/>
    </xf>
    <xf numFmtId="0" fontId="0" fillId="0" borderId="9" xfId="0" applyBorder="1" applyAlignment="1" applyProtection="1">
      <alignment horizontal="left" vertical="center"/>
      <protection locked="0"/>
    </xf>
    <xf numFmtId="0" fontId="0" fillId="0" borderId="8" xfId="0" applyBorder="1" applyAlignment="1" applyProtection="1">
      <alignment horizontal="left" vertical="center" wrapText="1"/>
      <protection locked="0"/>
    </xf>
    <xf numFmtId="0" fontId="0" fillId="0" borderId="10" xfId="0" applyBorder="1" applyAlignment="1" applyProtection="1">
      <alignment horizontal="left" vertical="center" wrapText="1"/>
      <protection locked="0"/>
    </xf>
    <xf numFmtId="0" fontId="0" fillId="0" borderId="9" xfId="0" applyBorder="1" applyAlignment="1" applyProtection="1">
      <alignment horizontal="left" vertical="center" wrapText="1"/>
      <protection locked="0"/>
    </xf>
    <xf numFmtId="0" fontId="0" fillId="0" borderId="0" xfId="0" applyAlignment="1" applyProtection="1">
      <alignment horizontal="center" vertical="center"/>
      <protection locked="0"/>
    </xf>
    <xf numFmtId="0" fontId="0" fillId="0" borderId="7" xfId="0" applyBorder="1" applyAlignment="1" applyProtection="1">
      <alignment horizontal="left" vertical="center"/>
      <protection locked="0"/>
    </xf>
    <xf numFmtId="0" fontId="0" fillId="0" borderId="7" xfId="0" applyBorder="1" applyAlignment="1" applyProtection="1">
      <alignment horizontal="center" vertical="center"/>
      <protection locked="0"/>
    </xf>
    <xf numFmtId="0" fontId="0" fillId="0" borderId="7" xfId="0" applyBorder="1" applyAlignment="1" applyProtection="1">
      <alignment horizontal="left" vertical="center" wrapText="1"/>
      <protection locked="0"/>
    </xf>
    <xf numFmtId="0" fontId="52" fillId="0" borderId="0" xfId="0" applyFont="1" applyAlignment="1" applyProtection="1">
      <alignment horizontal="center" vertical="center"/>
      <protection locked="0"/>
    </xf>
    <xf numFmtId="0" fontId="53" fillId="0" borderId="0" xfId="0" applyFont="1" applyAlignment="1" applyProtection="1">
      <alignment horizontal="center" vertical="center"/>
      <protection locked="0"/>
    </xf>
    <xf numFmtId="9" fontId="16" fillId="11" borderId="0" xfId="0" applyNumberFormat="1" applyFont="1" applyFill="1" applyAlignment="1" applyProtection="1">
      <alignment horizontal="center" vertical="center"/>
      <protection locked="0"/>
    </xf>
    <xf numFmtId="0" fontId="16" fillId="11" borderId="0" xfId="0" applyFont="1" applyFill="1" applyAlignment="1" applyProtection="1">
      <alignment horizontal="center" vertical="center"/>
      <protection locked="0"/>
    </xf>
    <xf numFmtId="0" fontId="17" fillId="12" borderId="7" xfId="0" applyFont="1" applyFill="1" applyBorder="1" applyAlignment="1" applyProtection="1">
      <alignment horizontal="center" vertical="center"/>
      <protection locked="0"/>
    </xf>
    <xf numFmtId="0" fontId="17" fillId="12" borderId="8" xfId="0" applyFont="1" applyFill="1" applyBorder="1" applyAlignment="1" applyProtection="1">
      <alignment horizontal="center" vertical="center" wrapText="1"/>
      <protection locked="0"/>
    </xf>
    <xf numFmtId="0" fontId="17" fillId="12" borderId="10" xfId="0" applyFont="1" applyFill="1" applyBorder="1" applyAlignment="1" applyProtection="1">
      <alignment horizontal="center" vertical="center" wrapText="1"/>
      <protection locked="0"/>
    </xf>
    <xf numFmtId="0" fontId="17" fillId="12" borderId="9" xfId="0" applyFont="1" applyFill="1" applyBorder="1" applyAlignment="1" applyProtection="1">
      <alignment horizontal="center" vertical="center" wrapText="1"/>
      <protection locked="0"/>
    </xf>
    <xf numFmtId="0" fontId="17" fillId="12" borderId="8" xfId="0" applyFont="1" applyFill="1" applyBorder="1" applyAlignment="1" applyProtection="1">
      <alignment horizontal="center" vertical="center"/>
      <protection locked="0"/>
    </xf>
    <xf numFmtId="0" fontId="17" fillId="12" borderId="10" xfId="0" applyFont="1" applyFill="1" applyBorder="1" applyAlignment="1" applyProtection="1">
      <alignment horizontal="center" vertical="center"/>
      <protection locked="0"/>
    </xf>
    <xf numFmtId="0" fontId="17" fillId="12" borderId="9" xfId="0" applyFont="1" applyFill="1" applyBorder="1" applyAlignment="1" applyProtection="1">
      <alignment horizontal="center" vertical="center"/>
      <protection locked="0"/>
    </xf>
    <xf numFmtId="0" fontId="43" fillId="3" borderId="8" xfId="0" applyFont="1" applyFill="1" applyBorder="1" applyAlignment="1" applyProtection="1">
      <alignment horizontal="center" vertical="center"/>
      <protection locked="0"/>
    </xf>
    <xf numFmtId="0" fontId="43" fillId="3" borderId="10" xfId="0" applyFont="1" applyFill="1" applyBorder="1" applyAlignment="1" applyProtection="1">
      <alignment horizontal="center" vertical="center"/>
      <protection locked="0"/>
    </xf>
    <xf numFmtId="0" fontId="17" fillId="0" borderId="9" xfId="0" applyFont="1" applyBorder="1" applyAlignment="1" applyProtection="1">
      <alignment horizontal="center" vertical="center"/>
      <protection locked="0"/>
    </xf>
    <xf numFmtId="0" fontId="17" fillId="0" borderId="7" xfId="0" applyFont="1" applyBorder="1" applyAlignment="1" applyProtection="1">
      <alignment horizontal="center" vertical="center"/>
      <protection locked="0"/>
    </xf>
    <xf numFmtId="0" fontId="0" fillId="0" borderId="33" xfId="0" applyBorder="1" applyAlignment="1" applyProtection="1">
      <alignment horizontal="center" vertical="center"/>
      <protection locked="0"/>
    </xf>
    <xf numFmtId="0" fontId="0" fillId="0" borderId="34" xfId="0" applyBorder="1" applyAlignment="1" applyProtection="1">
      <alignment horizontal="center" vertical="center"/>
      <protection locked="0"/>
    </xf>
    <xf numFmtId="0" fontId="0" fillId="0" borderId="35" xfId="0" applyBorder="1" applyAlignment="1" applyProtection="1">
      <alignment horizontal="center" vertical="center"/>
      <protection locked="0"/>
    </xf>
    <xf numFmtId="0" fontId="17" fillId="3" borderId="8" xfId="0" applyFont="1" applyFill="1" applyBorder="1" applyAlignment="1" applyProtection="1">
      <alignment horizontal="center" vertical="center"/>
      <protection locked="0"/>
    </xf>
    <xf numFmtId="0" fontId="17" fillId="3" borderId="10" xfId="0" applyFont="1" applyFill="1" applyBorder="1" applyAlignment="1" applyProtection="1">
      <alignment horizontal="center" vertical="center"/>
      <protection locked="0"/>
    </xf>
    <xf numFmtId="14" fontId="17" fillId="0" borderId="10" xfId="0" applyNumberFormat="1" applyFont="1" applyBorder="1" applyAlignment="1" applyProtection="1">
      <alignment horizontal="center" vertical="center"/>
      <protection locked="0"/>
    </xf>
    <xf numFmtId="0" fontId="17" fillId="0" borderId="10" xfId="0" applyFont="1" applyBorder="1" applyAlignment="1" applyProtection="1">
      <alignment horizontal="center" vertical="center"/>
      <protection locked="0"/>
    </xf>
    <xf numFmtId="0" fontId="33" fillId="12" borderId="8" xfId="0" applyFont="1" applyFill="1" applyBorder="1" applyAlignment="1" applyProtection="1">
      <alignment horizontal="center" vertical="center"/>
      <protection locked="0"/>
    </xf>
    <xf numFmtId="0" fontId="33" fillId="12" borderId="10" xfId="0" applyFont="1" applyFill="1" applyBorder="1" applyAlignment="1" applyProtection="1">
      <alignment horizontal="center" vertical="center"/>
      <protection locked="0"/>
    </xf>
    <xf numFmtId="0" fontId="33" fillId="12" borderId="9" xfId="0" applyFont="1" applyFill="1" applyBorder="1" applyAlignment="1" applyProtection="1">
      <alignment horizontal="center" vertical="center"/>
      <protection locked="0"/>
    </xf>
    <xf numFmtId="0" fontId="17" fillId="5" borderId="13" xfId="0" applyFont="1" applyFill="1" applyBorder="1" applyAlignment="1">
      <alignment horizontal="center" vertical="center" wrapText="1"/>
    </xf>
    <xf numFmtId="0" fontId="17" fillId="5" borderId="13" xfId="0" applyFont="1" applyFill="1" applyBorder="1" applyAlignment="1">
      <alignment horizontal="center" vertical="center"/>
    </xf>
    <xf numFmtId="0" fontId="17" fillId="3" borderId="13" xfId="0" applyFont="1" applyFill="1" applyBorder="1" applyAlignment="1">
      <alignment horizontal="center" vertical="center" wrapText="1"/>
    </xf>
    <xf numFmtId="0" fontId="0" fillId="0" borderId="13" xfId="0" applyBorder="1" applyAlignment="1">
      <alignment horizontal="left" vertical="center" wrapText="1"/>
    </xf>
    <xf numFmtId="0" fontId="0" fillId="0" borderId="13" xfId="0" applyBorder="1" applyAlignment="1">
      <alignment horizontal="center" vertical="center" wrapText="1"/>
    </xf>
    <xf numFmtId="0" fontId="0" fillId="0" borderId="13" xfId="0" applyBorder="1" applyAlignment="1">
      <alignment horizontal="center" vertical="center"/>
    </xf>
    <xf numFmtId="0" fontId="17" fillId="0" borderId="7" xfId="0" applyFont="1" applyBorder="1" applyAlignment="1">
      <alignment horizontal="center" vertical="center"/>
    </xf>
    <xf numFmtId="0" fontId="17" fillId="0" borderId="13" xfId="0" applyFont="1" applyBorder="1" applyAlignment="1">
      <alignment horizontal="center" vertical="center"/>
    </xf>
    <xf numFmtId="0" fontId="17" fillId="0" borderId="8" xfId="0" applyFont="1" applyBorder="1" applyAlignment="1">
      <alignment horizontal="center" vertical="center"/>
    </xf>
    <xf numFmtId="0" fontId="17" fillId="0" borderId="12" xfId="0" applyFont="1" applyBorder="1" applyAlignment="1">
      <alignment horizontal="center" vertical="center"/>
    </xf>
    <xf numFmtId="0" fontId="17" fillId="0" borderId="18" xfId="0" applyFont="1" applyBorder="1" applyAlignment="1">
      <alignment horizontal="center" vertical="center"/>
    </xf>
    <xf numFmtId="0" fontId="17" fillId="0" borderId="16" xfId="0" applyFont="1" applyBorder="1" applyAlignment="1">
      <alignment horizontal="center" vertical="center"/>
    </xf>
    <xf numFmtId="0" fontId="34" fillId="5" borderId="19" xfId="0" applyFont="1" applyFill="1" applyBorder="1" applyAlignment="1">
      <alignment horizontal="center" vertical="center"/>
    </xf>
    <xf numFmtId="0" fontId="34" fillId="5" borderId="0" xfId="0" applyFont="1" applyFill="1" applyAlignment="1">
      <alignment horizontal="center" vertical="center"/>
    </xf>
    <xf numFmtId="0" fontId="17" fillId="3" borderId="19" xfId="0" applyFont="1" applyFill="1" applyBorder="1" applyAlignment="1">
      <alignment horizontal="center" vertical="center" wrapText="1"/>
    </xf>
    <xf numFmtId="0" fontId="17" fillId="3" borderId="0" xfId="0" applyFont="1" applyFill="1" applyAlignment="1">
      <alignment horizontal="center" vertical="center" wrapText="1"/>
    </xf>
    <xf numFmtId="179" fontId="17" fillId="3" borderId="13" xfId="1" applyNumberFormat="1" applyFont="1" applyFill="1" applyBorder="1" applyAlignment="1">
      <alignment horizontal="center" vertical="center" wrapText="1"/>
    </xf>
    <xf numFmtId="0" fontId="0" fillId="0" borderId="13" xfId="0" applyBorder="1" applyAlignment="1">
      <alignment horizontal="left" vertical="center"/>
    </xf>
    <xf numFmtId="0" fontId="18" fillId="0" borderId="13" xfId="0" applyFont="1" applyBorder="1" applyAlignment="1">
      <alignment horizontal="left" vertical="center" wrapText="1"/>
    </xf>
    <xf numFmtId="0" fontId="42" fillId="0" borderId="13" xfId="0" applyFont="1" applyBorder="1" applyAlignment="1">
      <alignment horizontal="left" vertical="center" wrapText="1"/>
    </xf>
    <xf numFmtId="0" fontId="42" fillId="0" borderId="13" xfId="0" applyFont="1" applyBorder="1" applyAlignment="1">
      <alignment horizontal="left" vertical="center"/>
    </xf>
    <xf numFmtId="179" fontId="17" fillId="3" borderId="13" xfId="1" applyNumberFormat="1" applyFont="1" applyFill="1" applyBorder="1" applyAlignment="1">
      <alignment horizontal="center" vertical="center"/>
    </xf>
    <xf numFmtId="0" fontId="43" fillId="0" borderId="7" xfId="0" applyFont="1" applyBorder="1" applyAlignment="1">
      <alignment horizontal="center" vertical="center"/>
    </xf>
    <xf numFmtId="181" fontId="17" fillId="3" borderId="13" xfId="0" applyNumberFormat="1" applyFont="1" applyFill="1" applyBorder="1" applyAlignment="1">
      <alignment horizontal="center" vertical="center" wrapText="1"/>
    </xf>
    <xf numFmtId="0" fontId="17" fillId="0" borderId="0" xfId="0" applyFont="1" applyAlignment="1">
      <alignment horizontal="left" vertical="center" wrapText="1"/>
    </xf>
    <xf numFmtId="0" fontId="0" fillId="0" borderId="25" xfId="0" applyBorder="1" applyAlignment="1" applyProtection="1">
      <alignment horizontal="left" vertical="center" wrapText="1"/>
      <protection locked="0"/>
    </xf>
    <xf numFmtId="0" fontId="0" fillId="0" borderId="36" xfId="0" applyBorder="1" applyAlignment="1" applyProtection="1">
      <alignment horizontal="left" vertical="center" wrapText="1"/>
      <protection locked="0"/>
    </xf>
    <xf numFmtId="0" fontId="0" fillId="0" borderId="26" xfId="0" applyBorder="1" applyAlignment="1" applyProtection="1">
      <alignment horizontal="left" vertical="center" wrapText="1"/>
      <protection locked="0"/>
    </xf>
    <xf numFmtId="0" fontId="0" fillId="0" borderId="19" xfId="0" applyBorder="1" applyAlignment="1" applyProtection="1">
      <alignment horizontal="left" vertical="center" wrapText="1"/>
      <protection locked="0"/>
    </xf>
    <xf numFmtId="0" fontId="0" fillId="0" borderId="0" xfId="0" applyAlignment="1" applyProtection="1">
      <alignment horizontal="left" vertical="center" wrapText="1"/>
      <protection locked="0"/>
    </xf>
    <xf numFmtId="0" fontId="0" fillId="0" borderId="21" xfId="0" applyBorder="1" applyAlignment="1" applyProtection="1">
      <alignment horizontal="left" vertical="center" wrapText="1"/>
      <protection locked="0"/>
    </xf>
    <xf numFmtId="0" fontId="0" fillId="0" borderId="22" xfId="0" applyBorder="1" applyAlignment="1" applyProtection="1">
      <alignment horizontal="left" vertical="center" wrapText="1"/>
      <protection locked="0"/>
    </xf>
    <xf numFmtId="0" fontId="0" fillId="0" borderId="24" xfId="0" applyBorder="1" applyAlignment="1" applyProtection="1">
      <alignment horizontal="left" vertical="center" wrapText="1"/>
      <protection locked="0"/>
    </xf>
    <xf numFmtId="0" fontId="0" fillId="0" borderId="23" xfId="0" applyBorder="1" applyAlignment="1" applyProtection="1">
      <alignment horizontal="left" vertical="center" wrapText="1"/>
      <protection locked="0"/>
    </xf>
    <xf numFmtId="179" fontId="17" fillId="3" borderId="13" xfId="1" applyNumberFormat="1" applyFont="1" applyFill="1" applyBorder="1" applyAlignment="1">
      <alignment horizontal="center" wrapText="1"/>
    </xf>
    <xf numFmtId="0" fontId="17" fillId="3" borderId="13" xfId="0" applyFont="1" applyFill="1" applyBorder="1" applyAlignment="1">
      <alignment horizontal="center" vertical="center"/>
    </xf>
    <xf numFmtId="1" fontId="17" fillId="5" borderId="13" xfId="0" applyNumberFormat="1" applyFont="1" applyFill="1" applyBorder="1" applyAlignment="1">
      <alignment horizontal="center" vertical="center"/>
    </xf>
    <xf numFmtId="179" fontId="14" fillId="3" borderId="13" xfId="1" applyNumberFormat="1" applyFont="1" applyFill="1" applyBorder="1" applyAlignment="1" applyProtection="1">
      <alignment horizontal="center" vertical="center"/>
      <protection locked="0"/>
    </xf>
    <xf numFmtId="0" fontId="32" fillId="5" borderId="13" xfId="0" applyFont="1" applyFill="1" applyBorder="1" applyAlignment="1">
      <alignment horizontal="center" vertical="center" wrapText="1"/>
    </xf>
    <xf numFmtId="0" fontId="32" fillId="5" borderId="13" xfId="0" applyFont="1" applyFill="1" applyBorder="1" applyAlignment="1">
      <alignment horizontal="center" vertical="center"/>
    </xf>
    <xf numFmtId="0" fontId="32" fillId="3" borderId="0" xfId="0" applyFont="1" applyFill="1" applyAlignment="1">
      <alignment horizontal="center" vertical="center" wrapText="1"/>
    </xf>
    <xf numFmtId="0" fontId="32" fillId="0" borderId="13" xfId="0" applyFont="1" applyBorder="1" applyAlignment="1">
      <alignment horizontal="center" vertical="center"/>
    </xf>
    <xf numFmtId="0" fontId="20" fillId="0" borderId="13" xfId="0" applyFont="1" applyBorder="1" applyAlignment="1">
      <alignment horizontal="left" vertical="center" wrapText="1"/>
    </xf>
    <xf numFmtId="0" fontId="20" fillId="0" borderId="13" xfId="0" applyFont="1" applyBorder="1" applyAlignment="1">
      <alignment horizontal="center" vertical="center" wrapText="1"/>
    </xf>
    <xf numFmtId="0" fontId="20" fillId="0" borderId="13" xfId="0" applyFont="1" applyBorder="1" applyAlignment="1">
      <alignment horizontal="center" vertical="center"/>
    </xf>
    <xf numFmtId="0" fontId="20" fillId="0" borderId="25" xfId="0" applyFont="1" applyBorder="1" applyAlignment="1" applyProtection="1">
      <alignment horizontal="left" vertical="center" wrapText="1"/>
      <protection locked="0"/>
    </xf>
    <xf numFmtId="0" fontId="20" fillId="0" borderId="36" xfId="0" applyFont="1" applyBorder="1" applyAlignment="1" applyProtection="1">
      <alignment horizontal="left" vertical="center" wrapText="1"/>
      <protection locked="0"/>
    </xf>
    <xf numFmtId="0" fontId="20" fillId="0" borderId="26" xfId="0" applyFont="1" applyBorder="1" applyAlignment="1" applyProtection="1">
      <alignment horizontal="left" vertical="center" wrapText="1"/>
      <protection locked="0"/>
    </xf>
    <xf numFmtId="0" fontId="20" fillId="0" borderId="19" xfId="0" applyFont="1" applyBorder="1" applyAlignment="1" applyProtection="1">
      <alignment horizontal="left" vertical="center" wrapText="1"/>
      <protection locked="0"/>
    </xf>
    <xf numFmtId="0" fontId="20" fillId="0" borderId="0" xfId="0" applyFont="1" applyAlignment="1" applyProtection="1">
      <alignment horizontal="left" vertical="center" wrapText="1"/>
      <protection locked="0"/>
    </xf>
    <xf numFmtId="0" fontId="20" fillId="0" borderId="21" xfId="0" applyFont="1" applyBorder="1" applyAlignment="1" applyProtection="1">
      <alignment horizontal="left" vertical="center" wrapText="1"/>
      <protection locked="0"/>
    </xf>
    <xf numFmtId="0" fontId="20" fillId="0" borderId="22" xfId="0" applyFont="1" applyBorder="1" applyAlignment="1" applyProtection="1">
      <alignment horizontal="left" vertical="center" wrapText="1"/>
      <protection locked="0"/>
    </xf>
    <xf numFmtId="0" fontId="20" fillId="0" borderId="24" xfId="0" applyFont="1" applyBorder="1" applyAlignment="1" applyProtection="1">
      <alignment horizontal="left" vertical="center" wrapText="1"/>
      <protection locked="0"/>
    </xf>
    <xf numFmtId="0" fontId="20" fillId="0" borderId="23" xfId="0" applyFont="1" applyBorder="1" applyAlignment="1" applyProtection="1">
      <alignment horizontal="left" vertical="center" wrapText="1"/>
      <protection locked="0"/>
    </xf>
    <xf numFmtId="0" fontId="32" fillId="0" borderId="7" xfId="0" applyFont="1" applyBorder="1" applyAlignment="1">
      <alignment horizontal="center" vertical="center"/>
    </xf>
    <xf numFmtId="0" fontId="32" fillId="0" borderId="8" xfId="0" applyFont="1" applyBorder="1" applyAlignment="1">
      <alignment horizontal="center" vertical="center"/>
    </xf>
    <xf numFmtId="0" fontId="20" fillId="0" borderId="13" xfId="0" applyFont="1" applyBorder="1" applyAlignment="1">
      <alignment horizontal="left" vertical="center"/>
    </xf>
    <xf numFmtId="0" fontId="0" fillId="0" borderId="4" xfId="0" applyBorder="1" applyAlignment="1">
      <alignment horizontal="left" vertical="center"/>
    </xf>
    <xf numFmtId="0" fontId="0" fillId="0" borderId="20" xfId="0" applyBorder="1" applyAlignment="1">
      <alignment horizontal="left" vertical="center"/>
    </xf>
    <xf numFmtId="0" fontId="31" fillId="0" borderId="13" xfId="0" applyFont="1" applyBorder="1" applyAlignment="1">
      <alignment horizontal="left" vertical="center" wrapText="1"/>
    </xf>
    <xf numFmtId="0" fontId="54" fillId="0" borderId="13" xfId="0" applyFont="1" applyBorder="1" applyAlignment="1">
      <alignment horizontal="left" vertical="center" wrapText="1"/>
    </xf>
    <xf numFmtId="0" fontId="31" fillId="0" borderId="20" xfId="0" applyFont="1" applyBorder="1" applyAlignment="1">
      <alignment horizontal="left" vertical="center" wrapText="1"/>
    </xf>
    <xf numFmtId="0" fontId="0" fillId="0" borderId="3" xfId="0" applyBorder="1" applyAlignment="1">
      <alignment horizontal="left" vertical="center"/>
    </xf>
    <xf numFmtId="0" fontId="25" fillId="3" borderId="3" xfId="0" applyFont="1" applyFill="1" applyBorder="1" applyAlignment="1">
      <alignment horizontal="center" vertical="center" wrapText="1"/>
    </xf>
    <xf numFmtId="0" fontId="25" fillId="3" borderId="4" xfId="0" applyFont="1" applyFill="1" applyBorder="1" applyAlignment="1">
      <alignment horizontal="center" vertical="center" wrapText="1"/>
    </xf>
    <xf numFmtId="0" fontId="0" fillId="0" borderId="4" xfId="0" applyBorder="1" applyAlignment="1">
      <alignment horizontal="center" vertical="center"/>
    </xf>
    <xf numFmtId="0" fontId="0" fillId="0" borderId="20" xfId="0" applyBorder="1" applyAlignment="1">
      <alignment horizontal="center" vertical="center"/>
    </xf>
    <xf numFmtId="0" fontId="25" fillId="3" borderId="3" xfId="0" applyFont="1" applyFill="1" applyBorder="1" applyAlignment="1">
      <alignment horizontal="center" vertical="center"/>
    </xf>
    <xf numFmtId="0" fontId="25" fillId="3" borderId="4" xfId="0" applyFont="1" applyFill="1" applyBorder="1" applyAlignment="1">
      <alignment horizontal="center" vertical="center"/>
    </xf>
    <xf numFmtId="0" fontId="25" fillId="3" borderId="20" xfId="0" applyFont="1" applyFill="1" applyBorder="1" applyAlignment="1">
      <alignment horizontal="center" vertical="center"/>
    </xf>
    <xf numFmtId="0" fontId="25" fillId="0" borderId="13" xfId="0" applyFont="1" applyBorder="1" applyAlignment="1">
      <alignment horizontal="center" vertical="center"/>
    </xf>
    <xf numFmtId="0" fontId="20" fillId="0" borderId="3" xfId="0" applyFont="1" applyBorder="1" applyAlignment="1">
      <alignment horizontal="center" vertical="center" wrapText="1"/>
    </xf>
    <xf numFmtId="0" fontId="20" fillId="0" borderId="20" xfId="0" applyFont="1" applyBorder="1" applyAlignment="1">
      <alignment horizontal="center" vertical="center" wrapText="1"/>
    </xf>
    <xf numFmtId="0" fontId="10" fillId="0" borderId="13" xfId="0" applyFont="1" applyBorder="1" applyAlignment="1">
      <alignment horizontal="left" vertical="center" wrapText="1"/>
    </xf>
    <xf numFmtId="0" fontId="17" fillId="5" borderId="3" xfId="0" applyFont="1" applyFill="1" applyBorder="1" applyAlignment="1">
      <alignment horizontal="center" vertical="center" wrapText="1"/>
    </xf>
    <xf numFmtId="0" fontId="17" fillId="5" borderId="4" xfId="0" applyFont="1" applyFill="1" applyBorder="1" applyAlignment="1">
      <alignment horizontal="center" vertical="center" wrapText="1"/>
    </xf>
    <xf numFmtId="0" fontId="17" fillId="5" borderId="20" xfId="0" applyFont="1" applyFill="1" applyBorder="1" applyAlignment="1">
      <alignment horizontal="center" vertical="center" wrapText="1"/>
    </xf>
    <xf numFmtId="0" fontId="17" fillId="3" borderId="3" xfId="0" applyFont="1" applyFill="1" applyBorder="1" applyAlignment="1">
      <alignment horizontal="center" vertical="center"/>
    </xf>
    <xf numFmtId="0" fontId="17" fillId="3" borderId="4" xfId="0" applyFont="1" applyFill="1" applyBorder="1" applyAlignment="1">
      <alignment horizontal="center" vertical="center"/>
    </xf>
    <xf numFmtId="0" fontId="17" fillId="3" borderId="20" xfId="0" applyFont="1" applyFill="1" applyBorder="1" applyAlignment="1">
      <alignment horizontal="center" vertical="center"/>
    </xf>
    <xf numFmtId="0" fontId="20" fillId="0" borderId="7" xfId="0" applyFont="1" applyBorder="1" applyAlignment="1">
      <alignment horizontal="left" vertical="center" wrapText="1"/>
    </xf>
    <xf numFmtId="0" fontId="48" fillId="0" borderId="13" xfId="0" applyFont="1" applyBorder="1" applyAlignment="1">
      <alignment horizontal="left" vertical="center" wrapText="1"/>
    </xf>
    <xf numFmtId="0" fontId="23" fillId="0" borderId="7" xfId="0" applyFont="1" applyBorder="1" applyAlignment="1" applyProtection="1">
      <alignment horizontal="left" vertical="center" wrapText="1"/>
      <protection locked="0"/>
    </xf>
    <xf numFmtId="0" fontId="0" fillId="0" borderId="37" xfId="0" applyBorder="1" applyAlignment="1" applyProtection="1">
      <alignment horizontal="center" vertical="center" wrapText="1"/>
      <protection locked="0"/>
    </xf>
    <xf numFmtId="0" fontId="0" fillId="0" borderId="34" xfId="0" applyBorder="1" applyAlignment="1" applyProtection="1">
      <alignment horizontal="center" vertical="center" wrapText="1"/>
      <protection locked="0"/>
    </xf>
    <xf numFmtId="0" fontId="0" fillId="0" borderId="35" xfId="0" applyBorder="1" applyAlignment="1" applyProtection="1">
      <alignment horizontal="center" vertical="center" wrapText="1"/>
      <protection locked="0"/>
    </xf>
    <xf numFmtId="0" fontId="32" fillId="3" borderId="21" xfId="0" applyFont="1" applyFill="1" applyBorder="1" applyAlignment="1">
      <alignment horizontal="center" vertical="center" wrapText="1"/>
    </xf>
    <xf numFmtId="0" fontId="48" fillId="0" borderId="15" xfId="0" applyFont="1" applyBorder="1" applyAlignment="1">
      <alignment horizontal="center" vertical="center"/>
    </xf>
    <xf numFmtId="0" fontId="48" fillId="0" borderId="38" xfId="0" applyFont="1" applyBorder="1" applyAlignment="1">
      <alignment horizontal="center" vertical="center"/>
    </xf>
    <xf numFmtId="0" fontId="48" fillId="0" borderId="14" xfId="0" applyFont="1" applyBorder="1" applyAlignment="1">
      <alignment horizontal="center" vertical="center"/>
    </xf>
    <xf numFmtId="0" fontId="20" fillId="0" borderId="8" xfId="0" applyFont="1" applyBorder="1" applyAlignment="1" applyProtection="1">
      <alignment horizontal="left" vertical="center" wrapText="1"/>
      <protection locked="0"/>
    </xf>
    <xf numFmtId="0" fontId="20" fillId="0" borderId="10" xfId="0" applyFont="1" applyBorder="1" applyAlignment="1" applyProtection="1">
      <alignment horizontal="left" vertical="center" wrapText="1"/>
      <protection locked="0"/>
    </xf>
    <xf numFmtId="0" fontId="20" fillId="0" borderId="9" xfId="0" applyFont="1" applyBorder="1" applyAlignment="1" applyProtection="1">
      <alignment horizontal="left" vertical="center" wrapText="1"/>
      <protection locked="0"/>
    </xf>
    <xf numFmtId="0" fontId="55" fillId="10" borderId="0" xfId="0" applyFont="1" applyFill="1" applyAlignment="1" applyProtection="1">
      <alignment horizontal="center" vertical="center" wrapText="1"/>
      <protection locked="0"/>
    </xf>
    <xf numFmtId="0" fontId="38" fillId="3" borderId="8" xfId="0" applyFont="1" applyFill="1" applyBorder="1" applyAlignment="1" applyProtection="1">
      <alignment horizontal="center" vertical="center"/>
      <protection locked="0"/>
    </xf>
    <xf numFmtId="0" fontId="38" fillId="3" borderId="10" xfId="0" applyFont="1" applyFill="1" applyBorder="1" applyAlignment="1" applyProtection="1">
      <alignment horizontal="center" vertical="center"/>
      <protection locked="0"/>
    </xf>
    <xf numFmtId="0" fontId="32" fillId="0" borderId="9"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8" fillId="3" borderId="3" xfId="0" applyFont="1" applyFill="1" applyBorder="1" applyAlignment="1" applyProtection="1">
      <alignment horizontal="center" vertical="center"/>
      <protection locked="0"/>
    </xf>
    <xf numFmtId="0" fontId="38" fillId="3" borderId="4" xfId="0" applyFont="1" applyFill="1" applyBorder="1" applyAlignment="1" applyProtection="1">
      <alignment horizontal="center" vertical="center"/>
      <protection locked="0"/>
    </xf>
    <xf numFmtId="0" fontId="0" fillId="0" borderId="27"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0" borderId="28" xfId="0" applyBorder="1" applyAlignment="1" applyProtection="1">
      <alignment horizontal="left" vertical="center" wrapText="1"/>
      <protection locked="0"/>
    </xf>
    <xf numFmtId="0" fontId="17" fillId="2" borderId="8" xfId="0" applyFont="1" applyFill="1" applyBorder="1" applyAlignment="1" applyProtection="1">
      <alignment horizontal="center" vertical="center"/>
      <protection locked="0"/>
    </xf>
    <xf numFmtId="0" fontId="17" fillId="2" borderId="10" xfId="0" applyFont="1" applyFill="1" applyBorder="1" applyAlignment="1" applyProtection="1">
      <alignment horizontal="center" vertical="center"/>
      <protection locked="0"/>
    </xf>
    <xf numFmtId="0" fontId="17" fillId="2" borderId="9" xfId="0" applyFont="1" applyFill="1" applyBorder="1" applyAlignment="1" applyProtection="1">
      <alignment horizontal="center" vertical="center"/>
      <protection locked="0"/>
    </xf>
    <xf numFmtId="9" fontId="56" fillId="11" borderId="0" xfId="0" applyNumberFormat="1" applyFont="1" applyFill="1" applyAlignment="1" applyProtection="1">
      <alignment horizontal="center" vertical="center"/>
      <protection locked="0"/>
    </xf>
    <xf numFmtId="0" fontId="56" fillId="11" borderId="0" xfId="0" applyFont="1" applyFill="1" applyAlignment="1" applyProtection="1">
      <alignment horizontal="center" vertical="center"/>
      <protection locked="0"/>
    </xf>
    <xf numFmtId="0" fontId="17" fillId="2" borderId="8" xfId="0" applyFont="1" applyFill="1" applyBorder="1" applyAlignment="1" applyProtection="1">
      <alignment horizontal="center" vertical="center" wrapText="1"/>
      <protection locked="0"/>
    </xf>
    <xf numFmtId="0" fontId="17" fillId="2" borderId="10" xfId="0" applyFont="1" applyFill="1" applyBorder="1" applyAlignment="1" applyProtection="1">
      <alignment horizontal="center" vertical="center" wrapText="1"/>
      <protection locked="0"/>
    </xf>
    <xf numFmtId="0" fontId="17" fillId="2" borderId="9" xfId="0" applyFont="1" applyFill="1" applyBorder="1" applyAlignment="1" applyProtection="1">
      <alignment horizontal="center" vertical="center" wrapText="1"/>
      <protection locked="0"/>
    </xf>
    <xf numFmtId="0" fontId="17" fillId="2" borderId="7" xfId="0" applyFont="1" applyFill="1" applyBorder="1" applyAlignment="1" applyProtection="1">
      <alignment horizontal="center" vertical="center"/>
      <protection locked="0"/>
    </xf>
    <xf numFmtId="0" fontId="17" fillId="12" borderId="29" xfId="0" applyFont="1" applyFill="1" applyBorder="1" applyAlignment="1" applyProtection="1">
      <alignment horizontal="center" vertical="center"/>
      <protection locked="0"/>
    </xf>
    <xf numFmtId="0" fontId="17" fillId="12" borderId="0" xfId="0" applyFont="1" applyFill="1" applyAlignment="1" applyProtection="1">
      <alignment horizontal="center" vertical="center"/>
      <protection locked="0"/>
    </xf>
    <xf numFmtId="0" fontId="17" fillId="12" borderId="30" xfId="0" applyFont="1" applyFill="1" applyBorder="1" applyAlignment="1" applyProtection="1">
      <alignment horizontal="center" vertical="center"/>
      <protection locked="0"/>
    </xf>
    <xf numFmtId="0" fontId="47" fillId="5" borderId="13" xfId="0" applyFont="1" applyFill="1" applyBorder="1" applyAlignment="1">
      <alignment horizontal="center" vertical="center"/>
    </xf>
    <xf numFmtId="0" fontId="33" fillId="5" borderId="3" xfId="0" applyFont="1" applyFill="1" applyBorder="1" applyAlignment="1">
      <alignment horizontal="center" vertical="center"/>
    </xf>
    <xf numFmtId="0" fontId="33" fillId="5" borderId="4" xfId="0" applyFont="1" applyFill="1" applyBorder="1" applyAlignment="1">
      <alignment horizontal="center" vertical="center"/>
    </xf>
    <xf numFmtId="0" fontId="33" fillId="5" borderId="20" xfId="0" applyFont="1" applyFill="1" applyBorder="1" applyAlignment="1">
      <alignment horizontal="center" vertical="center"/>
    </xf>
    <xf numFmtId="0" fontId="32" fillId="5" borderId="3" xfId="0" applyFont="1" applyFill="1" applyBorder="1" applyAlignment="1">
      <alignment horizontal="center" vertical="center" wrapText="1"/>
    </xf>
    <xf numFmtId="0" fontId="32" fillId="5" borderId="4" xfId="0" applyFont="1" applyFill="1" applyBorder="1" applyAlignment="1">
      <alignment horizontal="center" vertical="center" wrapText="1"/>
    </xf>
    <xf numFmtId="0" fontId="32" fillId="5" borderId="20" xfId="0" applyFont="1" applyFill="1" applyBorder="1" applyAlignment="1">
      <alignment horizontal="center" vertical="center" wrapText="1"/>
    </xf>
    <xf numFmtId="0" fontId="25" fillId="0" borderId="7" xfId="0" applyFont="1" applyBorder="1" applyAlignment="1">
      <alignment horizontal="center" vertical="center"/>
    </xf>
    <xf numFmtId="0" fontId="32" fillId="3" borderId="3" xfId="0" applyFont="1" applyFill="1" applyBorder="1" applyAlignment="1">
      <alignment horizontal="center" vertical="center" wrapText="1"/>
    </xf>
    <xf numFmtId="0" fontId="32" fillId="3" borderId="4" xfId="0" applyFont="1" applyFill="1" applyBorder="1" applyAlignment="1">
      <alignment horizontal="center" vertical="center" wrapText="1"/>
    </xf>
    <xf numFmtId="0" fontId="32" fillId="3" borderId="20" xfId="0" applyFont="1" applyFill="1" applyBorder="1" applyAlignment="1">
      <alignment horizontal="center" vertical="center" wrapText="1"/>
    </xf>
    <xf numFmtId="0" fontId="31" fillId="0" borderId="13" xfId="0" applyFont="1" applyBorder="1" applyAlignment="1">
      <alignment horizontal="center" vertical="center"/>
    </xf>
    <xf numFmtId="0" fontId="32" fillId="3" borderId="19" xfId="0" applyFont="1" applyFill="1" applyBorder="1" applyAlignment="1">
      <alignment horizontal="center" vertical="center" wrapText="1"/>
    </xf>
    <xf numFmtId="0" fontId="25" fillId="0" borderId="12" xfId="0" applyFont="1" applyBorder="1" applyAlignment="1">
      <alignment horizontal="center" vertical="center"/>
    </xf>
    <xf numFmtId="0" fontId="25" fillId="0" borderId="18" xfId="0" applyFont="1" applyBorder="1" applyAlignment="1">
      <alignment horizontal="center" vertical="center"/>
    </xf>
    <xf numFmtId="0" fontId="25" fillId="0" borderId="16" xfId="0" applyFont="1" applyBorder="1" applyAlignment="1">
      <alignment horizontal="center" vertical="center"/>
    </xf>
    <xf numFmtId="0" fontId="17" fillId="5" borderId="19" xfId="0" applyFont="1" applyFill="1" applyBorder="1" applyAlignment="1">
      <alignment horizontal="center" vertical="center"/>
    </xf>
    <xf numFmtId="0" fontId="17" fillId="5" borderId="0" xfId="0" applyFont="1" applyFill="1" applyAlignment="1">
      <alignment horizontal="center" vertical="center"/>
    </xf>
    <xf numFmtId="0" fontId="20" fillId="0" borderId="3" xfId="0" applyFont="1" applyBorder="1" applyAlignment="1">
      <alignment horizontal="left" vertical="center" wrapText="1"/>
    </xf>
    <xf numFmtId="0" fontId="20" fillId="0" borderId="4" xfId="0" applyFont="1" applyBorder="1" applyAlignment="1">
      <alignment horizontal="left" vertical="center" wrapText="1"/>
    </xf>
    <xf numFmtId="0" fontId="48" fillId="0" borderId="13" xfId="0" applyFont="1" applyBorder="1" applyAlignment="1">
      <alignment horizontal="center" vertical="center"/>
    </xf>
    <xf numFmtId="0" fontId="29" fillId="0" borderId="7" xfId="0" applyFont="1" applyBorder="1" applyAlignment="1">
      <alignment horizontal="center" vertical="center"/>
    </xf>
    <xf numFmtId="0" fontId="20" fillId="0" borderId="4" xfId="0" applyFont="1" applyBorder="1" applyAlignment="1">
      <alignment horizontal="center" vertical="center" wrapText="1"/>
    </xf>
    <xf numFmtId="0" fontId="20" fillId="0" borderId="20" xfId="0" applyFont="1" applyBorder="1" applyAlignment="1">
      <alignment horizontal="left" vertical="center" wrapText="1"/>
    </xf>
    <xf numFmtId="0" fontId="17" fillId="3" borderId="3" xfId="0" applyFont="1" applyFill="1" applyBorder="1" applyAlignment="1">
      <alignment horizontal="center" vertical="center" wrapText="1"/>
    </xf>
    <xf numFmtId="0" fontId="17" fillId="3" borderId="4" xfId="0" applyFont="1" applyFill="1" applyBorder="1" applyAlignment="1">
      <alignment horizontal="center" vertical="center" wrapText="1"/>
    </xf>
    <xf numFmtId="0" fontId="17" fillId="3" borderId="20" xfId="0" applyFont="1" applyFill="1" applyBorder="1" applyAlignment="1">
      <alignment horizontal="center" vertical="center" wrapText="1"/>
    </xf>
    <xf numFmtId="0" fontId="10" fillId="0" borderId="42" xfId="0" applyFont="1" applyBorder="1" applyAlignment="1">
      <alignment horizontal="left" vertical="center" wrapText="1"/>
    </xf>
    <xf numFmtId="0" fontId="11" fillId="0" borderId="43" xfId="0" applyFont="1" applyBorder="1"/>
    <xf numFmtId="0" fontId="11" fillId="0" borderId="44" xfId="0" applyFont="1" applyBorder="1"/>
    <xf numFmtId="0" fontId="10" fillId="0" borderId="43" xfId="0" applyFont="1" applyBorder="1" applyAlignment="1">
      <alignment horizontal="left" vertical="center" wrapText="1"/>
    </xf>
    <xf numFmtId="0" fontId="10" fillId="0" borderId="44" xfId="0" applyFont="1" applyBorder="1" applyAlignment="1">
      <alignment horizontal="left" vertical="center" wrapText="1"/>
    </xf>
    <xf numFmtId="0" fontId="31" fillId="0" borderId="13" xfId="0" applyFont="1" applyBorder="1" applyAlignment="1">
      <alignment horizontal="left" vertical="center"/>
    </xf>
    <xf numFmtId="0" fontId="48" fillId="0" borderId="8" xfId="0" applyFont="1" applyBorder="1" applyAlignment="1">
      <alignment horizontal="left" vertical="center" wrapText="1"/>
    </xf>
    <xf numFmtId="0" fontId="48" fillId="0" borderId="10" xfId="0" applyFont="1" applyBorder="1" applyAlignment="1">
      <alignment horizontal="left" vertical="center" wrapText="1"/>
    </xf>
    <xf numFmtId="0" fontId="48" fillId="0" borderId="9" xfId="0" applyFont="1" applyBorder="1" applyAlignment="1">
      <alignment horizontal="left" vertical="center" wrapText="1"/>
    </xf>
    <xf numFmtId="0" fontId="10" fillId="0" borderId="3" xfId="0" applyFont="1" applyBorder="1" applyAlignment="1">
      <alignment horizontal="left" vertical="center" wrapText="1"/>
    </xf>
    <xf numFmtId="0" fontId="54" fillId="0" borderId="13" xfId="0" applyFont="1" applyBorder="1" applyAlignment="1">
      <alignment horizontal="left" vertical="center"/>
    </xf>
    <xf numFmtId="0" fontId="10" fillId="0" borderId="39" xfId="0" applyFont="1" applyBorder="1" applyAlignment="1">
      <alignment horizontal="left" vertical="center" wrapText="1"/>
    </xf>
    <xf numFmtId="0" fontId="11" fillId="0" borderId="40" xfId="0" applyFont="1" applyBorder="1"/>
    <xf numFmtId="0" fontId="32" fillId="0" borderId="4" xfId="0" applyFont="1" applyBorder="1" applyAlignment="1" applyProtection="1">
      <alignment horizontal="center" vertical="center"/>
      <protection locked="0"/>
    </xf>
    <xf numFmtId="0" fontId="32" fillId="0" borderId="20" xfId="0" applyFont="1" applyBorder="1" applyAlignment="1" applyProtection="1">
      <alignment horizontal="center" vertical="center"/>
      <protection locked="0"/>
    </xf>
    <xf numFmtId="0" fontId="57" fillId="0" borderId="31" xfId="0" applyFont="1" applyBorder="1" applyAlignment="1" applyProtection="1">
      <alignment horizontal="center" vertical="center"/>
      <protection locked="0"/>
    </xf>
    <xf numFmtId="14" fontId="47" fillId="0" borderId="4" xfId="0" applyNumberFormat="1" applyFont="1" applyBorder="1" applyAlignment="1" applyProtection="1">
      <alignment horizontal="center" vertical="center"/>
      <protection locked="0"/>
    </xf>
    <xf numFmtId="14" fontId="47" fillId="0" borderId="20" xfId="0" applyNumberFormat="1" applyFont="1" applyBorder="1" applyAlignment="1" applyProtection="1">
      <alignment horizontal="center" vertical="center"/>
      <protection locked="0"/>
    </xf>
    <xf numFmtId="0" fontId="47" fillId="3" borderId="3"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protection locked="0"/>
    </xf>
    <xf numFmtId="0" fontId="0" fillId="0" borderId="29" xfId="0" applyBorder="1" applyAlignment="1" applyProtection="1">
      <alignment horizontal="center" vertical="center"/>
      <protection locked="0"/>
    </xf>
    <xf numFmtId="0" fontId="0" fillId="0" borderId="30" xfId="0" applyBorder="1" applyAlignment="1" applyProtection="1">
      <alignment horizontal="center" vertical="center"/>
      <protection locked="0"/>
    </xf>
    <xf numFmtId="0" fontId="31" fillId="0" borderId="13" xfId="0" applyFont="1" applyBorder="1" applyAlignment="1" applyProtection="1">
      <alignment horizontal="center" vertical="center" wrapText="1"/>
      <protection locked="0"/>
    </xf>
    <xf numFmtId="0" fontId="31" fillId="0" borderId="13" xfId="0" applyFont="1" applyBorder="1" applyAlignment="1" applyProtection="1">
      <alignment horizontal="left" vertical="center" wrapText="1"/>
      <protection locked="0"/>
    </xf>
    <xf numFmtId="0" fontId="11" fillId="0" borderId="41" xfId="0" applyFont="1" applyBorder="1"/>
    <xf numFmtId="0" fontId="44" fillId="0" borderId="9" xfId="0" applyFont="1" applyBorder="1" applyAlignment="1" applyProtection="1">
      <alignment horizontal="center" vertical="center"/>
      <protection locked="0"/>
    </xf>
    <xf numFmtId="0" fontId="44" fillId="0" borderId="7" xfId="0" applyFont="1" applyBorder="1" applyAlignment="1" applyProtection="1">
      <alignment horizontal="center" vertical="center"/>
      <protection locked="0"/>
    </xf>
    <xf numFmtId="0" fontId="44" fillId="0" borderId="4" xfId="0" applyFont="1" applyBorder="1" applyAlignment="1" applyProtection="1">
      <alignment horizontal="center" vertical="center"/>
      <protection locked="0"/>
    </xf>
    <xf numFmtId="0" fontId="44" fillId="0" borderId="20" xfId="0" applyFont="1" applyBorder="1" applyAlignment="1" applyProtection="1">
      <alignment horizontal="center" vertical="center"/>
      <protection locked="0"/>
    </xf>
    <xf numFmtId="14" fontId="58" fillId="0" borderId="4" xfId="0" applyNumberFormat="1" applyFont="1" applyBorder="1" applyAlignment="1" applyProtection="1">
      <alignment horizontal="center" vertical="center"/>
      <protection locked="0"/>
    </xf>
    <xf numFmtId="14" fontId="58" fillId="0" borderId="20" xfId="0" applyNumberFormat="1" applyFont="1" applyBorder="1" applyAlignment="1" applyProtection="1">
      <alignment horizontal="center" vertical="center"/>
      <protection locked="0"/>
    </xf>
    <xf numFmtId="0" fontId="37" fillId="0" borderId="8" xfId="0" applyFont="1" applyBorder="1" applyAlignment="1" applyProtection="1">
      <alignment horizontal="left" vertical="center" wrapText="1"/>
      <protection locked="0"/>
    </xf>
    <xf numFmtId="0" fontId="37" fillId="0" borderId="10" xfId="0" applyFont="1" applyBorder="1" applyAlignment="1" applyProtection="1">
      <alignment horizontal="left" vertical="center" wrapText="1"/>
      <protection locked="0"/>
    </xf>
    <xf numFmtId="0" fontId="37" fillId="0" borderId="9" xfId="0" applyFont="1" applyBorder="1" applyAlignment="1" applyProtection="1">
      <alignment horizontal="left" vertical="center" wrapText="1"/>
      <protection locked="0"/>
    </xf>
    <xf numFmtId="0" fontId="18" fillId="0" borderId="8" xfId="0" applyFont="1" applyBorder="1" applyAlignment="1" applyProtection="1">
      <alignment horizontal="center" vertical="center"/>
      <protection locked="0"/>
    </xf>
    <xf numFmtId="0" fontId="18" fillId="0" borderId="10" xfId="0" applyFont="1" applyBorder="1" applyAlignment="1" applyProtection="1">
      <alignment horizontal="center" vertical="center"/>
      <protection locked="0"/>
    </xf>
    <xf numFmtId="0" fontId="18" fillId="0" borderId="9" xfId="0" applyFont="1" applyBorder="1" applyAlignment="1" applyProtection="1">
      <alignment horizontal="center" vertical="center"/>
      <protection locked="0"/>
    </xf>
    <xf numFmtId="0" fontId="24" fillId="0" borderId="7" xfId="0" applyFont="1" applyBorder="1" applyAlignment="1" applyProtection="1">
      <alignment horizontal="left" vertical="center" wrapText="1"/>
      <protection locked="0"/>
    </xf>
    <xf numFmtId="0" fontId="18" fillId="0" borderId="27" xfId="0" applyFont="1" applyBorder="1" applyAlignment="1" applyProtection="1">
      <alignment horizontal="left" vertical="center" wrapText="1"/>
      <protection locked="0"/>
    </xf>
    <xf numFmtId="0" fontId="18" fillId="0" borderId="11" xfId="0" applyFont="1" applyBorder="1" applyAlignment="1" applyProtection="1">
      <alignment horizontal="left" vertical="center" wrapText="1"/>
      <protection locked="0"/>
    </xf>
    <xf numFmtId="0" fontId="18" fillId="0" borderId="28" xfId="0" applyFont="1" applyBorder="1" applyAlignment="1" applyProtection="1">
      <alignment horizontal="left" vertical="center" wrapText="1"/>
      <protection locked="0"/>
    </xf>
    <xf numFmtId="0" fontId="18" fillId="0" borderId="37" xfId="0" applyFont="1" applyBorder="1" applyAlignment="1" applyProtection="1">
      <alignment horizontal="left" vertical="center" wrapText="1"/>
      <protection locked="0"/>
    </xf>
    <xf numFmtId="0" fontId="18" fillId="0" borderId="34" xfId="0" applyFont="1" applyBorder="1" applyAlignment="1" applyProtection="1">
      <alignment horizontal="left" vertical="center" wrapText="1"/>
      <protection locked="0"/>
    </xf>
    <xf numFmtId="0" fontId="18" fillId="0" borderId="35" xfId="0" applyFont="1" applyBorder="1" applyAlignment="1" applyProtection="1">
      <alignment horizontal="left" vertical="center" wrapText="1"/>
      <protection locked="0"/>
    </xf>
    <xf numFmtId="0" fontId="18" fillId="0" borderId="37" xfId="0" applyFont="1" applyBorder="1" applyAlignment="1" applyProtection="1">
      <alignment horizontal="center" vertical="center" wrapText="1"/>
      <protection locked="0"/>
    </xf>
    <xf numFmtId="0" fontId="18" fillId="0" borderId="34" xfId="0" applyFont="1" applyBorder="1" applyAlignment="1" applyProtection="1">
      <alignment horizontal="center" vertical="center" wrapText="1"/>
      <protection locked="0"/>
    </xf>
    <xf numFmtId="0" fontId="18" fillId="0" borderId="35" xfId="0" applyFont="1" applyBorder="1" applyAlignment="1" applyProtection="1">
      <alignment horizontal="center" vertical="center" wrapText="1"/>
      <protection locked="0"/>
    </xf>
    <xf numFmtId="0" fontId="18" fillId="0" borderId="25" xfId="0" applyFont="1" applyBorder="1" applyAlignment="1" applyProtection="1">
      <alignment horizontal="center" vertical="center"/>
      <protection locked="0"/>
    </xf>
    <xf numFmtId="0" fontId="18" fillId="0" borderId="36" xfId="0" applyFont="1" applyBorder="1" applyAlignment="1" applyProtection="1">
      <alignment horizontal="center" vertical="center"/>
      <protection locked="0"/>
    </xf>
    <xf numFmtId="0" fontId="18" fillId="0" borderId="26" xfId="0" applyFont="1" applyBorder="1" applyAlignment="1" applyProtection="1">
      <alignment horizontal="center" vertical="center"/>
      <protection locked="0"/>
    </xf>
    <xf numFmtId="0" fontId="18" fillId="0" borderId="19" xfId="0" applyFont="1" applyBorder="1" applyAlignment="1" applyProtection="1">
      <alignment horizontal="center" vertical="center"/>
      <protection locked="0"/>
    </xf>
    <xf numFmtId="0" fontId="18" fillId="0" borderId="0" xfId="0" applyFont="1" applyAlignment="1" applyProtection="1">
      <alignment horizontal="center" vertical="center"/>
      <protection locked="0"/>
    </xf>
    <xf numFmtId="0" fontId="18" fillId="0" borderId="21" xfId="0" applyFont="1" applyBorder="1" applyAlignment="1" applyProtection="1">
      <alignment horizontal="center" vertical="center"/>
      <protection locked="0"/>
    </xf>
    <xf numFmtId="0" fontId="18" fillId="0" borderId="22" xfId="0" applyFont="1" applyBorder="1" applyAlignment="1" applyProtection="1">
      <alignment horizontal="center" vertical="center"/>
      <protection locked="0"/>
    </xf>
    <xf numFmtId="0" fontId="18" fillId="0" borderId="24" xfId="0" applyFont="1" applyBorder="1" applyAlignment="1" applyProtection="1">
      <alignment horizontal="center" vertical="center"/>
      <protection locked="0"/>
    </xf>
    <xf numFmtId="0" fontId="18" fillId="0" borderId="23" xfId="0" applyFont="1" applyBorder="1" applyAlignment="1" applyProtection="1">
      <alignment horizontal="center" vertical="center"/>
      <protection locked="0"/>
    </xf>
    <xf numFmtId="0" fontId="33" fillId="5" borderId="3" xfId="0" applyFont="1" applyFill="1" applyBorder="1" applyAlignment="1">
      <alignment horizontal="left" vertical="center"/>
    </xf>
    <xf numFmtId="0" fontId="33" fillId="5" borderId="4" xfId="0" applyFont="1" applyFill="1" applyBorder="1" applyAlignment="1">
      <alignment horizontal="left" vertical="center"/>
    </xf>
    <xf numFmtId="0" fontId="33" fillId="5" borderId="20" xfId="0" applyFont="1" applyFill="1" applyBorder="1" applyAlignment="1">
      <alignment horizontal="left" vertical="center"/>
    </xf>
    <xf numFmtId="0" fontId="32" fillId="3" borderId="0" xfId="0" applyFont="1" applyFill="1" applyAlignment="1">
      <alignment horizontal="left" vertical="center" wrapText="1" indent="1"/>
    </xf>
    <xf numFmtId="0" fontId="32" fillId="3" borderId="21" xfId="0" applyFont="1" applyFill="1" applyBorder="1" applyAlignment="1">
      <alignment horizontal="left" vertical="center" wrapText="1" indent="1"/>
    </xf>
    <xf numFmtId="0" fontId="25" fillId="0" borderId="13" xfId="0" applyFont="1" applyBorder="1" applyAlignment="1">
      <alignment horizontal="left" vertical="center"/>
    </xf>
    <xf numFmtId="0" fontId="48" fillId="0" borderId="15" xfId="0" applyFont="1" applyBorder="1" applyAlignment="1">
      <alignment horizontal="left" vertical="center"/>
    </xf>
    <xf numFmtId="0" fontId="48" fillId="0" borderId="38" xfId="0" applyFont="1" applyBorder="1" applyAlignment="1">
      <alignment horizontal="left" vertical="center"/>
    </xf>
    <xf numFmtId="0" fontId="48" fillId="0" borderId="14" xfId="0" applyFont="1" applyBorder="1" applyAlignment="1">
      <alignment horizontal="left" vertical="center"/>
    </xf>
    <xf numFmtId="0" fontId="25" fillId="3" borderId="3" xfId="0" applyFont="1" applyFill="1" applyBorder="1" applyAlignment="1">
      <alignment horizontal="left" vertical="center"/>
    </xf>
    <xf numFmtId="0" fontId="25" fillId="3" borderId="4" xfId="0" applyFont="1" applyFill="1" applyBorder="1" applyAlignment="1">
      <alignment horizontal="left" vertical="center"/>
    </xf>
    <xf numFmtId="0" fontId="25" fillId="3" borderId="20" xfId="0" applyFont="1" applyFill="1" applyBorder="1" applyAlignment="1">
      <alignment horizontal="left" vertical="center"/>
    </xf>
    <xf numFmtId="0" fontId="25" fillId="3" borderId="3" xfId="0" applyFont="1" applyFill="1" applyBorder="1" applyAlignment="1">
      <alignment horizontal="left" vertical="center" wrapText="1"/>
    </xf>
    <xf numFmtId="0" fontId="25" fillId="3" borderId="4" xfId="0" applyFont="1" applyFill="1" applyBorder="1" applyAlignment="1">
      <alignment horizontal="left" vertical="center" wrapText="1"/>
    </xf>
    <xf numFmtId="0" fontId="32" fillId="3" borderId="3" xfId="0" applyFont="1" applyFill="1" applyBorder="1" applyAlignment="1">
      <alignment horizontal="left" vertical="center" wrapText="1" indent="1"/>
    </xf>
    <xf numFmtId="0" fontId="32" fillId="3" borderId="4" xfId="0" applyFont="1" applyFill="1" applyBorder="1" applyAlignment="1">
      <alignment horizontal="left" vertical="center" wrapText="1" indent="1"/>
    </xf>
    <xf numFmtId="0" fontId="32" fillId="3" borderId="20" xfId="0" applyFont="1" applyFill="1" applyBorder="1" applyAlignment="1">
      <alignment horizontal="left" vertical="center" wrapText="1" indent="1"/>
    </xf>
    <xf numFmtId="0" fontId="25" fillId="0" borderId="7" xfId="0" applyFont="1" applyBorder="1" applyAlignment="1">
      <alignment horizontal="left" vertical="center"/>
    </xf>
    <xf numFmtId="0" fontId="17" fillId="5" borderId="19" xfId="0" applyFont="1" applyFill="1" applyBorder="1" applyAlignment="1">
      <alignment horizontal="left" vertical="center"/>
    </xf>
    <xf numFmtId="0" fontId="17" fillId="5" borderId="0" xfId="0" applyFont="1" applyFill="1" applyAlignment="1">
      <alignment horizontal="left" vertical="center"/>
    </xf>
    <xf numFmtId="0" fontId="32" fillId="3" borderId="19" xfId="0" applyFont="1" applyFill="1" applyBorder="1" applyAlignment="1">
      <alignment horizontal="left" vertical="center" wrapText="1" indent="1"/>
    </xf>
    <xf numFmtId="0" fontId="25" fillId="0" borderId="12" xfId="0" applyFont="1" applyBorder="1" applyAlignment="1">
      <alignment horizontal="left" vertical="center"/>
    </xf>
    <xf numFmtId="0" fontId="25" fillId="0" borderId="18" xfId="0" applyFont="1" applyBorder="1" applyAlignment="1">
      <alignment horizontal="left" vertical="center"/>
    </xf>
    <xf numFmtId="0" fontId="25" fillId="0" borderId="16" xfId="0" applyFont="1" applyBorder="1" applyAlignment="1">
      <alignment horizontal="left" vertical="center"/>
    </xf>
    <xf numFmtId="0" fontId="48" fillId="0" borderId="13" xfId="0" applyFont="1" applyBorder="1" applyAlignment="1">
      <alignment horizontal="left" vertical="center"/>
    </xf>
    <xf numFmtId="0" fontId="29" fillId="0" borderId="7" xfId="0" applyFont="1" applyBorder="1" applyAlignment="1">
      <alignment horizontal="left" vertical="center"/>
    </xf>
    <xf numFmtId="0" fontId="17" fillId="3" borderId="3" xfId="0" applyFont="1" applyFill="1" applyBorder="1" applyAlignment="1">
      <alignment horizontal="left" vertical="center" wrapText="1" indent="1"/>
    </xf>
    <xf numFmtId="0" fontId="17" fillId="3" borderId="4" xfId="0" applyFont="1" applyFill="1" applyBorder="1" applyAlignment="1">
      <alignment horizontal="left" vertical="center" wrapText="1" indent="1"/>
    </xf>
    <xf numFmtId="0" fontId="17" fillId="3" borderId="20" xfId="0" applyFont="1" applyFill="1" applyBorder="1" applyAlignment="1">
      <alignment horizontal="left" vertical="center" wrapText="1" indent="1"/>
    </xf>
    <xf numFmtId="0" fontId="17" fillId="5" borderId="3" xfId="0" applyFont="1" applyFill="1" applyBorder="1" applyAlignment="1">
      <alignment horizontal="left" vertical="center" wrapText="1"/>
    </xf>
    <xf numFmtId="0" fontId="17" fillId="5" borderId="4" xfId="0" applyFont="1" applyFill="1" applyBorder="1" applyAlignment="1">
      <alignment horizontal="left" vertical="center" wrapText="1"/>
    </xf>
    <xf numFmtId="0" fontId="17" fillId="5" borderId="20" xfId="0" applyFont="1" applyFill="1" applyBorder="1" applyAlignment="1">
      <alignment horizontal="left" vertical="center" wrapText="1"/>
    </xf>
    <xf numFmtId="0" fontId="17" fillId="3" borderId="3" xfId="0" applyFont="1" applyFill="1" applyBorder="1" applyAlignment="1">
      <alignment horizontal="left" vertical="center" indent="1"/>
    </xf>
    <xf numFmtId="0" fontId="17" fillId="3" borderId="4" xfId="0" applyFont="1" applyFill="1" applyBorder="1" applyAlignment="1">
      <alignment horizontal="left" vertical="center" indent="1"/>
    </xf>
    <xf numFmtId="0" fontId="17" fillId="3" borderId="20" xfId="0" applyFont="1" applyFill="1" applyBorder="1" applyAlignment="1">
      <alignment horizontal="left" vertical="center" indent="1"/>
    </xf>
    <xf numFmtId="0" fontId="11" fillId="0" borderId="40" xfId="0" applyFont="1" applyBorder="1" applyAlignment="1">
      <alignment horizontal="left"/>
    </xf>
    <xf numFmtId="0" fontId="11" fillId="0" borderId="41" xfId="0" applyFont="1" applyBorder="1" applyAlignment="1">
      <alignment horizontal="left"/>
    </xf>
    <xf numFmtId="0" fontId="11" fillId="0" borderId="43" xfId="0" applyFont="1" applyBorder="1" applyAlignment="1">
      <alignment horizontal="left"/>
    </xf>
    <xf numFmtId="0" fontId="11" fillId="0" borderId="44" xfId="0" applyFont="1" applyBorder="1" applyAlignment="1">
      <alignment horizontal="left"/>
    </xf>
    <xf numFmtId="0" fontId="33" fillId="0" borderId="31" xfId="0" applyFont="1" applyBorder="1" applyAlignment="1">
      <alignment horizontal="center" vertical="center"/>
    </xf>
    <xf numFmtId="0" fontId="17" fillId="5" borderId="3" xfId="0" applyFont="1" applyFill="1" applyBorder="1" applyAlignment="1">
      <alignment horizontal="center" vertical="center"/>
    </xf>
    <xf numFmtId="0" fontId="17" fillId="5" borderId="20" xfId="0" applyFont="1" applyFill="1" applyBorder="1" applyAlignment="1">
      <alignment horizontal="center" vertical="center"/>
    </xf>
    <xf numFmtId="0" fontId="0" fillId="0" borderId="7" xfId="0" applyBorder="1" applyAlignment="1">
      <alignment horizontal="left" vertical="center" wrapText="1"/>
    </xf>
    <xf numFmtId="0" fontId="59" fillId="13" borderId="0" xfId="0" applyFont="1" applyFill="1" applyAlignment="1">
      <alignment horizontal="center" vertical="center"/>
    </xf>
    <xf numFmtId="0" fontId="34" fillId="0" borderId="27" xfId="0" applyFont="1" applyBorder="1" applyAlignment="1">
      <alignment horizontal="center" vertical="center"/>
    </xf>
    <xf numFmtId="0" fontId="34" fillId="0" borderId="11" xfId="0" applyFont="1" applyBorder="1" applyAlignment="1">
      <alignment horizontal="center" vertical="center"/>
    </xf>
    <xf numFmtId="0" fontId="34" fillId="0" borderId="28" xfId="0" applyFont="1" applyBorder="1" applyAlignment="1">
      <alignment horizontal="center" vertical="center"/>
    </xf>
    <xf numFmtId="0" fontId="0" fillId="0" borderId="17"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10" xfId="0" applyBorder="1" applyAlignment="1">
      <alignment horizontal="center" vertical="center"/>
    </xf>
    <xf numFmtId="0" fontId="0" fillId="0" borderId="9" xfId="0" applyBorder="1" applyAlignment="1">
      <alignment horizontal="center" vertical="center"/>
    </xf>
    <xf numFmtId="0" fontId="17" fillId="3" borderId="7" xfId="0" applyFont="1" applyFill="1" applyBorder="1" applyAlignment="1">
      <alignment horizontal="center" vertical="center" wrapText="1"/>
    </xf>
    <xf numFmtId="0" fontId="17" fillId="0" borderId="7" xfId="0" applyFont="1" applyBorder="1" applyAlignment="1">
      <alignment horizontal="left" vertical="center" wrapText="1"/>
    </xf>
    <xf numFmtId="0" fontId="18" fillId="0" borderId="8" xfId="0" applyFont="1" applyBorder="1" applyAlignment="1">
      <alignment horizontal="left" vertical="center" wrapText="1" indent="1"/>
    </xf>
    <xf numFmtId="0" fontId="18" fillId="0" borderId="10" xfId="0" applyFont="1" applyBorder="1" applyAlignment="1">
      <alignment horizontal="left" vertical="center" wrapText="1" indent="1"/>
    </xf>
    <xf numFmtId="0" fontId="18" fillId="0" borderId="9" xfId="0" applyFont="1" applyBorder="1" applyAlignment="1">
      <alignment horizontal="left" vertical="center" wrapText="1" indent="1"/>
    </xf>
    <xf numFmtId="0" fontId="18" fillId="0" borderId="7" xfId="0" applyFont="1" applyBorder="1" applyAlignment="1">
      <alignment horizontal="left" vertical="center" wrapText="1" indent="1"/>
    </xf>
    <xf numFmtId="0" fontId="18" fillId="0" borderId="7" xfId="0" applyFont="1" applyBorder="1" applyAlignment="1">
      <alignment horizontal="left" vertical="center" indent="1"/>
    </xf>
    <xf numFmtId="0" fontId="25" fillId="3" borderId="6" xfId="0" applyFont="1" applyFill="1" applyBorder="1" applyAlignment="1">
      <alignment horizontal="center" vertical="center"/>
    </xf>
    <xf numFmtId="0" fontId="25" fillId="3" borderId="45" xfId="0" applyFont="1" applyFill="1" applyBorder="1" applyAlignment="1">
      <alignment horizontal="center" vertical="center"/>
    </xf>
    <xf numFmtId="0" fontId="25" fillId="3" borderId="46" xfId="0" applyFont="1" applyFill="1" applyBorder="1" applyAlignment="1">
      <alignment horizontal="center" vertical="center"/>
    </xf>
    <xf numFmtId="0" fontId="2" fillId="0" borderId="4" xfId="0" applyFont="1" applyBorder="1" applyAlignment="1">
      <alignment horizontal="center" vertical="center"/>
    </xf>
    <xf numFmtId="0" fontId="2" fillId="0" borderId="20" xfId="0" applyFont="1" applyBorder="1" applyAlignment="1">
      <alignment horizontal="center" vertical="center"/>
    </xf>
    <xf numFmtId="0" fontId="26" fillId="0" borderId="4" xfId="0" applyFont="1" applyBorder="1" applyAlignment="1">
      <alignment horizontal="center" vertical="center"/>
    </xf>
    <xf numFmtId="0" fontId="26" fillId="0" borderId="20" xfId="0" applyFont="1" applyBorder="1" applyAlignment="1">
      <alignment horizontal="center" vertical="center"/>
    </xf>
    <xf numFmtId="179" fontId="34" fillId="0" borderId="0" xfId="1" applyNumberFormat="1" applyFont="1" applyFill="1" applyBorder="1" applyAlignment="1">
      <alignment horizontal="center" vertical="center"/>
    </xf>
    <xf numFmtId="0" fontId="25" fillId="0" borderId="7" xfId="0" applyFont="1" applyBorder="1" applyAlignment="1">
      <alignment horizontal="center" vertical="center" wrapText="1"/>
    </xf>
    <xf numFmtId="0" fontId="25" fillId="4" borderId="7" xfId="0" applyFont="1" applyFill="1" applyBorder="1" applyAlignment="1">
      <alignment horizontal="center" vertical="center"/>
    </xf>
    <xf numFmtId="0" fontId="25" fillId="5" borderId="7" xfId="0" applyFont="1" applyFill="1" applyBorder="1" applyAlignment="1">
      <alignment horizontal="center" vertical="center"/>
    </xf>
    <xf numFmtId="0" fontId="35" fillId="3" borderId="0" xfId="0" applyFont="1" applyFill="1" applyAlignment="1">
      <alignment horizontal="center" vertical="center"/>
    </xf>
    <xf numFmtId="180" fontId="19" fillId="0" borderId="4" xfId="1" applyNumberFormat="1" applyFont="1" applyFill="1" applyBorder="1" applyAlignment="1">
      <alignment horizontal="center" vertical="center"/>
    </xf>
    <xf numFmtId="180" fontId="19" fillId="0" borderId="20" xfId="1" applyNumberFormat="1" applyFont="1" applyFill="1" applyBorder="1" applyAlignment="1">
      <alignment horizontal="center" vertical="center"/>
    </xf>
    <xf numFmtId="0" fontId="32" fillId="0" borderId="4" xfId="0" applyFont="1" applyBorder="1" applyAlignment="1">
      <alignment horizontal="center" vertical="center"/>
    </xf>
    <xf numFmtId="0" fontId="32" fillId="0" borderId="20" xfId="0" applyFont="1" applyBorder="1" applyAlignment="1">
      <alignment horizontal="center" vertical="center"/>
    </xf>
    <xf numFmtId="0" fontId="20" fillId="0" borderId="4" xfId="0" applyFont="1" applyBorder="1" applyAlignment="1">
      <alignment horizontal="center" vertical="center"/>
    </xf>
    <xf numFmtId="0" fontId="20" fillId="0" borderId="20" xfId="0" applyFont="1" applyBorder="1" applyAlignment="1">
      <alignment horizontal="center" vertical="center"/>
    </xf>
    <xf numFmtId="0" fontId="60" fillId="0" borderId="0" xfId="0" applyFont="1" applyAlignment="1">
      <alignment horizontal="center" vertical="center"/>
    </xf>
    <xf numFmtId="0" fontId="25" fillId="0" borderId="12" xfId="0" applyFont="1" applyBorder="1" applyAlignment="1">
      <alignment horizontal="center" vertical="center" textRotation="90"/>
    </xf>
    <xf numFmtId="0" fontId="25" fillId="0" borderId="18" xfId="0" applyFont="1" applyBorder="1" applyAlignment="1">
      <alignment horizontal="center" vertical="center" textRotation="90"/>
    </xf>
    <xf numFmtId="0" fontId="25" fillId="0" borderId="16" xfId="0" applyFont="1" applyBorder="1" applyAlignment="1">
      <alignment horizontal="center" vertical="center" textRotation="90"/>
    </xf>
    <xf numFmtId="0" fontId="35" fillId="3" borderId="10" xfId="0" applyFont="1" applyFill="1" applyBorder="1" applyAlignment="1">
      <alignment horizontal="center" vertical="center"/>
    </xf>
    <xf numFmtId="0" fontId="32" fillId="0" borderId="7" xfId="0" applyFont="1" applyBorder="1" applyAlignment="1">
      <alignment horizontal="left" vertical="center"/>
    </xf>
    <xf numFmtId="0" fontId="60" fillId="0" borderId="10" xfId="0" applyFont="1" applyBorder="1" applyAlignment="1">
      <alignment horizontal="center" vertical="center"/>
    </xf>
    <xf numFmtId="0" fontId="25" fillId="0" borderId="8" xfId="0" applyFont="1" applyBorder="1" applyAlignment="1">
      <alignment horizontal="left" vertical="center" wrapText="1"/>
    </xf>
    <xf numFmtId="0" fontId="25" fillId="0" borderId="10" xfId="0" applyFont="1" applyBorder="1" applyAlignment="1">
      <alignment horizontal="left" vertical="center" wrapText="1"/>
    </xf>
    <xf numFmtId="0" fontId="25" fillId="0" borderId="9" xfId="0" applyFont="1" applyBorder="1" applyAlignment="1">
      <alignment horizontal="left" vertical="center" wrapText="1"/>
    </xf>
    <xf numFmtId="0" fontId="21" fillId="0" borderId="1" xfId="0" applyFont="1" applyBorder="1" applyAlignment="1">
      <alignment horizontal="left" vertical="center" wrapText="1" readingOrder="1"/>
    </xf>
    <xf numFmtId="0" fontId="61" fillId="10" borderId="0" xfId="0" applyFont="1" applyFill="1" applyAlignment="1" applyProtection="1">
      <alignment horizontal="center" vertical="center" wrapText="1"/>
      <protection locked="0"/>
    </xf>
    <xf numFmtId="0" fontId="62" fillId="0" borderId="0" xfId="0" applyFont="1" applyAlignment="1" applyProtection="1">
      <alignment vertical="center"/>
      <protection locked="0"/>
    </xf>
    <xf numFmtId="0" fontId="63" fillId="0" borderId="0" xfId="0" applyFont="1" applyAlignment="1" applyProtection="1">
      <alignment horizontal="center" vertical="center"/>
      <protection locked="0"/>
    </xf>
    <xf numFmtId="0" fontId="64" fillId="0" borderId="0" xfId="0" applyFont="1" applyAlignment="1" applyProtection="1">
      <alignment horizontal="center" vertical="center"/>
      <protection locked="0"/>
    </xf>
    <xf numFmtId="0" fontId="65" fillId="0" borderId="0" xfId="0" applyFont="1" applyAlignment="1" applyProtection="1">
      <alignment horizontal="center" vertical="center"/>
      <protection locked="0"/>
    </xf>
    <xf numFmtId="0" fontId="66" fillId="3" borderId="8" xfId="0" applyFont="1" applyFill="1" applyBorder="1" applyAlignment="1" applyProtection="1">
      <alignment horizontal="center" vertical="center"/>
      <protection locked="0"/>
    </xf>
    <xf numFmtId="0" fontId="66" fillId="3" borderId="10" xfId="0" applyFont="1" applyFill="1" applyBorder="1" applyAlignment="1" applyProtection="1">
      <alignment horizontal="center" vertical="center"/>
      <protection locked="0"/>
    </xf>
    <xf numFmtId="0" fontId="67" fillId="0" borderId="9" xfId="0" applyFont="1" applyBorder="1" applyAlignment="1" applyProtection="1">
      <alignment horizontal="center" vertical="center"/>
      <protection locked="0"/>
    </xf>
    <xf numFmtId="0" fontId="67" fillId="0" borderId="7" xfId="0" applyFont="1" applyBorder="1" applyAlignment="1" applyProtection="1">
      <alignment horizontal="center" vertical="center"/>
      <protection locked="0"/>
    </xf>
    <xf numFmtId="0" fontId="68" fillId="0" borderId="0" xfId="0" applyFont="1" applyAlignment="1" applyProtection="1">
      <alignment vertical="center"/>
      <protection locked="0"/>
    </xf>
    <xf numFmtId="0" fontId="66" fillId="3" borderId="3" xfId="0" applyFont="1" applyFill="1" applyBorder="1" applyAlignment="1" applyProtection="1">
      <alignment horizontal="center" vertical="center"/>
      <protection locked="0"/>
    </xf>
    <xf numFmtId="0" fontId="66" fillId="3" borderId="4" xfId="0" applyFont="1" applyFill="1" applyBorder="1" applyAlignment="1" applyProtection="1">
      <alignment horizontal="center" vertical="center"/>
      <protection locked="0"/>
    </xf>
    <xf numFmtId="0" fontId="67" fillId="0" borderId="4" xfId="0" applyFont="1" applyBorder="1" applyAlignment="1" applyProtection="1">
      <alignment horizontal="center" vertical="center"/>
      <protection locked="0"/>
    </xf>
    <xf numFmtId="0" fontId="67" fillId="0" borderId="20" xfId="0" applyFont="1" applyBorder="1" applyAlignment="1" applyProtection="1">
      <alignment horizontal="center" vertical="center"/>
      <protection locked="0"/>
    </xf>
    <xf numFmtId="0" fontId="69" fillId="0" borderId="0" xfId="0" applyFont="1" applyAlignment="1" applyProtection="1">
      <alignment vertical="center"/>
      <protection locked="0"/>
    </xf>
    <xf numFmtId="0" fontId="70" fillId="3" borderId="3" xfId="0" applyFont="1" applyFill="1" applyBorder="1" applyAlignment="1" applyProtection="1">
      <alignment horizontal="center" vertical="center"/>
      <protection locked="0"/>
    </xf>
    <xf numFmtId="0" fontId="70" fillId="3" borderId="4" xfId="0" applyFont="1" applyFill="1" applyBorder="1" applyAlignment="1" applyProtection="1">
      <alignment horizontal="center" vertical="center"/>
      <protection locked="0"/>
    </xf>
    <xf numFmtId="14" fontId="71" fillId="0" borderId="4" xfId="0" applyNumberFormat="1" applyFont="1" applyBorder="1" applyAlignment="1" applyProtection="1">
      <alignment horizontal="center" vertical="center"/>
      <protection locked="0"/>
    </xf>
    <xf numFmtId="14" fontId="71" fillId="0" borderId="20" xfId="0" applyNumberFormat="1" applyFont="1" applyBorder="1" applyAlignment="1" applyProtection="1">
      <alignment horizontal="center" vertical="center"/>
      <protection locked="0"/>
    </xf>
    <xf numFmtId="0" fontId="72" fillId="0" borderId="0" xfId="0" applyFont="1" applyAlignment="1" applyProtection="1">
      <alignment vertical="center"/>
      <protection locked="0"/>
    </xf>
    <xf numFmtId="0" fontId="73" fillId="0" borderId="0" xfId="0" applyFont="1" applyAlignment="1" applyProtection="1">
      <alignment vertical="center"/>
      <protection locked="0"/>
    </xf>
    <xf numFmtId="0" fontId="74" fillId="0" borderId="0" xfId="0" applyFont="1" applyAlignment="1" applyProtection="1">
      <alignment vertical="center"/>
      <protection locked="0"/>
    </xf>
    <xf numFmtId="0" fontId="75" fillId="0" borderId="0" xfId="0" applyFont="1" applyAlignment="1" applyProtection="1">
      <alignment horizontal="center" vertical="center"/>
      <protection locked="0"/>
    </xf>
    <xf numFmtId="0" fontId="76" fillId="0" borderId="0" xfId="0" applyFont="1" applyAlignment="1" applyProtection="1">
      <alignment horizontal="center" vertical="center"/>
      <protection locked="0"/>
    </xf>
    <xf numFmtId="9" fontId="77" fillId="11" borderId="0" xfId="0" applyNumberFormat="1" applyFont="1" applyFill="1" applyAlignment="1" applyProtection="1">
      <alignment horizontal="center" vertical="center"/>
      <protection locked="0"/>
    </xf>
    <xf numFmtId="0" fontId="77" fillId="11" borderId="0" xfId="0" applyFont="1" applyFill="1" applyAlignment="1" applyProtection="1">
      <alignment horizontal="center" vertical="center"/>
      <protection locked="0"/>
    </xf>
    <xf numFmtId="0" fontId="78" fillId="12" borderId="29" xfId="0" applyFont="1" applyFill="1" applyBorder="1" applyAlignment="1" applyProtection="1">
      <alignment horizontal="center" vertical="center"/>
      <protection locked="0"/>
    </xf>
    <xf numFmtId="0" fontId="78" fillId="12" borderId="0" xfId="0" applyFont="1" applyFill="1" applyAlignment="1" applyProtection="1">
      <alignment horizontal="center" vertical="center"/>
      <protection locked="0"/>
    </xf>
    <xf numFmtId="0" fontId="78" fillId="12" borderId="30" xfId="0" applyFont="1" applyFill="1" applyBorder="1" applyAlignment="1" applyProtection="1">
      <alignment horizontal="center" vertical="center"/>
      <protection locked="0"/>
    </xf>
    <xf numFmtId="0" fontId="79" fillId="0" borderId="25" xfId="0" applyFont="1" applyBorder="1" applyAlignment="1" applyProtection="1">
      <alignment horizontal="center" vertical="center"/>
      <protection locked="0"/>
    </xf>
    <xf numFmtId="0" fontId="79" fillId="0" borderId="36" xfId="0" applyFont="1" applyBorder="1" applyAlignment="1" applyProtection="1">
      <alignment horizontal="center" vertical="center"/>
      <protection locked="0"/>
    </xf>
    <xf numFmtId="0" fontId="79" fillId="0" borderId="26" xfId="0" applyFont="1" applyBorder="1" applyAlignment="1" applyProtection="1">
      <alignment horizontal="center" vertical="center"/>
      <protection locked="0"/>
    </xf>
    <xf numFmtId="0" fontId="79" fillId="0" borderId="0" xfId="0" applyFont="1" applyAlignment="1" applyProtection="1">
      <alignment vertical="center"/>
      <protection locked="0"/>
    </xf>
    <xf numFmtId="0" fontId="79" fillId="0" borderId="19" xfId="0" applyFont="1" applyBorder="1" applyAlignment="1" applyProtection="1">
      <alignment horizontal="center" vertical="center"/>
      <protection locked="0"/>
    </xf>
    <xf numFmtId="0" fontId="79" fillId="0" borderId="0" xfId="0" applyFont="1" applyAlignment="1" applyProtection="1">
      <alignment horizontal="center" vertical="center"/>
      <protection locked="0"/>
    </xf>
    <xf numFmtId="0" fontId="79" fillId="0" borderId="21" xfId="0" applyFont="1" applyBorder="1" applyAlignment="1" applyProtection="1">
      <alignment horizontal="center" vertical="center"/>
      <protection locked="0"/>
    </xf>
    <xf numFmtId="0" fontId="80" fillId="0" borderId="0" xfId="0" applyFont="1" applyAlignment="1" applyProtection="1">
      <alignment vertical="center"/>
      <protection locked="0"/>
    </xf>
    <xf numFmtId="0" fontId="79" fillId="0" borderId="22" xfId="0" applyFont="1" applyBorder="1" applyAlignment="1" applyProtection="1">
      <alignment horizontal="center" vertical="center"/>
      <protection locked="0"/>
    </xf>
    <xf numFmtId="0" fontId="79" fillId="0" borderId="24" xfId="0" applyFont="1" applyBorder="1" applyAlignment="1" applyProtection="1">
      <alignment horizontal="center" vertical="center"/>
      <protection locked="0"/>
    </xf>
    <xf numFmtId="0" fontId="79" fillId="0" borderId="23" xfId="0" applyFont="1" applyBorder="1" applyAlignment="1" applyProtection="1">
      <alignment horizontal="center" vertical="center"/>
      <protection locked="0"/>
    </xf>
    <xf numFmtId="0" fontId="62" fillId="0" borderId="18" xfId="0" applyFont="1" applyBorder="1" applyAlignment="1" applyProtection="1">
      <alignment vertical="center"/>
      <protection locked="0"/>
    </xf>
    <xf numFmtId="0" fontId="73" fillId="0" borderId="18" xfId="0" applyFont="1" applyBorder="1" applyAlignment="1" applyProtection="1">
      <alignment vertical="center"/>
      <protection locked="0"/>
    </xf>
    <xf numFmtId="0" fontId="74" fillId="0" borderId="18" xfId="0" applyFont="1" applyBorder="1" applyAlignment="1" applyProtection="1">
      <alignment vertical="center"/>
      <protection locked="0"/>
    </xf>
    <xf numFmtId="0" fontId="81" fillId="0" borderId="31" xfId="0" applyFont="1" applyBorder="1" applyAlignment="1" applyProtection="1">
      <alignment horizontal="center" vertical="center"/>
      <protection locked="0"/>
    </xf>
    <xf numFmtId="0" fontId="78" fillId="2" borderId="8" xfId="0" applyFont="1" applyFill="1" applyBorder="1" applyAlignment="1" applyProtection="1">
      <alignment horizontal="center" vertical="center" wrapText="1"/>
      <protection locked="0"/>
    </xf>
    <xf numFmtId="0" fontId="78" fillId="2" borderId="10" xfId="0" applyFont="1" applyFill="1" applyBorder="1" applyAlignment="1" applyProtection="1">
      <alignment horizontal="center" vertical="center" wrapText="1"/>
      <protection locked="0"/>
    </xf>
    <xf numFmtId="0" fontId="78" fillId="2" borderId="9" xfId="0" applyFont="1" applyFill="1" applyBorder="1" applyAlignment="1" applyProtection="1">
      <alignment horizontal="center" vertical="center" wrapText="1"/>
      <protection locked="0"/>
    </xf>
    <xf numFmtId="0" fontId="78" fillId="2" borderId="8" xfId="0" applyFont="1" applyFill="1" applyBorder="1" applyAlignment="1" applyProtection="1">
      <alignment horizontal="center" vertical="center"/>
      <protection locked="0"/>
    </xf>
    <xf numFmtId="0" fontId="78" fillId="2" borderId="10" xfId="0" applyFont="1" applyFill="1" applyBorder="1" applyAlignment="1" applyProtection="1">
      <alignment horizontal="center" vertical="center"/>
      <protection locked="0"/>
    </xf>
    <xf numFmtId="0" fontId="78" fillId="2" borderId="9" xfId="0" applyFont="1" applyFill="1" applyBorder="1" applyAlignment="1" applyProtection="1">
      <alignment horizontal="center" vertical="center"/>
      <protection locked="0"/>
    </xf>
    <xf numFmtId="0" fontId="78" fillId="2" borderId="7" xfId="0" applyFont="1" applyFill="1" applyBorder="1" applyAlignment="1" applyProtection="1">
      <alignment horizontal="center" vertical="center"/>
      <protection locked="0"/>
    </xf>
    <xf numFmtId="0" fontId="78" fillId="0" borderId="0" xfId="0" applyFont="1" applyAlignment="1" applyProtection="1">
      <alignment vertical="center"/>
      <protection locked="0"/>
    </xf>
    <xf numFmtId="0" fontId="78" fillId="0" borderId="27" xfId="0" applyFont="1" applyBorder="1" applyAlignment="1" applyProtection="1">
      <alignment horizontal="left" vertical="center" wrapText="1"/>
      <protection locked="0"/>
    </xf>
    <xf numFmtId="0" fontId="78" fillId="0" borderId="11" xfId="0" applyFont="1" applyBorder="1" applyAlignment="1" applyProtection="1">
      <alignment horizontal="left" vertical="center" wrapText="1"/>
      <protection locked="0"/>
    </xf>
    <xf numFmtId="0" fontId="78" fillId="0" borderId="28" xfId="0" applyFont="1" applyBorder="1" applyAlignment="1" applyProtection="1">
      <alignment horizontal="left" vertical="center" wrapText="1"/>
      <protection locked="0"/>
    </xf>
    <xf numFmtId="0" fontId="82" fillId="0" borderId="8" xfId="0" applyFont="1" applyBorder="1" applyAlignment="1" applyProtection="1">
      <alignment horizontal="left" vertical="center" wrapText="1"/>
      <protection locked="0"/>
    </xf>
    <xf numFmtId="0" fontId="82" fillId="0" borderId="10" xfId="0" applyFont="1" applyBorder="1" applyAlignment="1" applyProtection="1">
      <alignment horizontal="left" vertical="center" wrapText="1"/>
      <protection locked="0"/>
    </xf>
    <xf numFmtId="0" fontId="82" fillId="0" borderId="9" xfId="0" applyFont="1" applyBorder="1" applyAlignment="1" applyProtection="1">
      <alignment horizontal="left" vertical="center" wrapText="1"/>
      <protection locked="0"/>
    </xf>
    <xf numFmtId="0" fontId="79" fillId="0" borderId="8" xfId="0" applyFont="1" applyBorder="1" applyAlignment="1" applyProtection="1">
      <alignment horizontal="center" vertical="center"/>
      <protection locked="0"/>
    </xf>
    <xf numFmtId="0" fontId="79" fillId="0" borderId="10" xfId="0" applyFont="1" applyBorder="1" applyAlignment="1" applyProtection="1">
      <alignment horizontal="center" vertical="center"/>
      <protection locked="0"/>
    </xf>
    <xf numFmtId="0" fontId="79" fillId="0" borderId="9" xfId="0" applyFont="1" applyBorder="1" applyAlignment="1" applyProtection="1">
      <alignment horizontal="center" vertical="center"/>
      <protection locked="0"/>
    </xf>
    <xf numFmtId="0" fontId="79" fillId="0" borderId="8" xfId="0" applyFont="1" applyBorder="1" applyAlignment="1" applyProtection="1">
      <alignment vertical="center"/>
      <protection locked="0"/>
    </xf>
    <xf numFmtId="0" fontId="79" fillId="0" borderId="10" xfId="0" applyFont="1" applyBorder="1" applyAlignment="1" applyProtection="1">
      <alignment vertical="center"/>
      <protection locked="0"/>
    </xf>
    <xf numFmtId="0" fontId="83" fillId="0" borderId="7" xfId="0" applyFont="1" applyBorder="1" applyAlignment="1" applyProtection="1">
      <alignment horizontal="left" vertical="center" wrapText="1"/>
      <protection locked="0"/>
    </xf>
    <xf numFmtId="0" fontId="62" fillId="0" borderId="0" xfId="0" applyFont="1" applyAlignment="1" applyProtection="1">
      <alignment horizontal="center" vertical="center"/>
      <protection locked="0"/>
    </xf>
    <xf numFmtId="0" fontId="78" fillId="0" borderId="29" xfId="0" applyFont="1" applyBorder="1" applyAlignment="1" applyProtection="1">
      <alignment horizontal="left" vertical="center" wrapText="1"/>
      <protection locked="0"/>
    </xf>
    <xf numFmtId="0" fontId="78" fillId="0" borderId="0" xfId="0" applyFont="1" applyAlignment="1" applyProtection="1">
      <alignment horizontal="left" vertical="center" wrapText="1"/>
      <protection locked="0"/>
    </xf>
    <xf numFmtId="0" fontId="78" fillId="0" borderId="30" xfId="0" applyFont="1" applyBorder="1" applyAlignment="1" applyProtection="1">
      <alignment horizontal="left" vertical="center" wrapText="1"/>
      <protection locked="0"/>
    </xf>
    <xf numFmtId="0" fontId="79" fillId="0" borderId="27" xfId="0" applyFont="1" applyBorder="1" applyAlignment="1" applyProtection="1">
      <alignment horizontal="left" vertical="center" wrapText="1"/>
      <protection locked="0"/>
    </xf>
    <xf numFmtId="0" fontId="79" fillId="0" borderId="11" xfId="0" applyFont="1" applyBorder="1" applyAlignment="1" applyProtection="1">
      <alignment horizontal="left" vertical="center" wrapText="1"/>
      <protection locked="0"/>
    </xf>
    <xf numFmtId="0" fontId="79" fillId="0" borderId="28" xfId="0" applyFont="1" applyBorder="1" applyAlignment="1" applyProtection="1">
      <alignment horizontal="left" vertical="center" wrapText="1"/>
      <protection locked="0"/>
    </xf>
    <xf numFmtId="0" fontId="78" fillId="0" borderId="17" xfId="0" applyFont="1" applyBorder="1" applyAlignment="1" applyProtection="1">
      <alignment horizontal="left" vertical="center" wrapText="1"/>
      <protection locked="0"/>
    </xf>
    <xf numFmtId="0" fontId="78" fillId="0" borderId="31" xfId="0" applyFont="1" applyBorder="1" applyAlignment="1" applyProtection="1">
      <alignment horizontal="left" vertical="center" wrapText="1"/>
      <protection locked="0"/>
    </xf>
    <xf numFmtId="0" fontId="78" fillId="0" borderId="32" xfId="0" applyFont="1" applyBorder="1" applyAlignment="1" applyProtection="1">
      <alignment horizontal="left" vertical="center" wrapText="1"/>
      <protection locked="0"/>
    </xf>
    <xf numFmtId="0" fontId="79" fillId="0" borderId="37" xfId="0" applyFont="1" applyBorder="1" applyAlignment="1" applyProtection="1">
      <alignment horizontal="left" vertical="center" wrapText="1"/>
      <protection locked="0"/>
    </xf>
    <xf numFmtId="0" fontId="79" fillId="0" borderId="34" xfId="0" applyFont="1" applyBorder="1" applyAlignment="1" applyProtection="1">
      <alignment horizontal="left" vertical="center" wrapText="1"/>
      <protection locked="0"/>
    </xf>
    <xf numFmtId="0" fontId="79" fillId="0" borderId="35" xfId="0" applyFont="1" applyBorder="1" applyAlignment="1" applyProtection="1">
      <alignment horizontal="left" vertical="center" wrapText="1"/>
      <protection locked="0"/>
    </xf>
    <xf numFmtId="0" fontId="79" fillId="0" borderId="37" xfId="0" applyFont="1" applyBorder="1" applyAlignment="1" applyProtection="1">
      <alignment horizontal="center" vertical="center" wrapText="1"/>
      <protection locked="0"/>
    </xf>
    <xf numFmtId="0" fontId="79" fillId="0" borderId="34" xfId="0" applyFont="1" applyBorder="1" applyAlignment="1" applyProtection="1">
      <alignment horizontal="center" vertical="center" wrapText="1"/>
      <protection locked="0"/>
    </xf>
    <xf numFmtId="0" fontId="79" fillId="0" borderId="35" xfId="0" applyFont="1" applyBorder="1" applyAlignment="1" applyProtection="1">
      <alignment horizontal="center" vertical="center" wrapText="1"/>
      <protection locked="0"/>
    </xf>
    <xf numFmtId="0" fontId="84" fillId="0" borderId="0" xfId="0" applyFont="1" applyAlignment="1">
      <alignment vertical="center"/>
    </xf>
    <xf numFmtId="0" fontId="78" fillId="0" borderId="0" xfId="0" applyFont="1" applyAlignment="1">
      <alignment vertical="center"/>
    </xf>
    <xf numFmtId="0" fontId="62" fillId="0" borderId="0" xfId="0" applyFont="1" applyAlignment="1">
      <alignment vertical="center"/>
    </xf>
    <xf numFmtId="0" fontId="62" fillId="0" borderId="0" xfId="0" applyFont="1" applyAlignment="1">
      <alignment vertical="center" wrapText="1"/>
    </xf>
    <xf numFmtId="0" fontId="62" fillId="0" borderId="0" xfId="0" applyFont="1" applyAlignment="1">
      <alignment horizontal="center" wrapText="1"/>
    </xf>
    <xf numFmtId="0" fontId="69" fillId="5" borderId="13" xfId="0" applyFont="1" applyFill="1" applyBorder="1" applyAlignment="1">
      <alignment horizontal="center" vertical="center" wrapText="1"/>
    </xf>
    <xf numFmtId="0" fontId="69" fillId="5" borderId="3" xfId="0" applyFont="1" applyFill="1" applyBorder="1" applyAlignment="1">
      <alignment horizontal="center" vertical="center" wrapText="1"/>
    </xf>
    <xf numFmtId="0" fontId="69" fillId="5" borderId="4" xfId="0" applyFont="1" applyFill="1" applyBorder="1" applyAlignment="1">
      <alignment horizontal="center" vertical="center" wrapText="1"/>
    </xf>
    <xf numFmtId="0" fontId="69" fillId="5" borderId="20" xfId="0" applyFont="1" applyFill="1" applyBorder="1" applyAlignment="1">
      <alignment horizontal="center" vertical="center" wrapText="1"/>
    </xf>
    <xf numFmtId="0" fontId="70" fillId="5" borderId="13" xfId="0" applyFont="1" applyFill="1" applyBorder="1" applyAlignment="1">
      <alignment horizontal="center" vertical="center"/>
    </xf>
    <xf numFmtId="0" fontId="85" fillId="5" borderId="3" xfId="0" applyFont="1" applyFill="1" applyBorder="1" applyAlignment="1">
      <alignment horizontal="center" vertical="center"/>
    </xf>
    <xf numFmtId="0" fontId="85" fillId="5" borderId="4" xfId="0" applyFont="1" applyFill="1" applyBorder="1" applyAlignment="1">
      <alignment horizontal="center" vertical="center"/>
    </xf>
    <xf numFmtId="0" fontId="85" fillId="5" borderId="20" xfId="0" applyFont="1" applyFill="1" applyBorder="1" applyAlignment="1">
      <alignment horizontal="center" vertical="center"/>
    </xf>
    <xf numFmtId="181" fontId="86" fillId="5" borderId="13" xfId="0" applyNumberFormat="1" applyFont="1" applyFill="1" applyBorder="1" applyAlignment="1">
      <alignment vertical="center"/>
    </xf>
    <xf numFmtId="0" fontId="70" fillId="0" borderId="0" xfId="0" applyFont="1" applyAlignment="1">
      <alignment vertical="center"/>
    </xf>
    <xf numFmtId="0" fontId="78" fillId="0" borderId="0" xfId="0" applyFont="1" applyAlignment="1">
      <alignment horizontal="left" vertical="center" wrapText="1"/>
    </xf>
    <xf numFmtId="0" fontId="78" fillId="0" borderId="0" xfId="0" applyFont="1" applyAlignment="1">
      <alignment horizontal="center" wrapText="1"/>
    </xf>
    <xf numFmtId="0" fontId="69" fillId="3" borderId="0" xfId="0" applyFont="1" applyFill="1" applyAlignment="1">
      <alignment horizontal="center" vertical="center" wrapText="1"/>
    </xf>
    <xf numFmtId="0" fontId="69" fillId="3" borderId="21" xfId="0" applyFont="1" applyFill="1" applyBorder="1" applyAlignment="1">
      <alignment horizontal="center" vertical="center" wrapText="1"/>
    </xf>
    <xf numFmtId="181" fontId="86" fillId="3" borderId="13" xfId="0" applyNumberFormat="1" applyFont="1" applyFill="1" applyBorder="1" applyAlignment="1">
      <alignment vertical="center" wrapText="1"/>
    </xf>
    <xf numFmtId="0" fontId="78" fillId="0" borderId="0" xfId="0" applyFont="1" applyAlignment="1">
      <alignment horizontal="left" vertical="center" wrapText="1"/>
    </xf>
    <xf numFmtId="0" fontId="84" fillId="0" borderId="13" xfId="0" applyFont="1" applyBorder="1" applyAlignment="1">
      <alignment horizontal="center" vertical="center"/>
    </xf>
    <xf numFmtId="0" fontId="68" fillId="0" borderId="13" xfId="0" applyFont="1" applyBorder="1" applyAlignment="1">
      <alignment horizontal="left" vertical="center" wrapText="1"/>
    </xf>
    <xf numFmtId="0" fontId="68" fillId="0" borderId="13" xfId="0" applyFont="1" applyBorder="1" applyAlignment="1">
      <alignment horizontal="center" vertical="center" wrapText="1"/>
    </xf>
    <xf numFmtId="0" fontId="88" fillId="0" borderId="15" xfId="0" applyFont="1" applyBorder="1" applyAlignment="1">
      <alignment horizontal="center" vertical="center"/>
    </xf>
    <xf numFmtId="0" fontId="74" fillId="0" borderId="13" xfId="0" applyFont="1" applyBorder="1" applyAlignment="1" applyProtection="1">
      <alignment horizontal="center" vertical="center" wrapText="1"/>
      <protection locked="0"/>
    </xf>
    <xf numFmtId="0" fontId="88" fillId="0" borderId="38" xfId="0" applyFont="1" applyBorder="1" applyAlignment="1">
      <alignment horizontal="center" vertical="center"/>
    </xf>
    <xf numFmtId="0" fontId="88" fillId="0" borderId="14" xfId="0" applyFont="1" applyBorder="1" applyAlignment="1">
      <alignment horizontal="center" vertical="center"/>
    </xf>
    <xf numFmtId="0" fontId="74" fillId="0" borderId="13" xfId="0" applyFont="1" applyBorder="1" applyAlignment="1" applyProtection="1">
      <alignment horizontal="left" vertical="center" wrapText="1"/>
      <protection locked="0"/>
    </xf>
    <xf numFmtId="0" fontId="74" fillId="0" borderId="13" xfId="0" applyFont="1" applyBorder="1" applyAlignment="1">
      <alignment horizontal="left" vertical="center"/>
    </xf>
    <xf numFmtId="0" fontId="74" fillId="0" borderId="13" xfId="0" applyFont="1" applyBorder="1" applyAlignment="1">
      <alignment horizontal="left" vertical="center" wrapText="1"/>
    </xf>
    <xf numFmtId="0" fontId="84" fillId="3" borderId="3" xfId="0" applyFont="1" applyFill="1" applyBorder="1" applyAlignment="1">
      <alignment horizontal="center" vertical="center"/>
    </xf>
    <xf numFmtId="0" fontId="84" fillId="3" borderId="4" xfId="0" applyFont="1" applyFill="1" applyBorder="1" applyAlignment="1">
      <alignment horizontal="center" vertical="center"/>
    </xf>
    <xf numFmtId="0" fontId="84" fillId="3" borderId="20" xfId="0" applyFont="1" applyFill="1" applyBorder="1" applyAlignment="1">
      <alignment horizontal="center" vertical="center"/>
    </xf>
    <xf numFmtId="0" fontId="62" fillId="0" borderId="3" xfId="0" applyFont="1" applyBorder="1" applyAlignment="1">
      <alignment horizontal="left" vertical="center"/>
    </xf>
    <xf numFmtId="0" fontId="62" fillId="0" borderId="4" xfId="0" applyFont="1" applyBorder="1" applyAlignment="1">
      <alignment horizontal="left" vertical="center"/>
    </xf>
    <xf numFmtId="0" fontId="84" fillId="3" borderId="3" xfId="0" applyFont="1" applyFill="1" applyBorder="1" applyAlignment="1">
      <alignment horizontal="center" vertical="center" wrapText="1"/>
    </xf>
    <xf numFmtId="0" fontId="84" fillId="3" borderId="4" xfId="0" applyFont="1" applyFill="1" applyBorder="1" applyAlignment="1">
      <alignment horizontal="center" vertical="center" wrapText="1"/>
    </xf>
    <xf numFmtId="0" fontId="62" fillId="0" borderId="20" xfId="0" applyFont="1" applyBorder="1" applyAlignment="1">
      <alignment horizontal="left" vertical="center"/>
    </xf>
    <xf numFmtId="0" fontId="69" fillId="3" borderId="3" xfId="0" applyFont="1" applyFill="1" applyBorder="1" applyAlignment="1">
      <alignment horizontal="center" vertical="center" wrapText="1"/>
    </xf>
    <xf numFmtId="0" fontId="69" fillId="3" borderId="4" xfId="0" applyFont="1" applyFill="1" applyBorder="1" applyAlignment="1">
      <alignment horizontal="center" vertical="center" wrapText="1"/>
    </xf>
    <xf numFmtId="0" fontId="69" fillId="3" borderId="20" xfId="0" applyFont="1" applyFill="1" applyBorder="1" applyAlignment="1">
      <alignment horizontal="center" vertical="center" wrapText="1"/>
    </xf>
    <xf numFmtId="181" fontId="66" fillId="3" borderId="13" xfId="0" applyNumberFormat="1" applyFont="1" applyFill="1" applyBorder="1" applyAlignment="1">
      <alignment vertical="center" wrapText="1"/>
    </xf>
    <xf numFmtId="0" fontId="88" fillId="0" borderId="13" xfId="0" applyFont="1" applyBorder="1" applyAlignment="1">
      <alignment horizontal="left" vertical="center" wrapText="1"/>
    </xf>
    <xf numFmtId="0" fontId="84" fillId="0" borderId="7" xfId="0" applyFont="1" applyBorder="1" applyAlignment="1">
      <alignment horizontal="center" vertical="center"/>
    </xf>
    <xf numFmtId="0" fontId="68" fillId="0" borderId="3" xfId="0" applyFont="1" applyBorder="1" applyAlignment="1">
      <alignment horizontal="center" vertical="center" wrapText="1"/>
    </xf>
    <xf numFmtId="0" fontId="62" fillId="0" borderId="0" xfId="0" applyFont="1" applyAlignment="1">
      <alignment horizontal="justify" vertical="center"/>
    </xf>
    <xf numFmtId="0" fontId="62" fillId="0" borderId="4" xfId="0" applyFont="1" applyBorder="1" applyAlignment="1">
      <alignment horizontal="center" vertical="center"/>
    </xf>
    <xf numFmtId="0" fontId="62" fillId="0" borderId="20" xfId="0" applyFont="1" applyBorder="1" applyAlignment="1">
      <alignment horizontal="center" vertical="center"/>
    </xf>
    <xf numFmtId="179" fontId="66" fillId="3" borderId="13" xfId="1" applyNumberFormat="1" applyFont="1" applyFill="1" applyBorder="1" applyAlignment="1">
      <alignment vertical="center"/>
    </xf>
    <xf numFmtId="0" fontId="68" fillId="0" borderId="7" xfId="0" applyFont="1" applyBorder="1" applyAlignment="1">
      <alignment horizontal="left" vertical="center" wrapText="1"/>
    </xf>
    <xf numFmtId="0" fontId="74" fillId="0" borderId="13" xfId="0" applyFont="1" applyBorder="1" applyAlignment="1">
      <alignment horizontal="center" vertical="center"/>
    </xf>
    <xf numFmtId="0" fontId="82" fillId="0" borderId="0" xfId="0" applyFont="1" applyAlignment="1" applyProtection="1">
      <alignment vertical="center"/>
      <protection locked="0"/>
    </xf>
    <xf numFmtId="0" fontId="78" fillId="5" borderId="19" xfId="0" applyFont="1" applyFill="1" applyBorder="1" applyAlignment="1">
      <alignment horizontal="center" vertical="center"/>
    </xf>
    <xf numFmtId="0" fontId="78" fillId="5" borderId="0" xfId="0" applyFont="1" applyFill="1" applyAlignment="1">
      <alignment horizontal="center" vertical="center"/>
    </xf>
    <xf numFmtId="181" fontId="66" fillId="5" borderId="13" xfId="0" applyNumberFormat="1" applyFont="1" applyFill="1" applyBorder="1" applyAlignment="1">
      <alignment vertical="center"/>
    </xf>
    <xf numFmtId="0" fontId="69" fillId="3" borderId="19" xfId="0" applyFont="1" applyFill="1" applyBorder="1" applyAlignment="1">
      <alignment horizontal="center" vertical="center" wrapText="1"/>
    </xf>
    <xf numFmtId="0" fontId="84" fillId="0" borderId="12" xfId="0" applyFont="1" applyBorder="1" applyAlignment="1">
      <alignment horizontal="center" vertical="center"/>
    </xf>
    <xf numFmtId="0" fontId="84" fillId="0" borderId="18" xfId="0" applyFont="1" applyBorder="1" applyAlignment="1">
      <alignment horizontal="center" vertical="center"/>
    </xf>
    <xf numFmtId="0" fontId="84" fillId="0" borderId="16" xfId="0" applyFont="1" applyBorder="1" applyAlignment="1">
      <alignment horizontal="center" vertical="center"/>
    </xf>
    <xf numFmtId="0" fontId="91" fillId="0" borderId="13" xfId="0" applyFont="1" applyBorder="1" applyAlignment="1">
      <alignment horizontal="left" vertical="center" wrapText="1"/>
    </xf>
    <xf numFmtId="0" fontId="68" fillId="0" borderId="3" xfId="0" applyFont="1" applyBorder="1" applyAlignment="1">
      <alignment horizontal="left" vertical="center" wrapText="1"/>
    </xf>
    <xf numFmtId="0" fontId="68" fillId="0" borderId="4" xfId="0" applyFont="1" applyBorder="1" applyAlignment="1">
      <alignment horizontal="left" vertical="center" wrapText="1"/>
    </xf>
    <xf numFmtId="0" fontId="88" fillId="0" borderId="13" xfId="0" applyFont="1" applyBorder="1" applyAlignment="1">
      <alignment horizontal="center" vertical="center"/>
    </xf>
    <xf numFmtId="0" fontId="74" fillId="0" borderId="20" xfId="0" applyFont="1" applyBorder="1" applyAlignment="1">
      <alignment horizontal="left" vertical="center" wrapText="1"/>
    </xf>
    <xf numFmtId="0" fontId="68" fillId="0" borderId="20" xfId="0" applyFont="1" applyBorder="1" applyAlignment="1">
      <alignment horizontal="left" vertical="center" wrapText="1"/>
    </xf>
    <xf numFmtId="0" fontId="68" fillId="0" borderId="4" xfId="0" applyFont="1" applyBorder="1" applyAlignment="1">
      <alignment horizontal="center" vertical="center" wrapText="1"/>
    </xf>
    <xf numFmtId="0" fontId="63" fillId="0" borderId="7" xfId="0" applyFont="1" applyBorder="1" applyAlignment="1">
      <alignment horizontal="center" vertical="center"/>
    </xf>
    <xf numFmtId="0" fontId="68" fillId="0" borderId="20" xfId="0" applyFont="1" applyBorder="1" applyAlignment="1">
      <alignment horizontal="center" vertical="center" wrapText="1"/>
    </xf>
    <xf numFmtId="0" fontId="78" fillId="3" borderId="3" xfId="0" applyFont="1" applyFill="1" applyBorder="1" applyAlignment="1">
      <alignment horizontal="center" vertical="center" wrapText="1"/>
    </xf>
    <xf numFmtId="0" fontId="78" fillId="3" borderId="4" xfId="0" applyFont="1" applyFill="1" applyBorder="1" applyAlignment="1">
      <alignment horizontal="center" vertical="center" wrapText="1"/>
    </xf>
    <xf numFmtId="0" fontId="78" fillId="3" borderId="20" xfId="0" applyFont="1" applyFill="1" applyBorder="1" applyAlignment="1">
      <alignment horizontal="center" vertical="center" wrapText="1"/>
    </xf>
    <xf numFmtId="0" fontId="66" fillId="3" borderId="13" xfId="0" applyFont="1" applyFill="1" applyBorder="1" applyAlignment="1">
      <alignment vertical="center"/>
    </xf>
    <xf numFmtId="0" fontId="78" fillId="5" borderId="3" xfId="0" applyFont="1" applyFill="1" applyBorder="1" applyAlignment="1">
      <alignment horizontal="center" vertical="center" wrapText="1"/>
    </xf>
    <xf numFmtId="0" fontId="78" fillId="5" borderId="4" xfId="0" applyFont="1" applyFill="1" applyBorder="1" applyAlignment="1">
      <alignment horizontal="center" vertical="center" wrapText="1"/>
    </xf>
    <xf numFmtId="0" fontId="78" fillId="5" borderId="20" xfId="0" applyFont="1" applyFill="1" applyBorder="1" applyAlignment="1">
      <alignment horizontal="center" vertical="center" wrapText="1"/>
    </xf>
    <xf numFmtId="0" fontId="78" fillId="3" borderId="3" xfId="0" applyFont="1" applyFill="1" applyBorder="1" applyAlignment="1">
      <alignment horizontal="center" vertical="center"/>
    </xf>
    <xf numFmtId="0" fontId="78" fillId="3" borderId="4" xfId="0" applyFont="1" applyFill="1" applyBorder="1" applyAlignment="1">
      <alignment horizontal="center" vertical="center"/>
    </xf>
    <xf numFmtId="0" fontId="78" fillId="3" borderId="20" xfId="0" applyFont="1" applyFill="1" applyBorder="1" applyAlignment="1">
      <alignment horizontal="center" vertical="center"/>
    </xf>
    <xf numFmtId="178" fontId="66" fillId="3" borderId="13" xfId="1" applyNumberFormat="1" applyFont="1" applyFill="1" applyBorder="1" applyAlignment="1" applyProtection="1">
      <alignment vertical="center"/>
      <protection locked="0"/>
    </xf>
    <xf numFmtId="0" fontId="88" fillId="0" borderId="8" xfId="0" applyFont="1" applyBorder="1" applyAlignment="1">
      <alignment horizontal="left" vertical="center" wrapText="1"/>
    </xf>
    <xf numFmtId="0" fontId="88" fillId="0" borderId="10" xfId="0" applyFont="1" applyBorder="1" applyAlignment="1">
      <alignment horizontal="left" vertical="center" wrapText="1"/>
    </xf>
    <xf numFmtId="0" fontId="88" fillId="0" borderId="9" xfId="0" applyFont="1" applyBorder="1" applyAlignment="1">
      <alignment horizontal="left" vertical="center" wrapText="1"/>
    </xf>
    <xf numFmtId="0" fontId="88" fillId="0" borderId="42" xfId="0" applyFont="1" applyBorder="1" applyAlignment="1">
      <alignment horizontal="left" vertical="center" wrapText="1"/>
    </xf>
    <xf numFmtId="0" fontId="88" fillId="0" borderId="43" xfId="0" applyFont="1" applyBorder="1"/>
    <xf numFmtId="0" fontId="88" fillId="0" borderId="44" xfId="0" applyFont="1" applyBorder="1"/>
    <xf numFmtId="0" fontId="88" fillId="0" borderId="43" xfId="0" applyFont="1" applyBorder="1" applyAlignment="1">
      <alignment horizontal="left" vertical="center" wrapText="1"/>
    </xf>
    <xf numFmtId="0" fontId="88" fillId="0" borderId="44" xfId="0" applyFont="1" applyBorder="1" applyAlignment="1">
      <alignment horizontal="left" vertical="center" wrapText="1"/>
    </xf>
    <xf numFmtId="0" fontId="88" fillId="0" borderId="39" xfId="0" applyFont="1" applyBorder="1" applyAlignment="1">
      <alignment horizontal="left" vertical="center" wrapText="1"/>
    </xf>
    <xf numFmtId="0" fontId="88" fillId="0" borderId="40" xfId="0" applyFont="1" applyBorder="1"/>
    <xf numFmtId="0" fontId="88" fillId="0" borderId="41" xfId="0" applyFont="1" applyBorder="1"/>
    <xf numFmtId="178" fontId="66" fillId="3" borderId="13" xfId="1" applyNumberFormat="1" applyFont="1" applyFill="1" applyBorder="1" applyAlignment="1">
      <alignment vertical="center"/>
    </xf>
    <xf numFmtId="0" fontId="91" fillId="0" borderId="13" xfId="0" applyFont="1" applyBorder="1" applyAlignment="1">
      <alignment horizontal="left" vertical="center"/>
    </xf>
    <xf numFmtId="0" fontId="88" fillId="0" borderId="3" xfId="0" applyFont="1" applyBorder="1" applyAlignment="1">
      <alignment horizontal="left" vertical="center" wrapText="1"/>
    </xf>
  </cellXfs>
  <cellStyles count="6">
    <cellStyle name="Normal 2" xfId="2" xr:uid="{00000000-0005-0000-0000-000002000000}"/>
    <cellStyle name="Normal 3" xfId="3" xr:uid="{00000000-0005-0000-0000-000003000000}"/>
    <cellStyle name="Normal 4" xfId="4" xr:uid="{00000000-0005-0000-0000-000004000000}"/>
    <cellStyle name="百分比" xfId="5" builtinId="5"/>
    <cellStyle name="常规" xfId="0" builtinId="0"/>
    <cellStyle name="千位分隔" xfId="1" builtinId="3"/>
  </cellStyles>
  <dxfs count="42">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79" formatCode="_ * #,##0_)\ _$_ ;_ * \(#,##0\)\ _$_ ;_ * &quot;-&quot;??_)\ _$_ ;_ @_ "/>
      <alignment horizontal="general"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1"/>
        <color auto="1"/>
        <name val="Calibri"/>
        <scheme val="minor"/>
      </font>
      <numFmt numFmtId="177" formatCode="_ * #,##0.00_)\ _$_ ;_ * \(#,##0.00\)\ _$_ ;_ * &quot;-&quot;??_)\ _$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1"/>
        <color theme="1"/>
        <name val="Calibri"/>
        <scheme val="minor"/>
      </font>
      <numFmt numFmtId="179" formatCode="_ * #,##0_)\ _$_ ;_ * \(#,##0\)\ _$_ ;_ * &quot;-&quot;??_)\ _$_ ;_ @_ "/>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1"/>
        <color theme="1"/>
        <name val="Calibri"/>
        <scheme val="minor"/>
      </font>
      <numFmt numFmtId="179" formatCode="_ * #,##0_)\ _$_ ;_ * \(#,##0\)\ _$_ ;_ * &quot;-&quot;??_)\ _$_ ;_ @_ "/>
      <alignment horizontal="general"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1"/>
        <color theme="1"/>
        <name val="Calibri"/>
        <scheme val="minor"/>
      </font>
      <numFmt numFmtId="179" formatCode="_ * #,##0_)\ _$_ ;_ * \(#,##0\)\ _$_ ;_ * &quot;-&quot;??_)\ _$_ ;_ @_ "/>
      <alignment horizontal="general" vertical="center" textRotation="0" wrapText="0" indent="0" justifyLastLine="0" shrinkToFit="0" readingOrder="0"/>
      <border diagonalUp="0" diagonalDown="0">
        <left style="thin">
          <color theme="0" tint="-0.249977111117893"/>
        </left>
        <right style="thin">
          <color theme="0" tint="-0.249977111117893"/>
        </right>
        <top/>
        <bottom style="thin">
          <color theme="0" tint="-0.249977111117893"/>
        </bottom>
      </border>
    </dxf>
    <dxf>
      <font>
        <b val="0"/>
        <i val="0"/>
        <strike val="0"/>
        <condense val="0"/>
        <extend val="0"/>
        <outline val="0"/>
        <shadow val="0"/>
        <u val="none"/>
        <vertAlign val="baseline"/>
        <sz val="11"/>
        <color theme="1"/>
        <name val="Calibri"/>
        <scheme val="minor"/>
      </font>
      <numFmt numFmtId="179" formatCode="_ * #,##0_)\ _$_ ;_ * \(#,##0\)\ _$_ ;_ * &quot;-&quot;??_)\ _$_ ;_ @_ "/>
      <alignment horizontal="general"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1"/>
        <color theme="1"/>
        <name val="Calibri"/>
        <scheme val="minor"/>
      </font>
      <numFmt numFmtId="179" formatCode="_ * #,##0_)\ _$_ ;_ * \(#,##0\)\ _$_ ;_ * &quot;-&quot;??_)\ _$_ ;_ @_ "/>
      <alignment horizontal="general" vertical="center" textRotation="0" wrapText="0" indent="0" justifyLastLine="0" shrinkToFit="0" readingOrder="0"/>
      <border diagonalUp="0" diagonalDown="0">
        <left style="thin">
          <color theme="0" tint="-0.249977111117893"/>
        </left>
        <right style="thin">
          <color theme="0" tint="-0.249977111117893"/>
        </right>
        <top/>
        <bottom style="thin">
          <color theme="0" tint="-0.249977111117893"/>
        </bottom>
      </border>
    </dxf>
    <dxf>
      <font>
        <b val="0"/>
        <i val="0"/>
        <strike val="0"/>
        <condense val="0"/>
        <extend val="0"/>
        <outline val="0"/>
        <shadow val="0"/>
        <u val="none"/>
        <vertAlign val="baseline"/>
        <sz val="11"/>
        <color theme="1"/>
        <name val="Calibri"/>
        <scheme val="minor"/>
      </font>
      <numFmt numFmtId="179" formatCode="_ * #,##0_)\ _$_ ;_ * \(#,##0\)\ _$_ ;_ * &quot;-&quot;??_)\ _$_ ;_ @_ "/>
      <alignment horizontal="general"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1"/>
        <color theme="1"/>
        <name val="Calibri"/>
        <scheme val="minor"/>
      </font>
      <numFmt numFmtId="179" formatCode="_ * #,##0_)\ _$_ ;_ * \(#,##0\)\ _$_ ;_ * &quot;-&quot;??_)\ _$_ ;_ @_ "/>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1"/>
        <color theme="1"/>
        <name val="Calibri"/>
        <scheme val="minor"/>
      </font>
      <numFmt numFmtId="13" formatCode="0%"/>
      <alignment horizontal="general"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1"/>
        <color theme="1"/>
        <name val="Calibri"/>
        <scheme val="minor"/>
      </font>
      <numFmt numFmtId="179" formatCode="_ * #,##0_)\ _$_ ;_ * \(#,##0\)\ _$_ ;_ * &quot;-&quot;??_)\ _$_ ;_ @_ "/>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1"/>
        <color theme="1"/>
        <name val="Calibri"/>
        <scheme val="minor"/>
      </font>
      <numFmt numFmtId="13" formatCode="0%"/>
      <alignment horizontal="general"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1"/>
        <color theme="1"/>
        <name val="Calibri"/>
        <scheme val="minor"/>
      </font>
      <numFmt numFmtId="179" formatCode="_ * #,##0_)\ _$_ ;_ * \(#,##0\)\ _$_ ;_ * &quot;-&quot;??_)\ _$_ ;_ @_ "/>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1"/>
        <color theme="1"/>
        <name val="Calibri"/>
        <scheme val="minor"/>
      </font>
      <numFmt numFmtId="13" formatCode="0%"/>
      <alignment horizontal="general"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1"/>
        <color theme="1"/>
        <name val="Calibri"/>
        <scheme val="minor"/>
      </font>
      <numFmt numFmtId="179" formatCode="_ * #,##0_)\ _$_ ;_ * \(#,##0\)\ _$_ ;_ * &quot;-&quot;??_)\ _$_ ;_ @_ "/>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1"/>
        <color theme="1"/>
        <name val="Calibri"/>
        <scheme val="minor"/>
      </font>
      <numFmt numFmtId="13" formatCode="0%"/>
      <alignment horizontal="general"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1"/>
        <color theme="1"/>
        <name val="Calibri"/>
        <scheme val="minor"/>
      </font>
      <numFmt numFmtId="179" formatCode="_ * #,##0_)\ _$_ ;_ * \(#,##0\)\ _$_ ;_ * &quot;-&quot;??_)\ _$_ ;_ @_ "/>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1"/>
        <color auto="1"/>
        <name val="Calibri"/>
        <scheme val="minor"/>
      </font>
      <numFmt numFmtId="13" formatCode="0%"/>
      <alignment horizontal="general"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1"/>
        <color auto="1"/>
        <name val="Calibri"/>
        <scheme val="minor"/>
      </font>
      <numFmt numFmtId="179" formatCode="_ * #,##0_)\ _$_ ;_ * \(#,##0\)\ _$_ ;_ * &quot;-&quot;??_)\ _$_ ;_ @_ "/>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1"/>
        <color auto="1"/>
        <name val="Calibri"/>
        <scheme val="minor"/>
      </font>
      <numFmt numFmtId="13" formatCode="0%"/>
      <alignment horizontal="general"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1"/>
        <color auto="1"/>
        <name val="Calibri"/>
        <scheme val="minor"/>
      </font>
      <numFmt numFmtId="179" formatCode="_ * #,##0_)\ _$_ ;_ * \(#,##0\)\ _$_ ;_ * &quot;-&quot;??_)\ _$_ ;_ @_ "/>
      <alignment horizontal="general"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1"/>
        <color theme="1"/>
        <name val="Calibri"/>
        <scheme val="minor"/>
      </font>
      <numFmt numFmtId="13" formatCode="0%"/>
      <alignment horizontal="general"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1"/>
        <color theme="1"/>
        <name val="Calibri"/>
        <scheme val="minor"/>
      </font>
      <numFmt numFmtId="179" formatCode="_ * #,##0_)\ _$_ ;_ * \(#,##0\)\ _$_ ;_ * &quot;-&quot;??_)\ _$_ ;_ @_ "/>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1"/>
        <color theme="1"/>
        <name val="Calibri"/>
        <scheme val="minor"/>
      </font>
      <numFmt numFmtId="13" formatCode="0%"/>
      <alignment horizontal="general"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1"/>
        <color theme="1"/>
        <name val="Calibri"/>
        <scheme val="minor"/>
      </font>
      <numFmt numFmtId="179" formatCode="_ * #,##0_)\ _$_ ;_ * \(#,##0\)\ _$_ ;_ * &quot;-&quot;??_)\ _$_ ;_ @_ "/>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1"/>
        <color theme="1"/>
        <name val="Calibri"/>
        <scheme val="minor"/>
      </font>
      <numFmt numFmtId="13" formatCode="0%"/>
      <alignment horizontal="general"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1"/>
        <color theme="1"/>
        <name val="Calibri"/>
        <scheme val="minor"/>
      </font>
      <numFmt numFmtId="179" formatCode="_ * #,##0_)\ _$_ ;_ * \(#,##0\)\ _$_ ;_ * &quot;-&quot;??_)\ _$_ ;_ @_ "/>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1"/>
        <color theme="1"/>
        <name val="Calibri"/>
        <scheme val="minor"/>
      </font>
      <numFmt numFmtId="13" formatCode="0%"/>
      <alignment horizontal="general"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1"/>
        <color theme="1"/>
        <name val="Calibri"/>
        <scheme val="minor"/>
      </font>
      <numFmt numFmtId="179" formatCode="_ * #,##0_)\ _$_ ;_ * \(#,##0\)\ _$_ ;_ * &quot;-&quot;??_)\ _$_ ;_ @_ "/>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1"/>
        <color theme="1"/>
        <name val="Calibri"/>
        <scheme val="minor"/>
      </font>
      <numFmt numFmtId="179" formatCode="_ * #,##0_)\ _$_ ;_ * \(#,##0\)\ _$_ ;_ * &quot;-&quot;??_)\ _$_ ;_ @_ "/>
      <alignment horizontal="general"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1"/>
        <color theme="1"/>
        <name val="Calibri"/>
        <scheme val="minor"/>
      </font>
      <numFmt numFmtId="179" formatCode="_ * #,##0_)\ _$_ ;_ * \(#,##0\)\ _$_ ;_ * &quot;-&quot;??_)\ _$_ ;_ @_ "/>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1"/>
        <color theme="1"/>
        <name val="Calibri"/>
        <scheme val="minor"/>
      </font>
      <numFmt numFmtId="179" formatCode="_ * #,##0_)\ _$_ ;_ * \(#,##0\)\ _$_ ;_ * &quot;-&quot;??_)\ _$_ ;_ @_ "/>
      <alignment horizontal="general"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1"/>
        <color theme="1"/>
        <name val="Calibri"/>
        <scheme val="minor"/>
      </font>
      <numFmt numFmtId="179" formatCode="_ * #,##0_)\ _$_ ;_ * \(#,##0\)\ _$_ ;_ * &quot;-&quot;??_)\ _$_ ;_ @_ "/>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alignment horizontal="general"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border>
    </dxf>
    <dxf>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border outline="0">
        <top style="thin">
          <color theme="0" tint="-0.249977111117893"/>
        </top>
        <bottom style="thin">
          <color theme="0" tint="-0.249977111117893"/>
        </bottom>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border outline="0">
        <bottom style="thin">
          <color theme="0" tint="-0.249977111117893"/>
        </bottom>
      </border>
    </dxf>
    <dxf>
      <font>
        <b/>
        <i val="0"/>
        <strike val="0"/>
        <condense val="0"/>
        <extend val="0"/>
        <outline val="0"/>
        <shadow val="0"/>
        <u val="none"/>
        <vertAlign val="baseline"/>
        <sz val="10"/>
        <color auto="1"/>
        <name val="Calibri"/>
        <scheme val="minor"/>
      </font>
      <numFmt numFmtId="184" formatCode="mmm/yy"/>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544604291586927"/>
          <c:y val="0.10428513828951008"/>
          <c:w val="0.59889738302350015"/>
          <c:h val="0.89571486171048997"/>
        </c:manualLayout>
      </c:layout>
      <c:doughnutChart>
        <c:varyColors val="1"/>
        <c:ser>
          <c:idx val="0"/>
          <c:order val="0"/>
          <c:spPr>
            <a:ln>
              <a:noFill/>
            </a:ln>
          </c:spPr>
          <c:dPt>
            <c:idx val="0"/>
            <c:bubble3D val="0"/>
            <c:spPr>
              <a:solidFill>
                <a:srgbClr val="CC0000"/>
              </a:solidFill>
              <a:ln w="25400">
                <a:noFill/>
              </a:ln>
            </c:spPr>
            <c:extLst>
              <c:ext xmlns:c16="http://schemas.microsoft.com/office/drawing/2014/chart" uri="{C3380CC4-5D6E-409C-BE32-E72D297353CC}">
                <c16:uniqueId val="{00000000-34D3-43A2-B031-3A5241120FBA}"/>
              </c:ext>
            </c:extLst>
          </c:dPt>
          <c:dPt>
            <c:idx val="1"/>
            <c:bubble3D val="0"/>
            <c:spPr>
              <a:solidFill>
                <a:srgbClr val="FF3300"/>
              </a:solidFill>
              <a:ln w="25400">
                <a:noFill/>
              </a:ln>
            </c:spPr>
            <c:extLst>
              <c:ext xmlns:c16="http://schemas.microsoft.com/office/drawing/2014/chart" uri="{C3380CC4-5D6E-409C-BE32-E72D297353CC}">
                <c16:uniqueId val="{00000001-34D3-43A2-B031-3A5241120FBA}"/>
              </c:ext>
            </c:extLst>
          </c:dPt>
          <c:dPt>
            <c:idx val="2"/>
            <c:bubble3D val="0"/>
            <c:spPr>
              <a:solidFill>
                <a:srgbClr val="FF5050"/>
              </a:solidFill>
              <a:ln w="25400">
                <a:noFill/>
              </a:ln>
            </c:spPr>
            <c:extLst>
              <c:ext xmlns:c16="http://schemas.microsoft.com/office/drawing/2014/chart" uri="{C3380CC4-5D6E-409C-BE32-E72D297353CC}">
                <c16:uniqueId val="{00000002-34D3-43A2-B031-3A5241120FBA}"/>
              </c:ext>
            </c:extLst>
          </c:dPt>
          <c:dPt>
            <c:idx val="3"/>
            <c:bubble3D val="0"/>
            <c:spPr>
              <a:solidFill>
                <a:srgbClr val="FF9900"/>
              </a:solidFill>
              <a:ln w="25400">
                <a:noFill/>
              </a:ln>
            </c:spPr>
            <c:extLst>
              <c:ext xmlns:c16="http://schemas.microsoft.com/office/drawing/2014/chart" uri="{C3380CC4-5D6E-409C-BE32-E72D297353CC}">
                <c16:uniqueId val="{00000003-34D3-43A2-B031-3A5241120FBA}"/>
              </c:ext>
            </c:extLst>
          </c:dPt>
          <c:dPt>
            <c:idx val="4"/>
            <c:bubble3D val="0"/>
            <c:spPr>
              <a:solidFill>
                <a:srgbClr val="FFCC00"/>
              </a:solidFill>
              <a:ln w="25400">
                <a:noFill/>
              </a:ln>
            </c:spPr>
            <c:extLst>
              <c:ext xmlns:c16="http://schemas.microsoft.com/office/drawing/2014/chart" uri="{C3380CC4-5D6E-409C-BE32-E72D297353CC}">
                <c16:uniqueId val="{00000004-34D3-43A2-B031-3A5241120FBA}"/>
              </c:ext>
            </c:extLst>
          </c:dPt>
          <c:dPt>
            <c:idx val="5"/>
            <c:bubble3D val="0"/>
            <c:spPr>
              <a:solidFill>
                <a:srgbClr val="FFCC66"/>
              </a:solidFill>
              <a:ln w="25400">
                <a:noFill/>
              </a:ln>
            </c:spPr>
            <c:extLst>
              <c:ext xmlns:c16="http://schemas.microsoft.com/office/drawing/2014/chart" uri="{C3380CC4-5D6E-409C-BE32-E72D297353CC}">
                <c16:uniqueId val="{00000005-34D3-43A2-B031-3A5241120FBA}"/>
              </c:ext>
            </c:extLst>
          </c:dPt>
          <c:dPt>
            <c:idx val="6"/>
            <c:bubble3D val="0"/>
            <c:spPr>
              <a:solidFill>
                <a:srgbClr val="99CC00"/>
              </a:solidFill>
              <a:ln w="25400">
                <a:noFill/>
              </a:ln>
            </c:spPr>
            <c:extLst>
              <c:ext xmlns:c16="http://schemas.microsoft.com/office/drawing/2014/chart" uri="{C3380CC4-5D6E-409C-BE32-E72D297353CC}">
                <c16:uniqueId val="{00000006-34D3-43A2-B031-3A5241120FBA}"/>
              </c:ext>
            </c:extLst>
          </c:dPt>
          <c:dPt>
            <c:idx val="7"/>
            <c:bubble3D val="0"/>
            <c:spPr>
              <a:solidFill>
                <a:srgbClr val="33CC33"/>
              </a:solidFill>
              <a:ln w="25400">
                <a:noFill/>
              </a:ln>
            </c:spPr>
            <c:extLst>
              <c:ext xmlns:c16="http://schemas.microsoft.com/office/drawing/2014/chart" uri="{C3380CC4-5D6E-409C-BE32-E72D297353CC}">
                <c16:uniqueId val="{00000007-34D3-43A2-B031-3A5241120FBA}"/>
              </c:ext>
            </c:extLst>
          </c:dPt>
          <c:dPt>
            <c:idx val="8"/>
            <c:bubble3D val="0"/>
            <c:spPr>
              <a:solidFill>
                <a:srgbClr val="009900"/>
              </a:solidFill>
              <a:ln w="25400">
                <a:noFill/>
              </a:ln>
            </c:spPr>
            <c:extLst>
              <c:ext xmlns:c16="http://schemas.microsoft.com/office/drawing/2014/chart" uri="{C3380CC4-5D6E-409C-BE32-E72D297353CC}">
                <c16:uniqueId val="{00000008-34D3-43A2-B031-3A5241120FBA}"/>
              </c:ext>
            </c:extLst>
          </c:dPt>
          <c:dPt>
            <c:idx val="9"/>
            <c:bubble3D val="0"/>
            <c:spPr>
              <a:solidFill>
                <a:srgbClr val="006600"/>
              </a:solidFill>
              <a:ln w="25400">
                <a:noFill/>
              </a:ln>
            </c:spPr>
            <c:extLst>
              <c:ext xmlns:c16="http://schemas.microsoft.com/office/drawing/2014/chart" uri="{C3380CC4-5D6E-409C-BE32-E72D297353CC}">
                <c16:uniqueId val="{00000009-34D3-43A2-B031-3A5241120FBA}"/>
              </c:ext>
            </c:extLst>
          </c:dPt>
          <c:dPt>
            <c:idx val="10"/>
            <c:bubble3D val="0"/>
            <c:spPr>
              <a:noFill/>
              <a:ln w="25400">
                <a:noFill/>
              </a:ln>
            </c:spPr>
            <c:extLst>
              <c:ext xmlns:c16="http://schemas.microsoft.com/office/drawing/2014/chart" uri="{C3380CC4-5D6E-409C-BE32-E72D297353CC}">
                <c16:uniqueId val="{0000000A-34D3-43A2-B031-3A5241120FBA}"/>
              </c:ext>
            </c:extLst>
          </c:dPt>
          <c:val>
            <c:numLit>
              <c:formatCode>General</c:formatCode>
              <c:ptCount val="11"/>
              <c:pt idx="0">
                <c:v>10</c:v>
              </c:pt>
              <c:pt idx="1">
                <c:v>10</c:v>
              </c:pt>
              <c:pt idx="2">
                <c:v>10</c:v>
              </c:pt>
              <c:pt idx="3">
                <c:v>10</c:v>
              </c:pt>
              <c:pt idx="4">
                <c:v>10</c:v>
              </c:pt>
              <c:pt idx="5">
                <c:v>10</c:v>
              </c:pt>
              <c:pt idx="6">
                <c:v>10</c:v>
              </c:pt>
              <c:pt idx="7">
                <c:v>10</c:v>
              </c:pt>
              <c:pt idx="8">
                <c:v>10</c:v>
              </c:pt>
              <c:pt idx="9">
                <c:v>10</c:v>
              </c:pt>
              <c:pt idx="10">
                <c:v>100</c:v>
              </c:pt>
            </c:numLit>
          </c:val>
          <c:extLst>
            <c:ext xmlns:c16="http://schemas.microsoft.com/office/drawing/2014/chart" uri="{C3380CC4-5D6E-409C-BE32-E72D297353CC}">
              <c16:uniqueId val="{0000000B-34D3-43A2-B031-3A5241120FBA}"/>
            </c:ext>
          </c:extLst>
        </c:ser>
        <c:dLbls>
          <c:showLegendKey val="0"/>
          <c:showVal val="0"/>
          <c:showCatName val="0"/>
          <c:showSerName val="0"/>
          <c:showPercent val="0"/>
          <c:showBubbleSize val="0"/>
          <c:showLeaderLines val="1"/>
        </c:dLbls>
        <c:firstSliceAng val="270"/>
        <c:holeSize val="50"/>
      </c:doughnutChart>
      <c:pieChart>
        <c:varyColors val="1"/>
        <c:ser>
          <c:idx val="1"/>
          <c:order val="1"/>
          <c:spPr>
            <a:noFill/>
          </c:spPr>
          <c:dPt>
            <c:idx val="0"/>
            <c:bubble3D val="0"/>
            <c:spPr>
              <a:noFill/>
              <a:ln w="19050">
                <a:solidFill>
                  <a:schemeClr val="lt1"/>
                </a:solidFill>
              </a:ln>
              <a:effectLst/>
            </c:spPr>
            <c:extLst>
              <c:ext xmlns:c16="http://schemas.microsoft.com/office/drawing/2014/chart" uri="{C3380CC4-5D6E-409C-BE32-E72D297353CC}">
                <c16:uniqueId val="{0000000C-34D3-43A2-B031-3A5241120FBA}"/>
              </c:ext>
            </c:extLst>
          </c:dPt>
          <c:dPt>
            <c:idx val="1"/>
            <c:bubble3D val="0"/>
            <c:spPr>
              <a:solidFill>
                <a:schemeClr val="tx1"/>
              </a:solidFill>
              <a:ln w="19050">
                <a:noFill/>
              </a:ln>
              <a:effectLst/>
            </c:spPr>
            <c:extLst>
              <c:ext xmlns:c16="http://schemas.microsoft.com/office/drawing/2014/chart" uri="{C3380CC4-5D6E-409C-BE32-E72D297353CC}">
                <c16:uniqueId val="{0000000D-34D3-43A2-B031-3A5241120FBA}"/>
              </c:ext>
            </c:extLst>
          </c:dPt>
          <c:dPt>
            <c:idx val="2"/>
            <c:bubble3D val="0"/>
            <c:spPr>
              <a:noFill/>
              <a:ln w="19050">
                <a:solidFill>
                  <a:schemeClr val="lt1"/>
                </a:solidFill>
              </a:ln>
              <a:effectLst/>
            </c:spPr>
            <c:extLst>
              <c:ext xmlns:c16="http://schemas.microsoft.com/office/drawing/2014/chart" uri="{C3380CC4-5D6E-409C-BE32-E72D297353CC}">
                <c16:uniqueId val="{0000000E-34D3-43A2-B031-3A5241120FBA}"/>
              </c:ext>
            </c:extLst>
          </c:dPt>
          <c:val>
            <c:numRef>
              <c:f>Graphique!$C$2:$C$4</c:f>
              <c:numCache>
                <c:formatCode>0%</c:formatCode>
                <c:ptCount val="3"/>
                <c:pt idx="0">
                  <c:v>0</c:v>
                </c:pt>
                <c:pt idx="1">
                  <c:v>0.01</c:v>
                </c:pt>
                <c:pt idx="2">
                  <c:v>1.99</c:v>
                </c:pt>
              </c:numCache>
            </c:numRef>
          </c:val>
          <c:extLst>
            <c:ext xmlns:c16="http://schemas.microsoft.com/office/drawing/2014/chart" uri="{C3380CC4-5D6E-409C-BE32-E72D297353CC}">
              <c16:uniqueId val="{0000000F-34D3-43A2-B031-3A5241120FBA}"/>
            </c:ext>
          </c:extLst>
        </c:ser>
        <c:dLbls>
          <c:showLegendKey val="0"/>
          <c:showVal val="0"/>
          <c:showCatName val="0"/>
          <c:showSerName val="0"/>
          <c:showPercent val="0"/>
          <c:showBubbleSize val="0"/>
          <c:showLeaderLines val="1"/>
        </c:dLbls>
        <c:firstSliceAng val="270"/>
      </c:pieChart>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33291891145185"/>
          <c:y val="0.12632936840341766"/>
          <c:w val="0.71140433761569277"/>
          <c:h val="0.71897246886692356"/>
        </c:manualLayout>
      </c:layout>
      <c:doughnutChart>
        <c:varyColors val="0"/>
        <c:ser>
          <c:idx val="0"/>
          <c:order val="0"/>
          <c:spPr>
            <a:solidFill>
              <a:schemeClr val="accent6">
                <a:lumMod val="75000"/>
              </a:schemeClr>
            </a:solidFill>
            <a:ln w="19050">
              <a:solidFill>
                <a:schemeClr val="lt1"/>
              </a:solidFill>
            </a:ln>
            <a:effectLst/>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C7B7-46C3-8E1E-928EBC1BDCF6}"/>
            </c:ext>
          </c:extLst>
        </c:ser>
        <c:dLbls>
          <c:showLegendKey val="0"/>
          <c:showVal val="0"/>
          <c:showCatName val="0"/>
          <c:showSerName val="0"/>
          <c:showPercent val="0"/>
          <c:showBubbleSize val="0"/>
          <c:showLeaderLines val="1"/>
        </c:dLbls>
        <c:firstSliceAng val="0"/>
        <c:holeSize val="60"/>
      </c:doughnutChart>
      <c:doughnutChart>
        <c:varyColors val="0"/>
        <c:ser>
          <c:idx val="1"/>
          <c:order val="1"/>
          <c:spPr>
            <a:solidFill>
              <a:schemeClr val="accent6">
                <a:lumMod val="75000"/>
              </a:schemeClr>
            </a:solidFill>
            <a:ln w="19050">
              <a:solidFill>
                <a:schemeClr val="lt1"/>
              </a:solidFill>
            </a:ln>
            <a:effectLst/>
          </c:spPr>
          <c:dPt>
            <c:idx val="1"/>
            <c:bubble3D val="0"/>
            <c:spPr>
              <a:solidFill>
                <a:schemeClr val="bg1">
                  <a:alpha val="80000"/>
                </a:schemeClr>
              </a:solidFill>
              <a:ln w="19050">
                <a:solidFill>
                  <a:schemeClr val="bg1">
                    <a:alpha val="80000"/>
                  </a:schemeClr>
                </a:solidFill>
              </a:ln>
              <a:effectLst/>
            </c:spPr>
            <c:extLst>
              <c:ext xmlns:c16="http://schemas.microsoft.com/office/drawing/2014/chart" uri="{C3380CC4-5D6E-409C-BE32-E72D297353CC}">
                <c16:uniqueId val="{00000001-C7B7-46C3-8E1E-928EBC1BDCF6}"/>
              </c:ext>
            </c:extLst>
          </c:dPt>
          <c:val>
            <c:numRef>
              <c:f>Recap!$B$29:$C$29</c:f>
              <c:numCache>
                <c:formatCode>0%</c:formatCode>
                <c:ptCount val="2"/>
                <c:pt idx="0">
                  <c:v>0</c:v>
                </c:pt>
                <c:pt idx="1">
                  <c:v>0</c:v>
                </c:pt>
              </c:numCache>
            </c:numRef>
          </c:val>
          <c:extLst>
            <c:ext xmlns:c16="http://schemas.microsoft.com/office/drawing/2014/chart" uri="{C3380CC4-5D6E-409C-BE32-E72D297353CC}">
              <c16:uniqueId val="{00000002-C7B7-46C3-8E1E-928EBC1BDCF6}"/>
            </c:ext>
          </c:extLst>
        </c:ser>
        <c:dLbls>
          <c:showLegendKey val="0"/>
          <c:showVal val="0"/>
          <c:showCatName val="0"/>
          <c:showSerName val="0"/>
          <c:showPercent val="0"/>
          <c:showBubbleSize val="0"/>
          <c:showLeaderLines val="1"/>
        </c:dLbls>
        <c:firstSliceAng val="0"/>
        <c:holeSize val="60"/>
      </c:doughnutChart>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33291891145185"/>
          <c:y val="0.12632936840341766"/>
          <c:w val="0.71140433761569277"/>
          <c:h val="0.71897246886692356"/>
        </c:manualLayout>
      </c:layout>
      <c:doughnutChart>
        <c:varyColors val="0"/>
        <c:ser>
          <c:idx val="0"/>
          <c:order val="0"/>
          <c:spPr>
            <a:solidFill>
              <a:srgbClr val="7030A0">
                <a:alpha val="80000"/>
              </a:srgbClr>
            </a:solidFill>
            <a:ln w="19050">
              <a:solidFill>
                <a:schemeClr val="lt1"/>
              </a:solidFill>
            </a:ln>
            <a:effectLst/>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E4D3-4147-B866-C4ACECDCA2D4}"/>
            </c:ext>
          </c:extLst>
        </c:ser>
        <c:dLbls>
          <c:showLegendKey val="0"/>
          <c:showVal val="0"/>
          <c:showCatName val="0"/>
          <c:showSerName val="0"/>
          <c:showPercent val="0"/>
          <c:showBubbleSize val="0"/>
          <c:showLeaderLines val="1"/>
        </c:dLbls>
        <c:firstSliceAng val="0"/>
        <c:holeSize val="60"/>
      </c:doughnutChart>
      <c:doughnutChart>
        <c:varyColors val="0"/>
        <c:ser>
          <c:idx val="1"/>
          <c:order val="1"/>
          <c:spPr>
            <a:solidFill>
              <a:srgbClr val="7030A0"/>
            </a:solidFill>
            <a:ln w="19050">
              <a:solidFill>
                <a:schemeClr val="lt1"/>
              </a:solidFill>
            </a:ln>
            <a:effectLst/>
          </c:spPr>
          <c:dPt>
            <c:idx val="1"/>
            <c:bubble3D val="0"/>
            <c:spPr>
              <a:solidFill>
                <a:schemeClr val="bg1">
                  <a:alpha val="80000"/>
                </a:schemeClr>
              </a:solidFill>
              <a:ln w="19050">
                <a:solidFill>
                  <a:schemeClr val="bg1">
                    <a:alpha val="80000"/>
                  </a:schemeClr>
                </a:solidFill>
              </a:ln>
              <a:effectLst/>
            </c:spPr>
            <c:extLst>
              <c:ext xmlns:c16="http://schemas.microsoft.com/office/drawing/2014/chart" uri="{C3380CC4-5D6E-409C-BE32-E72D297353CC}">
                <c16:uniqueId val="{00000001-E4D3-4147-B866-C4ACECDCA2D4}"/>
              </c:ext>
            </c:extLst>
          </c:dPt>
          <c:val>
            <c:numRef>
              <c:f>Recap!$B$30:$C$30</c:f>
              <c:numCache>
                <c:formatCode>0%</c:formatCode>
                <c:ptCount val="2"/>
                <c:pt idx="0">
                  <c:v>0.22857142857142856</c:v>
                </c:pt>
                <c:pt idx="1">
                  <c:v>0.77142857142857146</c:v>
                </c:pt>
              </c:numCache>
            </c:numRef>
          </c:val>
          <c:extLst>
            <c:ext xmlns:c16="http://schemas.microsoft.com/office/drawing/2014/chart" uri="{C3380CC4-5D6E-409C-BE32-E72D297353CC}">
              <c16:uniqueId val="{00000002-E4D3-4147-B866-C4ACECDCA2D4}"/>
            </c:ext>
          </c:extLst>
        </c:ser>
        <c:dLbls>
          <c:showLegendKey val="0"/>
          <c:showVal val="0"/>
          <c:showCatName val="0"/>
          <c:showSerName val="0"/>
          <c:showPercent val="0"/>
          <c:showBubbleSize val="0"/>
          <c:showLeaderLines val="1"/>
        </c:dLbls>
        <c:firstSliceAng val="0"/>
        <c:holeSize val="60"/>
      </c:doughnutChart>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33291891145185"/>
          <c:y val="0.12632936840341766"/>
          <c:w val="0.71140433761569277"/>
          <c:h val="0.71897246886692356"/>
        </c:manualLayout>
      </c:layout>
      <c:doughnutChart>
        <c:varyColors val="0"/>
        <c:ser>
          <c:idx val="0"/>
          <c:order val="0"/>
          <c:spPr>
            <a:solidFill>
              <a:schemeClr val="accent6">
                <a:lumMod val="75000"/>
              </a:schemeClr>
            </a:solidFill>
            <a:ln w="19050">
              <a:solidFill>
                <a:schemeClr val="lt1"/>
              </a:solidFill>
            </a:ln>
            <a:effectLst/>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BA2B-4968-BB7A-03B0A40E0C4E}"/>
            </c:ext>
          </c:extLst>
        </c:ser>
        <c:dLbls>
          <c:showLegendKey val="0"/>
          <c:showVal val="0"/>
          <c:showCatName val="0"/>
          <c:showSerName val="0"/>
          <c:showPercent val="0"/>
          <c:showBubbleSize val="0"/>
          <c:showLeaderLines val="1"/>
        </c:dLbls>
        <c:firstSliceAng val="0"/>
        <c:holeSize val="60"/>
      </c:doughnutChart>
      <c:doughnutChart>
        <c:varyColors val="0"/>
        <c:ser>
          <c:idx val="1"/>
          <c:order val="1"/>
          <c:spPr>
            <a:solidFill>
              <a:srgbClr val="FFC000"/>
            </a:solidFill>
            <a:ln w="19050">
              <a:solidFill>
                <a:schemeClr val="lt1"/>
              </a:solidFill>
            </a:ln>
            <a:effectLst/>
          </c:spPr>
          <c:dPt>
            <c:idx val="1"/>
            <c:bubble3D val="0"/>
            <c:spPr>
              <a:solidFill>
                <a:schemeClr val="bg1">
                  <a:alpha val="80000"/>
                </a:schemeClr>
              </a:solidFill>
              <a:ln w="19050">
                <a:solidFill>
                  <a:schemeClr val="bg1">
                    <a:alpha val="80000"/>
                  </a:schemeClr>
                </a:solidFill>
              </a:ln>
              <a:effectLst/>
            </c:spPr>
            <c:extLst>
              <c:ext xmlns:c16="http://schemas.microsoft.com/office/drawing/2014/chart" uri="{C3380CC4-5D6E-409C-BE32-E72D297353CC}">
                <c16:uniqueId val="{00000001-BA2B-4968-BB7A-03B0A40E0C4E}"/>
              </c:ext>
            </c:extLst>
          </c:dPt>
          <c:val>
            <c:numRef>
              <c:f>Recap!$B$31:$C$31</c:f>
              <c:numCache>
                <c:formatCode>0%</c:formatCode>
                <c:ptCount val="2"/>
                <c:pt idx="0">
                  <c:v>0.2</c:v>
                </c:pt>
                <c:pt idx="1">
                  <c:v>0.8</c:v>
                </c:pt>
              </c:numCache>
            </c:numRef>
          </c:val>
          <c:extLst>
            <c:ext xmlns:c16="http://schemas.microsoft.com/office/drawing/2014/chart" uri="{C3380CC4-5D6E-409C-BE32-E72D297353CC}">
              <c16:uniqueId val="{00000002-BA2B-4968-BB7A-03B0A40E0C4E}"/>
            </c:ext>
          </c:extLst>
        </c:ser>
        <c:dLbls>
          <c:showLegendKey val="0"/>
          <c:showVal val="0"/>
          <c:showCatName val="0"/>
          <c:showSerName val="0"/>
          <c:showPercent val="0"/>
          <c:showBubbleSize val="0"/>
          <c:showLeaderLines val="1"/>
        </c:dLbls>
        <c:firstSliceAng val="0"/>
        <c:holeSize val="60"/>
      </c:doughnutChart>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544604291586927"/>
          <c:y val="0.10428513828951008"/>
          <c:w val="0.59889738302350015"/>
          <c:h val="0.89571486171048997"/>
        </c:manualLayout>
      </c:layout>
      <c:doughnutChart>
        <c:varyColors val="1"/>
        <c:ser>
          <c:idx val="0"/>
          <c:order val="0"/>
          <c:spPr>
            <a:ln>
              <a:noFill/>
            </a:ln>
          </c:spPr>
          <c:dPt>
            <c:idx val="0"/>
            <c:bubble3D val="0"/>
            <c:spPr>
              <a:solidFill>
                <a:srgbClr val="CC0000"/>
              </a:solidFill>
              <a:ln w="25400">
                <a:noFill/>
              </a:ln>
            </c:spPr>
            <c:extLst>
              <c:ext xmlns:c16="http://schemas.microsoft.com/office/drawing/2014/chart" uri="{C3380CC4-5D6E-409C-BE32-E72D297353CC}">
                <c16:uniqueId val="{00000000-E9BB-4617-B19D-68A623179251}"/>
              </c:ext>
            </c:extLst>
          </c:dPt>
          <c:dPt>
            <c:idx val="1"/>
            <c:bubble3D val="0"/>
            <c:spPr>
              <a:solidFill>
                <a:srgbClr val="FF3300"/>
              </a:solidFill>
              <a:ln w="25400">
                <a:noFill/>
              </a:ln>
            </c:spPr>
            <c:extLst>
              <c:ext xmlns:c16="http://schemas.microsoft.com/office/drawing/2014/chart" uri="{C3380CC4-5D6E-409C-BE32-E72D297353CC}">
                <c16:uniqueId val="{00000001-E9BB-4617-B19D-68A623179251}"/>
              </c:ext>
            </c:extLst>
          </c:dPt>
          <c:dPt>
            <c:idx val="2"/>
            <c:bubble3D val="0"/>
            <c:spPr>
              <a:solidFill>
                <a:srgbClr val="FF5050"/>
              </a:solidFill>
              <a:ln w="25400">
                <a:noFill/>
              </a:ln>
            </c:spPr>
            <c:extLst>
              <c:ext xmlns:c16="http://schemas.microsoft.com/office/drawing/2014/chart" uri="{C3380CC4-5D6E-409C-BE32-E72D297353CC}">
                <c16:uniqueId val="{00000002-E9BB-4617-B19D-68A623179251}"/>
              </c:ext>
            </c:extLst>
          </c:dPt>
          <c:dPt>
            <c:idx val="3"/>
            <c:bubble3D val="0"/>
            <c:spPr>
              <a:solidFill>
                <a:srgbClr val="FF9900"/>
              </a:solidFill>
              <a:ln w="25400">
                <a:noFill/>
              </a:ln>
            </c:spPr>
            <c:extLst>
              <c:ext xmlns:c16="http://schemas.microsoft.com/office/drawing/2014/chart" uri="{C3380CC4-5D6E-409C-BE32-E72D297353CC}">
                <c16:uniqueId val="{00000003-E9BB-4617-B19D-68A623179251}"/>
              </c:ext>
            </c:extLst>
          </c:dPt>
          <c:dPt>
            <c:idx val="4"/>
            <c:bubble3D val="0"/>
            <c:spPr>
              <a:solidFill>
                <a:srgbClr val="FFCC00"/>
              </a:solidFill>
              <a:ln w="25400">
                <a:noFill/>
              </a:ln>
            </c:spPr>
            <c:extLst>
              <c:ext xmlns:c16="http://schemas.microsoft.com/office/drawing/2014/chart" uri="{C3380CC4-5D6E-409C-BE32-E72D297353CC}">
                <c16:uniqueId val="{00000004-E9BB-4617-B19D-68A623179251}"/>
              </c:ext>
            </c:extLst>
          </c:dPt>
          <c:dPt>
            <c:idx val="5"/>
            <c:bubble3D val="0"/>
            <c:spPr>
              <a:solidFill>
                <a:srgbClr val="FFCC66"/>
              </a:solidFill>
              <a:ln w="25400">
                <a:noFill/>
              </a:ln>
            </c:spPr>
            <c:extLst>
              <c:ext xmlns:c16="http://schemas.microsoft.com/office/drawing/2014/chart" uri="{C3380CC4-5D6E-409C-BE32-E72D297353CC}">
                <c16:uniqueId val="{00000005-E9BB-4617-B19D-68A623179251}"/>
              </c:ext>
            </c:extLst>
          </c:dPt>
          <c:dPt>
            <c:idx val="6"/>
            <c:bubble3D val="0"/>
            <c:spPr>
              <a:solidFill>
                <a:srgbClr val="99CC00"/>
              </a:solidFill>
              <a:ln w="25400">
                <a:noFill/>
              </a:ln>
            </c:spPr>
            <c:extLst>
              <c:ext xmlns:c16="http://schemas.microsoft.com/office/drawing/2014/chart" uri="{C3380CC4-5D6E-409C-BE32-E72D297353CC}">
                <c16:uniqueId val="{00000006-E9BB-4617-B19D-68A623179251}"/>
              </c:ext>
            </c:extLst>
          </c:dPt>
          <c:dPt>
            <c:idx val="7"/>
            <c:bubble3D val="0"/>
            <c:spPr>
              <a:solidFill>
                <a:srgbClr val="33CC33"/>
              </a:solidFill>
              <a:ln w="25400">
                <a:noFill/>
              </a:ln>
            </c:spPr>
            <c:extLst>
              <c:ext xmlns:c16="http://schemas.microsoft.com/office/drawing/2014/chart" uri="{C3380CC4-5D6E-409C-BE32-E72D297353CC}">
                <c16:uniqueId val="{00000007-E9BB-4617-B19D-68A623179251}"/>
              </c:ext>
            </c:extLst>
          </c:dPt>
          <c:dPt>
            <c:idx val="8"/>
            <c:bubble3D val="0"/>
            <c:spPr>
              <a:solidFill>
                <a:srgbClr val="009900"/>
              </a:solidFill>
              <a:ln w="25400">
                <a:noFill/>
              </a:ln>
            </c:spPr>
            <c:extLst>
              <c:ext xmlns:c16="http://schemas.microsoft.com/office/drawing/2014/chart" uri="{C3380CC4-5D6E-409C-BE32-E72D297353CC}">
                <c16:uniqueId val="{00000008-E9BB-4617-B19D-68A623179251}"/>
              </c:ext>
            </c:extLst>
          </c:dPt>
          <c:dPt>
            <c:idx val="9"/>
            <c:bubble3D val="0"/>
            <c:spPr>
              <a:solidFill>
                <a:srgbClr val="006600"/>
              </a:solidFill>
              <a:ln w="25400">
                <a:noFill/>
              </a:ln>
            </c:spPr>
            <c:extLst>
              <c:ext xmlns:c16="http://schemas.microsoft.com/office/drawing/2014/chart" uri="{C3380CC4-5D6E-409C-BE32-E72D297353CC}">
                <c16:uniqueId val="{00000009-E9BB-4617-B19D-68A623179251}"/>
              </c:ext>
            </c:extLst>
          </c:dPt>
          <c:dPt>
            <c:idx val="10"/>
            <c:bubble3D val="0"/>
            <c:spPr>
              <a:noFill/>
              <a:ln w="25400">
                <a:noFill/>
              </a:ln>
            </c:spPr>
            <c:extLst>
              <c:ext xmlns:c16="http://schemas.microsoft.com/office/drawing/2014/chart" uri="{C3380CC4-5D6E-409C-BE32-E72D297353CC}">
                <c16:uniqueId val="{0000000A-E9BB-4617-B19D-68A623179251}"/>
              </c:ext>
            </c:extLst>
          </c:dPt>
          <c:val>
            <c:numLit>
              <c:formatCode>General</c:formatCode>
              <c:ptCount val="11"/>
              <c:pt idx="0">
                <c:v>10</c:v>
              </c:pt>
              <c:pt idx="1">
                <c:v>10</c:v>
              </c:pt>
              <c:pt idx="2">
                <c:v>10</c:v>
              </c:pt>
              <c:pt idx="3">
                <c:v>10</c:v>
              </c:pt>
              <c:pt idx="4">
                <c:v>10</c:v>
              </c:pt>
              <c:pt idx="5">
                <c:v>10</c:v>
              </c:pt>
              <c:pt idx="6">
                <c:v>10</c:v>
              </c:pt>
              <c:pt idx="7">
                <c:v>10</c:v>
              </c:pt>
              <c:pt idx="8">
                <c:v>10</c:v>
              </c:pt>
              <c:pt idx="9">
                <c:v>10</c:v>
              </c:pt>
              <c:pt idx="10">
                <c:v>100</c:v>
              </c:pt>
            </c:numLit>
          </c:val>
          <c:extLst>
            <c:ext xmlns:c16="http://schemas.microsoft.com/office/drawing/2014/chart" uri="{C3380CC4-5D6E-409C-BE32-E72D297353CC}">
              <c16:uniqueId val="{0000000B-E9BB-4617-B19D-68A623179251}"/>
            </c:ext>
          </c:extLst>
        </c:ser>
        <c:dLbls>
          <c:showLegendKey val="0"/>
          <c:showVal val="0"/>
          <c:showCatName val="0"/>
          <c:showSerName val="0"/>
          <c:showPercent val="0"/>
          <c:showBubbleSize val="0"/>
          <c:showLeaderLines val="1"/>
        </c:dLbls>
        <c:firstSliceAng val="270"/>
        <c:holeSize val="50"/>
      </c:doughnutChart>
      <c:pieChart>
        <c:varyColors val="1"/>
        <c:ser>
          <c:idx val="1"/>
          <c:order val="1"/>
          <c:spPr>
            <a:noFill/>
          </c:spPr>
          <c:dPt>
            <c:idx val="0"/>
            <c:bubble3D val="0"/>
            <c:spPr>
              <a:noFill/>
              <a:ln w="19050">
                <a:solidFill>
                  <a:schemeClr val="lt1"/>
                </a:solidFill>
              </a:ln>
              <a:effectLst/>
            </c:spPr>
            <c:extLst>
              <c:ext xmlns:c16="http://schemas.microsoft.com/office/drawing/2014/chart" uri="{C3380CC4-5D6E-409C-BE32-E72D297353CC}">
                <c16:uniqueId val="{0000000C-E9BB-4617-B19D-68A623179251}"/>
              </c:ext>
            </c:extLst>
          </c:dPt>
          <c:dPt>
            <c:idx val="1"/>
            <c:bubble3D val="0"/>
            <c:spPr>
              <a:solidFill>
                <a:schemeClr val="tx1"/>
              </a:solidFill>
              <a:ln w="19050">
                <a:noFill/>
              </a:ln>
              <a:effectLst/>
            </c:spPr>
            <c:extLst>
              <c:ext xmlns:c16="http://schemas.microsoft.com/office/drawing/2014/chart" uri="{C3380CC4-5D6E-409C-BE32-E72D297353CC}">
                <c16:uniqueId val="{0000000D-E9BB-4617-B19D-68A623179251}"/>
              </c:ext>
            </c:extLst>
          </c:dPt>
          <c:dPt>
            <c:idx val="2"/>
            <c:bubble3D val="0"/>
            <c:spPr>
              <a:noFill/>
              <a:ln w="19050">
                <a:solidFill>
                  <a:schemeClr val="lt1"/>
                </a:solidFill>
              </a:ln>
              <a:effectLst/>
            </c:spPr>
            <c:extLst>
              <c:ext xmlns:c16="http://schemas.microsoft.com/office/drawing/2014/chart" uri="{C3380CC4-5D6E-409C-BE32-E72D297353CC}">
                <c16:uniqueId val="{0000000E-E9BB-4617-B19D-68A623179251}"/>
              </c:ext>
            </c:extLst>
          </c:dPt>
          <c:val>
            <c:numRef>
              <c:f>Graphique!$D$2:$D$4</c:f>
              <c:numCache>
                <c:formatCode>0%</c:formatCode>
                <c:ptCount val="3"/>
                <c:pt idx="0">
                  <c:v>0</c:v>
                </c:pt>
                <c:pt idx="1">
                  <c:v>0.01</c:v>
                </c:pt>
                <c:pt idx="2">
                  <c:v>1.99</c:v>
                </c:pt>
              </c:numCache>
            </c:numRef>
          </c:val>
          <c:extLst>
            <c:ext xmlns:c16="http://schemas.microsoft.com/office/drawing/2014/chart" uri="{C3380CC4-5D6E-409C-BE32-E72D297353CC}">
              <c16:uniqueId val="{0000000F-E9BB-4617-B19D-68A623179251}"/>
            </c:ext>
          </c:extLst>
        </c:ser>
        <c:dLbls>
          <c:showLegendKey val="0"/>
          <c:showVal val="0"/>
          <c:showCatName val="0"/>
          <c:showSerName val="0"/>
          <c:showPercent val="0"/>
          <c:showBubbleSize val="0"/>
          <c:showLeaderLines val="1"/>
        </c:dLbls>
        <c:firstSliceAng val="270"/>
      </c:pieChart>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011" l="0.70000000000000007" r="0.70000000000000007" t="0.75000000000000011" header="0.30000000000000004" footer="0.30000000000000004"/>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33291891145185"/>
          <c:y val="0.12632936840341766"/>
          <c:w val="0.71140433761569277"/>
          <c:h val="0.71897246886692356"/>
        </c:manualLayout>
      </c:layout>
      <c:doughnutChart>
        <c:varyColors val="0"/>
        <c:ser>
          <c:idx val="0"/>
          <c:order val="0"/>
          <c:spPr>
            <a:solidFill>
              <a:schemeClr val="accent6">
                <a:lumMod val="75000"/>
              </a:schemeClr>
            </a:solidFill>
            <a:ln w="19050">
              <a:solidFill>
                <a:schemeClr val="lt1"/>
              </a:solidFill>
            </a:ln>
            <a:effectLst/>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1752-46FA-AC37-2014A38178EC}"/>
            </c:ext>
          </c:extLst>
        </c:ser>
        <c:dLbls>
          <c:showLegendKey val="0"/>
          <c:showVal val="0"/>
          <c:showCatName val="0"/>
          <c:showSerName val="0"/>
          <c:showPercent val="0"/>
          <c:showBubbleSize val="0"/>
          <c:showLeaderLines val="1"/>
        </c:dLbls>
        <c:firstSliceAng val="0"/>
        <c:holeSize val="60"/>
      </c:doughnutChart>
      <c:doughnutChart>
        <c:varyColors val="0"/>
        <c:ser>
          <c:idx val="1"/>
          <c:order val="1"/>
          <c:spPr>
            <a:solidFill>
              <a:schemeClr val="accent6">
                <a:lumMod val="75000"/>
              </a:schemeClr>
            </a:solidFill>
            <a:ln w="19050">
              <a:solidFill>
                <a:schemeClr val="lt1"/>
              </a:solidFill>
            </a:ln>
            <a:effectLst/>
          </c:spPr>
          <c:dPt>
            <c:idx val="1"/>
            <c:bubble3D val="0"/>
            <c:spPr>
              <a:solidFill>
                <a:schemeClr val="bg1">
                  <a:alpha val="80000"/>
                </a:schemeClr>
              </a:solidFill>
              <a:ln w="19050">
                <a:solidFill>
                  <a:schemeClr val="bg1">
                    <a:alpha val="80000"/>
                  </a:schemeClr>
                </a:solidFill>
              </a:ln>
              <a:effectLst/>
            </c:spPr>
            <c:extLst>
              <c:ext xmlns:c16="http://schemas.microsoft.com/office/drawing/2014/chart" uri="{C3380CC4-5D6E-409C-BE32-E72D297353CC}">
                <c16:uniqueId val="{00000001-1752-46FA-AC37-2014A38178EC}"/>
              </c:ext>
            </c:extLst>
          </c:dPt>
          <c:val>
            <c:numRef>
              <c:f>Recap!$G$3:$H$3</c:f>
              <c:numCache>
                <c:formatCode>0%</c:formatCode>
                <c:ptCount val="2"/>
                <c:pt idx="0">
                  <c:v>0</c:v>
                </c:pt>
                <c:pt idx="1">
                  <c:v>1</c:v>
                </c:pt>
              </c:numCache>
            </c:numRef>
          </c:val>
          <c:extLst>
            <c:ext xmlns:c16="http://schemas.microsoft.com/office/drawing/2014/chart" uri="{C3380CC4-5D6E-409C-BE32-E72D297353CC}">
              <c16:uniqueId val="{00000002-1752-46FA-AC37-2014A38178EC}"/>
            </c:ext>
          </c:extLst>
        </c:ser>
        <c:dLbls>
          <c:showLegendKey val="0"/>
          <c:showVal val="0"/>
          <c:showCatName val="0"/>
          <c:showSerName val="0"/>
          <c:showPercent val="0"/>
          <c:showBubbleSize val="0"/>
          <c:showLeaderLines val="1"/>
        </c:dLbls>
        <c:firstSliceAng val="0"/>
        <c:holeSize val="60"/>
      </c:doughnutChart>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33291891145185"/>
          <c:y val="0.12632936840341766"/>
          <c:w val="0.71140433761569277"/>
          <c:h val="0.71897246886692356"/>
        </c:manualLayout>
      </c:layout>
      <c:doughnutChart>
        <c:varyColors val="0"/>
        <c:ser>
          <c:idx val="0"/>
          <c:order val="0"/>
          <c:spPr>
            <a:solidFill>
              <a:srgbClr val="7030A0">
                <a:alpha val="80000"/>
              </a:srgbClr>
            </a:solidFill>
            <a:ln w="19050">
              <a:solidFill>
                <a:schemeClr val="lt1"/>
              </a:solidFill>
            </a:ln>
            <a:effectLst/>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20DA-4A9A-8DE2-AE0EECE0514B}"/>
            </c:ext>
          </c:extLst>
        </c:ser>
        <c:dLbls>
          <c:showLegendKey val="0"/>
          <c:showVal val="0"/>
          <c:showCatName val="0"/>
          <c:showSerName val="0"/>
          <c:showPercent val="0"/>
          <c:showBubbleSize val="0"/>
          <c:showLeaderLines val="1"/>
        </c:dLbls>
        <c:firstSliceAng val="0"/>
        <c:holeSize val="60"/>
      </c:doughnutChart>
      <c:doughnutChart>
        <c:varyColors val="0"/>
        <c:ser>
          <c:idx val="1"/>
          <c:order val="1"/>
          <c:spPr>
            <a:solidFill>
              <a:srgbClr val="7030A0"/>
            </a:solidFill>
            <a:ln w="19050">
              <a:solidFill>
                <a:schemeClr val="lt1"/>
              </a:solidFill>
            </a:ln>
            <a:effectLst/>
          </c:spPr>
          <c:dPt>
            <c:idx val="1"/>
            <c:bubble3D val="0"/>
            <c:spPr>
              <a:solidFill>
                <a:schemeClr val="bg1">
                  <a:alpha val="80000"/>
                </a:schemeClr>
              </a:solidFill>
              <a:ln w="19050">
                <a:solidFill>
                  <a:schemeClr val="bg1">
                    <a:alpha val="80000"/>
                  </a:schemeClr>
                </a:solidFill>
              </a:ln>
              <a:effectLst/>
            </c:spPr>
            <c:extLst>
              <c:ext xmlns:c16="http://schemas.microsoft.com/office/drawing/2014/chart" uri="{C3380CC4-5D6E-409C-BE32-E72D297353CC}">
                <c16:uniqueId val="{00000001-20DA-4A9A-8DE2-AE0EECE0514B}"/>
              </c:ext>
            </c:extLst>
          </c:dPt>
          <c:val>
            <c:numRef>
              <c:f>Recap!$I$3:$J$3</c:f>
              <c:numCache>
                <c:formatCode>0%</c:formatCode>
                <c:ptCount val="2"/>
                <c:pt idx="0">
                  <c:v>0</c:v>
                </c:pt>
                <c:pt idx="1">
                  <c:v>1</c:v>
                </c:pt>
              </c:numCache>
            </c:numRef>
          </c:val>
          <c:extLst>
            <c:ext xmlns:c16="http://schemas.microsoft.com/office/drawing/2014/chart" uri="{C3380CC4-5D6E-409C-BE32-E72D297353CC}">
              <c16:uniqueId val="{00000002-20DA-4A9A-8DE2-AE0EECE0514B}"/>
            </c:ext>
          </c:extLst>
        </c:ser>
        <c:dLbls>
          <c:showLegendKey val="0"/>
          <c:showVal val="0"/>
          <c:showCatName val="0"/>
          <c:showSerName val="0"/>
          <c:showPercent val="0"/>
          <c:showBubbleSize val="0"/>
          <c:showLeaderLines val="1"/>
        </c:dLbls>
        <c:firstSliceAng val="0"/>
        <c:holeSize val="60"/>
      </c:doughnutChart>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33291891145185"/>
          <c:y val="0.12632936840341766"/>
          <c:w val="0.71140433761569277"/>
          <c:h val="0.71897246886692356"/>
        </c:manualLayout>
      </c:layout>
      <c:doughnutChart>
        <c:varyColors val="0"/>
        <c:ser>
          <c:idx val="0"/>
          <c:order val="0"/>
          <c:spPr>
            <a:solidFill>
              <a:schemeClr val="accent6">
                <a:lumMod val="75000"/>
              </a:schemeClr>
            </a:solidFill>
            <a:ln w="19050">
              <a:solidFill>
                <a:schemeClr val="lt1"/>
              </a:solidFill>
            </a:ln>
            <a:effectLst/>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CA8-4D00-B249-2ED011392153}"/>
            </c:ext>
          </c:extLst>
        </c:ser>
        <c:dLbls>
          <c:showLegendKey val="0"/>
          <c:showVal val="0"/>
          <c:showCatName val="0"/>
          <c:showSerName val="0"/>
          <c:showPercent val="0"/>
          <c:showBubbleSize val="0"/>
          <c:showLeaderLines val="1"/>
        </c:dLbls>
        <c:firstSliceAng val="0"/>
        <c:holeSize val="60"/>
      </c:doughnutChart>
      <c:doughnutChart>
        <c:varyColors val="0"/>
        <c:ser>
          <c:idx val="1"/>
          <c:order val="1"/>
          <c:spPr>
            <a:solidFill>
              <a:srgbClr val="FFC000"/>
            </a:solidFill>
            <a:ln w="19050">
              <a:solidFill>
                <a:schemeClr val="lt1"/>
              </a:solidFill>
            </a:ln>
            <a:effectLst/>
          </c:spPr>
          <c:dPt>
            <c:idx val="1"/>
            <c:bubble3D val="0"/>
            <c:spPr>
              <a:solidFill>
                <a:schemeClr val="bg1">
                  <a:alpha val="80000"/>
                </a:schemeClr>
              </a:solidFill>
              <a:ln w="19050">
                <a:solidFill>
                  <a:schemeClr val="bg1">
                    <a:alpha val="80000"/>
                  </a:schemeClr>
                </a:solidFill>
              </a:ln>
              <a:effectLst/>
            </c:spPr>
            <c:extLst>
              <c:ext xmlns:c16="http://schemas.microsoft.com/office/drawing/2014/chart" uri="{C3380CC4-5D6E-409C-BE32-E72D297353CC}">
                <c16:uniqueId val="{00000001-6CA8-4D00-B249-2ED011392153}"/>
              </c:ext>
            </c:extLst>
          </c:dPt>
          <c:val>
            <c:numRef>
              <c:f>Recap!$K$3:$L$3</c:f>
              <c:numCache>
                <c:formatCode>0%</c:formatCode>
                <c:ptCount val="2"/>
                <c:pt idx="0">
                  <c:v>0</c:v>
                </c:pt>
                <c:pt idx="1">
                  <c:v>1</c:v>
                </c:pt>
              </c:numCache>
            </c:numRef>
          </c:val>
          <c:extLst>
            <c:ext xmlns:c16="http://schemas.microsoft.com/office/drawing/2014/chart" uri="{C3380CC4-5D6E-409C-BE32-E72D297353CC}">
              <c16:uniqueId val="{00000002-6CA8-4D00-B249-2ED011392153}"/>
            </c:ext>
          </c:extLst>
        </c:ser>
        <c:dLbls>
          <c:showLegendKey val="0"/>
          <c:showVal val="0"/>
          <c:showCatName val="0"/>
          <c:showSerName val="0"/>
          <c:showPercent val="0"/>
          <c:showBubbleSize val="0"/>
          <c:showLeaderLines val="1"/>
        </c:dLbls>
        <c:firstSliceAng val="0"/>
        <c:holeSize val="60"/>
      </c:doughnutChart>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544604291586927"/>
          <c:y val="0.10428513828951008"/>
          <c:w val="0.59889738302350015"/>
          <c:h val="0.89571486171048997"/>
        </c:manualLayout>
      </c:layout>
      <c:doughnutChart>
        <c:varyColors val="1"/>
        <c:ser>
          <c:idx val="0"/>
          <c:order val="0"/>
          <c:spPr>
            <a:ln>
              <a:noFill/>
            </a:ln>
          </c:spPr>
          <c:dPt>
            <c:idx val="0"/>
            <c:bubble3D val="0"/>
            <c:spPr>
              <a:solidFill>
                <a:srgbClr val="CC0000"/>
              </a:solidFill>
              <a:ln w="25400">
                <a:noFill/>
              </a:ln>
            </c:spPr>
            <c:extLst>
              <c:ext xmlns:c16="http://schemas.microsoft.com/office/drawing/2014/chart" uri="{C3380CC4-5D6E-409C-BE32-E72D297353CC}">
                <c16:uniqueId val="{00000000-2567-4528-A25D-C7574C8FCF8F}"/>
              </c:ext>
            </c:extLst>
          </c:dPt>
          <c:dPt>
            <c:idx val="1"/>
            <c:bubble3D val="0"/>
            <c:spPr>
              <a:solidFill>
                <a:srgbClr val="FF3300"/>
              </a:solidFill>
              <a:ln w="25400">
                <a:noFill/>
              </a:ln>
            </c:spPr>
            <c:extLst>
              <c:ext xmlns:c16="http://schemas.microsoft.com/office/drawing/2014/chart" uri="{C3380CC4-5D6E-409C-BE32-E72D297353CC}">
                <c16:uniqueId val="{00000001-2567-4528-A25D-C7574C8FCF8F}"/>
              </c:ext>
            </c:extLst>
          </c:dPt>
          <c:dPt>
            <c:idx val="2"/>
            <c:bubble3D val="0"/>
            <c:spPr>
              <a:solidFill>
                <a:srgbClr val="FF5050"/>
              </a:solidFill>
              <a:ln w="25400">
                <a:noFill/>
              </a:ln>
            </c:spPr>
            <c:extLst>
              <c:ext xmlns:c16="http://schemas.microsoft.com/office/drawing/2014/chart" uri="{C3380CC4-5D6E-409C-BE32-E72D297353CC}">
                <c16:uniqueId val="{00000002-2567-4528-A25D-C7574C8FCF8F}"/>
              </c:ext>
            </c:extLst>
          </c:dPt>
          <c:dPt>
            <c:idx val="3"/>
            <c:bubble3D val="0"/>
            <c:spPr>
              <a:solidFill>
                <a:srgbClr val="FF9900"/>
              </a:solidFill>
              <a:ln w="25400">
                <a:noFill/>
              </a:ln>
            </c:spPr>
            <c:extLst>
              <c:ext xmlns:c16="http://schemas.microsoft.com/office/drawing/2014/chart" uri="{C3380CC4-5D6E-409C-BE32-E72D297353CC}">
                <c16:uniqueId val="{00000003-2567-4528-A25D-C7574C8FCF8F}"/>
              </c:ext>
            </c:extLst>
          </c:dPt>
          <c:dPt>
            <c:idx val="4"/>
            <c:bubble3D val="0"/>
            <c:spPr>
              <a:solidFill>
                <a:srgbClr val="FFCC00"/>
              </a:solidFill>
              <a:ln w="25400">
                <a:noFill/>
              </a:ln>
            </c:spPr>
            <c:extLst>
              <c:ext xmlns:c16="http://schemas.microsoft.com/office/drawing/2014/chart" uri="{C3380CC4-5D6E-409C-BE32-E72D297353CC}">
                <c16:uniqueId val="{00000004-2567-4528-A25D-C7574C8FCF8F}"/>
              </c:ext>
            </c:extLst>
          </c:dPt>
          <c:dPt>
            <c:idx val="5"/>
            <c:bubble3D val="0"/>
            <c:spPr>
              <a:solidFill>
                <a:srgbClr val="FFCC66"/>
              </a:solidFill>
              <a:ln w="25400">
                <a:noFill/>
              </a:ln>
            </c:spPr>
            <c:extLst>
              <c:ext xmlns:c16="http://schemas.microsoft.com/office/drawing/2014/chart" uri="{C3380CC4-5D6E-409C-BE32-E72D297353CC}">
                <c16:uniqueId val="{00000005-2567-4528-A25D-C7574C8FCF8F}"/>
              </c:ext>
            </c:extLst>
          </c:dPt>
          <c:dPt>
            <c:idx val="6"/>
            <c:bubble3D val="0"/>
            <c:spPr>
              <a:solidFill>
                <a:srgbClr val="99CC00"/>
              </a:solidFill>
              <a:ln w="25400">
                <a:noFill/>
              </a:ln>
            </c:spPr>
            <c:extLst>
              <c:ext xmlns:c16="http://schemas.microsoft.com/office/drawing/2014/chart" uri="{C3380CC4-5D6E-409C-BE32-E72D297353CC}">
                <c16:uniqueId val="{00000006-2567-4528-A25D-C7574C8FCF8F}"/>
              </c:ext>
            </c:extLst>
          </c:dPt>
          <c:dPt>
            <c:idx val="7"/>
            <c:bubble3D val="0"/>
            <c:spPr>
              <a:solidFill>
                <a:srgbClr val="33CC33"/>
              </a:solidFill>
              <a:ln w="25400">
                <a:noFill/>
              </a:ln>
            </c:spPr>
            <c:extLst>
              <c:ext xmlns:c16="http://schemas.microsoft.com/office/drawing/2014/chart" uri="{C3380CC4-5D6E-409C-BE32-E72D297353CC}">
                <c16:uniqueId val="{00000007-2567-4528-A25D-C7574C8FCF8F}"/>
              </c:ext>
            </c:extLst>
          </c:dPt>
          <c:dPt>
            <c:idx val="8"/>
            <c:bubble3D val="0"/>
            <c:spPr>
              <a:solidFill>
                <a:srgbClr val="009900"/>
              </a:solidFill>
              <a:ln w="25400">
                <a:noFill/>
              </a:ln>
            </c:spPr>
            <c:extLst>
              <c:ext xmlns:c16="http://schemas.microsoft.com/office/drawing/2014/chart" uri="{C3380CC4-5D6E-409C-BE32-E72D297353CC}">
                <c16:uniqueId val="{00000008-2567-4528-A25D-C7574C8FCF8F}"/>
              </c:ext>
            </c:extLst>
          </c:dPt>
          <c:dPt>
            <c:idx val="9"/>
            <c:bubble3D val="0"/>
            <c:spPr>
              <a:solidFill>
                <a:srgbClr val="006600"/>
              </a:solidFill>
              <a:ln w="25400">
                <a:noFill/>
              </a:ln>
            </c:spPr>
            <c:extLst>
              <c:ext xmlns:c16="http://schemas.microsoft.com/office/drawing/2014/chart" uri="{C3380CC4-5D6E-409C-BE32-E72D297353CC}">
                <c16:uniqueId val="{00000009-2567-4528-A25D-C7574C8FCF8F}"/>
              </c:ext>
            </c:extLst>
          </c:dPt>
          <c:dPt>
            <c:idx val="10"/>
            <c:bubble3D val="0"/>
            <c:spPr>
              <a:noFill/>
              <a:ln w="25400">
                <a:noFill/>
              </a:ln>
            </c:spPr>
            <c:extLst>
              <c:ext xmlns:c16="http://schemas.microsoft.com/office/drawing/2014/chart" uri="{C3380CC4-5D6E-409C-BE32-E72D297353CC}">
                <c16:uniqueId val="{0000000A-2567-4528-A25D-C7574C8FCF8F}"/>
              </c:ext>
            </c:extLst>
          </c:dPt>
          <c:val>
            <c:numLit>
              <c:formatCode>General</c:formatCode>
              <c:ptCount val="11"/>
              <c:pt idx="0">
                <c:v>10</c:v>
              </c:pt>
              <c:pt idx="1">
                <c:v>10</c:v>
              </c:pt>
              <c:pt idx="2">
                <c:v>10</c:v>
              </c:pt>
              <c:pt idx="3">
                <c:v>10</c:v>
              </c:pt>
              <c:pt idx="4">
                <c:v>10</c:v>
              </c:pt>
              <c:pt idx="5">
                <c:v>10</c:v>
              </c:pt>
              <c:pt idx="6">
                <c:v>10</c:v>
              </c:pt>
              <c:pt idx="7">
                <c:v>10</c:v>
              </c:pt>
              <c:pt idx="8">
                <c:v>10</c:v>
              </c:pt>
              <c:pt idx="9">
                <c:v>10</c:v>
              </c:pt>
              <c:pt idx="10">
                <c:v>100</c:v>
              </c:pt>
            </c:numLit>
          </c:val>
          <c:extLst>
            <c:ext xmlns:c16="http://schemas.microsoft.com/office/drawing/2014/chart" uri="{C3380CC4-5D6E-409C-BE32-E72D297353CC}">
              <c16:uniqueId val="{0000000B-2567-4528-A25D-C7574C8FCF8F}"/>
            </c:ext>
          </c:extLst>
        </c:ser>
        <c:dLbls>
          <c:showLegendKey val="0"/>
          <c:showVal val="0"/>
          <c:showCatName val="0"/>
          <c:showSerName val="0"/>
          <c:showPercent val="0"/>
          <c:showBubbleSize val="0"/>
          <c:showLeaderLines val="1"/>
        </c:dLbls>
        <c:firstSliceAng val="270"/>
        <c:holeSize val="50"/>
      </c:doughnutChart>
      <c:pieChart>
        <c:varyColors val="1"/>
        <c:ser>
          <c:idx val="1"/>
          <c:order val="1"/>
          <c:spPr>
            <a:noFill/>
          </c:spPr>
          <c:dPt>
            <c:idx val="0"/>
            <c:bubble3D val="0"/>
            <c:spPr>
              <a:noFill/>
              <a:ln w="19050">
                <a:solidFill>
                  <a:schemeClr val="lt1"/>
                </a:solidFill>
              </a:ln>
              <a:effectLst/>
            </c:spPr>
            <c:extLst>
              <c:ext xmlns:c16="http://schemas.microsoft.com/office/drawing/2014/chart" uri="{C3380CC4-5D6E-409C-BE32-E72D297353CC}">
                <c16:uniqueId val="{0000000C-2567-4528-A25D-C7574C8FCF8F}"/>
              </c:ext>
            </c:extLst>
          </c:dPt>
          <c:dPt>
            <c:idx val="1"/>
            <c:bubble3D val="0"/>
            <c:spPr>
              <a:solidFill>
                <a:schemeClr val="tx1"/>
              </a:solidFill>
              <a:ln w="19050">
                <a:noFill/>
              </a:ln>
              <a:effectLst/>
            </c:spPr>
            <c:extLst>
              <c:ext xmlns:c16="http://schemas.microsoft.com/office/drawing/2014/chart" uri="{C3380CC4-5D6E-409C-BE32-E72D297353CC}">
                <c16:uniqueId val="{0000000D-2567-4528-A25D-C7574C8FCF8F}"/>
              </c:ext>
            </c:extLst>
          </c:dPt>
          <c:dPt>
            <c:idx val="2"/>
            <c:bubble3D val="0"/>
            <c:spPr>
              <a:noFill/>
              <a:ln w="19050">
                <a:solidFill>
                  <a:schemeClr val="lt1"/>
                </a:solidFill>
              </a:ln>
              <a:effectLst/>
            </c:spPr>
            <c:extLst>
              <c:ext xmlns:c16="http://schemas.microsoft.com/office/drawing/2014/chart" uri="{C3380CC4-5D6E-409C-BE32-E72D297353CC}">
                <c16:uniqueId val="{0000000E-2567-4528-A25D-C7574C8FCF8F}"/>
              </c:ext>
            </c:extLst>
          </c:dPt>
          <c:val>
            <c:numRef>
              <c:f>Graphique!$D$2:$D$4</c:f>
              <c:numCache>
                <c:formatCode>0%</c:formatCode>
                <c:ptCount val="3"/>
                <c:pt idx="0">
                  <c:v>0</c:v>
                </c:pt>
                <c:pt idx="1">
                  <c:v>0.01</c:v>
                </c:pt>
                <c:pt idx="2">
                  <c:v>1.99</c:v>
                </c:pt>
              </c:numCache>
            </c:numRef>
          </c:val>
          <c:extLst>
            <c:ext xmlns:c16="http://schemas.microsoft.com/office/drawing/2014/chart" uri="{C3380CC4-5D6E-409C-BE32-E72D297353CC}">
              <c16:uniqueId val="{0000000F-2567-4528-A25D-C7574C8FCF8F}"/>
            </c:ext>
          </c:extLst>
        </c:ser>
        <c:dLbls>
          <c:showLegendKey val="0"/>
          <c:showVal val="0"/>
          <c:showCatName val="0"/>
          <c:showSerName val="0"/>
          <c:showPercent val="0"/>
          <c:showBubbleSize val="0"/>
          <c:showLeaderLines val="1"/>
        </c:dLbls>
        <c:firstSliceAng val="270"/>
      </c:pieChart>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011" l="0.70000000000000007" r="0.70000000000000007" t="0.75000000000000011" header="0.30000000000000004" footer="0.30000000000000004"/>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33291891145185"/>
          <c:y val="0.12632936840341766"/>
          <c:w val="0.71140433761569277"/>
          <c:h val="0.71897246886692356"/>
        </c:manualLayout>
      </c:layout>
      <c:doughnutChart>
        <c:varyColors val="0"/>
        <c:ser>
          <c:idx val="0"/>
          <c:order val="0"/>
          <c:spPr>
            <a:solidFill>
              <a:schemeClr val="accent6">
                <a:lumMod val="75000"/>
              </a:schemeClr>
            </a:solidFill>
            <a:ln w="19050">
              <a:solidFill>
                <a:schemeClr val="lt1"/>
              </a:solidFill>
            </a:ln>
            <a:effectLst/>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9596-44CA-85F0-A771086CA184}"/>
            </c:ext>
          </c:extLst>
        </c:ser>
        <c:dLbls>
          <c:showLegendKey val="0"/>
          <c:showVal val="0"/>
          <c:showCatName val="0"/>
          <c:showSerName val="0"/>
          <c:showPercent val="0"/>
          <c:showBubbleSize val="0"/>
          <c:showLeaderLines val="1"/>
        </c:dLbls>
        <c:firstSliceAng val="0"/>
        <c:holeSize val="60"/>
      </c:doughnutChart>
      <c:doughnutChart>
        <c:varyColors val="0"/>
        <c:ser>
          <c:idx val="1"/>
          <c:order val="1"/>
          <c:spPr>
            <a:solidFill>
              <a:schemeClr val="accent6">
                <a:lumMod val="75000"/>
              </a:schemeClr>
            </a:solidFill>
            <a:ln w="19050">
              <a:solidFill>
                <a:schemeClr val="lt1"/>
              </a:solidFill>
            </a:ln>
            <a:effectLst/>
          </c:spPr>
          <c:dPt>
            <c:idx val="1"/>
            <c:bubble3D val="0"/>
            <c:spPr>
              <a:solidFill>
                <a:schemeClr val="bg1">
                  <a:alpha val="80000"/>
                </a:schemeClr>
              </a:solidFill>
              <a:ln w="19050">
                <a:solidFill>
                  <a:schemeClr val="bg1">
                    <a:alpha val="80000"/>
                  </a:schemeClr>
                </a:solidFill>
              </a:ln>
              <a:effectLst/>
            </c:spPr>
            <c:extLst>
              <c:ext xmlns:c16="http://schemas.microsoft.com/office/drawing/2014/chart" uri="{C3380CC4-5D6E-409C-BE32-E72D297353CC}">
                <c16:uniqueId val="{00000001-9596-44CA-85F0-A771086CA184}"/>
              </c:ext>
            </c:extLst>
          </c:dPt>
          <c:val>
            <c:numRef>
              <c:f>Recap!$G$3:$H$3</c:f>
              <c:numCache>
                <c:formatCode>0%</c:formatCode>
                <c:ptCount val="2"/>
                <c:pt idx="0">
                  <c:v>0</c:v>
                </c:pt>
                <c:pt idx="1">
                  <c:v>1</c:v>
                </c:pt>
              </c:numCache>
            </c:numRef>
          </c:val>
          <c:extLst>
            <c:ext xmlns:c16="http://schemas.microsoft.com/office/drawing/2014/chart" uri="{C3380CC4-5D6E-409C-BE32-E72D297353CC}">
              <c16:uniqueId val="{00000002-9596-44CA-85F0-A771086CA184}"/>
            </c:ext>
          </c:extLst>
        </c:ser>
        <c:dLbls>
          <c:showLegendKey val="0"/>
          <c:showVal val="0"/>
          <c:showCatName val="0"/>
          <c:showSerName val="0"/>
          <c:showPercent val="0"/>
          <c:showBubbleSize val="0"/>
          <c:showLeaderLines val="1"/>
        </c:dLbls>
        <c:firstSliceAng val="0"/>
        <c:holeSize val="60"/>
      </c:doughnutChart>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33291891145185"/>
          <c:y val="0.12632936840341766"/>
          <c:w val="0.71140433761569277"/>
          <c:h val="0.71897246886692356"/>
        </c:manualLayout>
      </c:layout>
      <c:doughnutChart>
        <c:varyColors val="0"/>
        <c:ser>
          <c:idx val="0"/>
          <c:order val="0"/>
          <c:spPr>
            <a:solidFill>
              <a:srgbClr val="7030A0">
                <a:alpha val="80000"/>
              </a:srgbClr>
            </a:solidFill>
            <a:ln w="19050">
              <a:solidFill>
                <a:schemeClr val="lt1"/>
              </a:solidFill>
            </a:ln>
            <a:effectLst/>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FFB4-4C6B-8A01-BA82E5D8C09E}"/>
            </c:ext>
          </c:extLst>
        </c:ser>
        <c:dLbls>
          <c:showLegendKey val="0"/>
          <c:showVal val="0"/>
          <c:showCatName val="0"/>
          <c:showSerName val="0"/>
          <c:showPercent val="0"/>
          <c:showBubbleSize val="0"/>
          <c:showLeaderLines val="1"/>
        </c:dLbls>
        <c:firstSliceAng val="0"/>
        <c:holeSize val="60"/>
      </c:doughnutChart>
      <c:doughnutChart>
        <c:varyColors val="0"/>
        <c:ser>
          <c:idx val="1"/>
          <c:order val="1"/>
          <c:spPr>
            <a:solidFill>
              <a:srgbClr val="7030A0"/>
            </a:solidFill>
            <a:ln w="19050">
              <a:solidFill>
                <a:schemeClr val="lt1"/>
              </a:solidFill>
            </a:ln>
            <a:effectLst/>
          </c:spPr>
          <c:dPt>
            <c:idx val="1"/>
            <c:bubble3D val="0"/>
            <c:spPr>
              <a:solidFill>
                <a:schemeClr val="bg1">
                  <a:alpha val="80000"/>
                </a:schemeClr>
              </a:solidFill>
              <a:ln w="19050">
                <a:solidFill>
                  <a:schemeClr val="bg1">
                    <a:alpha val="80000"/>
                  </a:schemeClr>
                </a:solidFill>
              </a:ln>
              <a:effectLst/>
            </c:spPr>
            <c:extLst>
              <c:ext xmlns:c16="http://schemas.microsoft.com/office/drawing/2014/chart" uri="{C3380CC4-5D6E-409C-BE32-E72D297353CC}">
                <c16:uniqueId val="{00000001-FFB4-4C6B-8A01-BA82E5D8C09E}"/>
              </c:ext>
            </c:extLst>
          </c:dPt>
          <c:val>
            <c:numRef>
              <c:f>Recap!$I$3:$J$3</c:f>
              <c:numCache>
                <c:formatCode>0%</c:formatCode>
                <c:ptCount val="2"/>
                <c:pt idx="0">
                  <c:v>0</c:v>
                </c:pt>
                <c:pt idx="1">
                  <c:v>1</c:v>
                </c:pt>
              </c:numCache>
            </c:numRef>
          </c:val>
          <c:extLst>
            <c:ext xmlns:c16="http://schemas.microsoft.com/office/drawing/2014/chart" uri="{C3380CC4-5D6E-409C-BE32-E72D297353CC}">
              <c16:uniqueId val="{00000002-FFB4-4C6B-8A01-BA82E5D8C09E}"/>
            </c:ext>
          </c:extLst>
        </c:ser>
        <c:dLbls>
          <c:showLegendKey val="0"/>
          <c:showVal val="0"/>
          <c:showCatName val="0"/>
          <c:showSerName val="0"/>
          <c:showPercent val="0"/>
          <c:showBubbleSize val="0"/>
          <c:showLeaderLines val="1"/>
        </c:dLbls>
        <c:firstSliceAng val="0"/>
        <c:holeSize val="60"/>
      </c:doughnutChart>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33291891145185"/>
          <c:y val="0.12632936840341766"/>
          <c:w val="0.71140433761569277"/>
          <c:h val="0.71897246886692356"/>
        </c:manualLayout>
      </c:layout>
      <c:doughnutChart>
        <c:varyColors val="0"/>
        <c:ser>
          <c:idx val="0"/>
          <c:order val="0"/>
          <c:spPr>
            <a:solidFill>
              <a:schemeClr val="accent6">
                <a:lumMod val="75000"/>
              </a:schemeClr>
            </a:solidFill>
            <a:ln w="19050">
              <a:solidFill>
                <a:schemeClr val="lt1"/>
              </a:solidFill>
            </a:ln>
            <a:effectLst/>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4CF4-472A-B85E-D7FD14F56B19}"/>
            </c:ext>
          </c:extLst>
        </c:ser>
        <c:dLbls>
          <c:showLegendKey val="0"/>
          <c:showVal val="0"/>
          <c:showCatName val="0"/>
          <c:showSerName val="0"/>
          <c:showPercent val="0"/>
          <c:showBubbleSize val="0"/>
          <c:showLeaderLines val="1"/>
        </c:dLbls>
        <c:firstSliceAng val="0"/>
        <c:holeSize val="60"/>
      </c:doughnutChart>
      <c:doughnutChart>
        <c:varyColors val="0"/>
        <c:ser>
          <c:idx val="1"/>
          <c:order val="1"/>
          <c:spPr>
            <a:solidFill>
              <a:schemeClr val="accent6">
                <a:lumMod val="75000"/>
              </a:schemeClr>
            </a:solidFill>
            <a:ln w="19050">
              <a:solidFill>
                <a:schemeClr val="lt1"/>
              </a:solidFill>
            </a:ln>
            <a:effectLst/>
          </c:spPr>
          <c:dPt>
            <c:idx val="1"/>
            <c:bubble3D val="0"/>
            <c:spPr>
              <a:solidFill>
                <a:schemeClr val="bg1">
                  <a:alpha val="80000"/>
                </a:schemeClr>
              </a:solidFill>
              <a:ln w="19050">
                <a:solidFill>
                  <a:schemeClr val="bg1">
                    <a:alpha val="80000"/>
                  </a:schemeClr>
                </a:solidFill>
              </a:ln>
              <a:effectLst/>
            </c:spPr>
            <c:extLst>
              <c:ext xmlns:c16="http://schemas.microsoft.com/office/drawing/2014/chart" uri="{C3380CC4-5D6E-409C-BE32-E72D297353CC}">
                <c16:uniqueId val="{00000001-4CF4-472A-B85E-D7FD14F56B19}"/>
              </c:ext>
            </c:extLst>
          </c:dPt>
          <c:val>
            <c:numRef>
              <c:f>Recap!$B$23:$C$23</c:f>
              <c:numCache>
                <c:formatCode>0%</c:formatCode>
                <c:ptCount val="2"/>
                <c:pt idx="0">
                  <c:v>0</c:v>
                </c:pt>
                <c:pt idx="1">
                  <c:v>1</c:v>
                </c:pt>
              </c:numCache>
            </c:numRef>
          </c:val>
          <c:extLst>
            <c:ext xmlns:c16="http://schemas.microsoft.com/office/drawing/2014/chart" uri="{C3380CC4-5D6E-409C-BE32-E72D297353CC}">
              <c16:uniqueId val="{00000002-4CF4-472A-B85E-D7FD14F56B19}"/>
            </c:ext>
          </c:extLst>
        </c:ser>
        <c:dLbls>
          <c:showLegendKey val="0"/>
          <c:showVal val="0"/>
          <c:showCatName val="0"/>
          <c:showSerName val="0"/>
          <c:showPercent val="0"/>
          <c:showBubbleSize val="0"/>
          <c:showLeaderLines val="1"/>
        </c:dLbls>
        <c:firstSliceAng val="0"/>
        <c:holeSize val="60"/>
      </c:doughnutChart>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33291891145185"/>
          <c:y val="0.12632936840341766"/>
          <c:w val="0.71140433761569277"/>
          <c:h val="0.71897246886692356"/>
        </c:manualLayout>
      </c:layout>
      <c:doughnutChart>
        <c:varyColors val="0"/>
        <c:ser>
          <c:idx val="0"/>
          <c:order val="0"/>
          <c:spPr>
            <a:solidFill>
              <a:schemeClr val="accent6">
                <a:lumMod val="75000"/>
              </a:schemeClr>
            </a:solidFill>
            <a:ln w="19050">
              <a:solidFill>
                <a:schemeClr val="lt1"/>
              </a:solidFill>
            </a:ln>
            <a:effectLst/>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7FA8-4421-BE9C-192629C402A8}"/>
            </c:ext>
          </c:extLst>
        </c:ser>
        <c:dLbls>
          <c:showLegendKey val="0"/>
          <c:showVal val="0"/>
          <c:showCatName val="0"/>
          <c:showSerName val="0"/>
          <c:showPercent val="0"/>
          <c:showBubbleSize val="0"/>
          <c:showLeaderLines val="1"/>
        </c:dLbls>
        <c:firstSliceAng val="0"/>
        <c:holeSize val="60"/>
      </c:doughnutChart>
      <c:doughnutChart>
        <c:varyColors val="0"/>
        <c:ser>
          <c:idx val="1"/>
          <c:order val="1"/>
          <c:spPr>
            <a:solidFill>
              <a:srgbClr val="FFC000"/>
            </a:solidFill>
            <a:ln w="19050">
              <a:solidFill>
                <a:schemeClr val="lt1"/>
              </a:solidFill>
            </a:ln>
            <a:effectLst/>
          </c:spPr>
          <c:dPt>
            <c:idx val="1"/>
            <c:bubble3D val="0"/>
            <c:spPr>
              <a:solidFill>
                <a:schemeClr val="bg1">
                  <a:alpha val="80000"/>
                </a:schemeClr>
              </a:solidFill>
              <a:ln w="19050">
                <a:solidFill>
                  <a:schemeClr val="bg1">
                    <a:alpha val="80000"/>
                  </a:schemeClr>
                </a:solidFill>
              </a:ln>
              <a:effectLst/>
            </c:spPr>
            <c:extLst>
              <c:ext xmlns:c16="http://schemas.microsoft.com/office/drawing/2014/chart" uri="{C3380CC4-5D6E-409C-BE32-E72D297353CC}">
                <c16:uniqueId val="{00000001-7FA8-4421-BE9C-192629C402A8}"/>
              </c:ext>
            </c:extLst>
          </c:dPt>
          <c:val>
            <c:numRef>
              <c:f>Recap!$K$3:$L$3</c:f>
              <c:numCache>
                <c:formatCode>0%</c:formatCode>
                <c:ptCount val="2"/>
                <c:pt idx="0">
                  <c:v>0</c:v>
                </c:pt>
                <c:pt idx="1">
                  <c:v>1</c:v>
                </c:pt>
              </c:numCache>
            </c:numRef>
          </c:val>
          <c:extLst>
            <c:ext xmlns:c16="http://schemas.microsoft.com/office/drawing/2014/chart" uri="{C3380CC4-5D6E-409C-BE32-E72D297353CC}">
              <c16:uniqueId val="{00000002-7FA8-4421-BE9C-192629C402A8}"/>
            </c:ext>
          </c:extLst>
        </c:ser>
        <c:dLbls>
          <c:showLegendKey val="0"/>
          <c:showVal val="0"/>
          <c:showCatName val="0"/>
          <c:showSerName val="0"/>
          <c:showPercent val="0"/>
          <c:showBubbleSize val="0"/>
          <c:showLeaderLines val="1"/>
        </c:dLbls>
        <c:firstSliceAng val="0"/>
        <c:holeSize val="60"/>
      </c:doughnutChart>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ubbleChart>
        <c:varyColors val="0"/>
        <c:ser>
          <c:idx val="0"/>
          <c:order val="0"/>
          <c:spPr>
            <a:solidFill>
              <a:schemeClr val="accent1">
                <a:alpha val="75000"/>
              </a:schemeClr>
            </a:solidFill>
            <a:ln>
              <a:noFill/>
            </a:ln>
            <a:effectLst/>
          </c:spPr>
          <c:invertIfNegative val="0"/>
          <c:dPt>
            <c:idx val="0"/>
            <c:invertIfNegative val="0"/>
            <c:bubble3D val="1"/>
            <c:spPr>
              <a:solidFill>
                <a:srgbClr val="00B050"/>
              </a:solidFill>
              <a:ln w="25400">
                <a:noFill/>
              </a:ln>
            </c:spPr>
            <c:extLst>
              <c:ext xmlns:c16="http://schemas.microsoft.com/office/drawing/2014/chart" uri="{C3380CC4-5D6E-409C-BE32-E72D297353CC}">
                <c16:uniqueId val="{00000001-EFB5-4CE4-A7F3-ED57C306D8C1}"/>
              </c:ext>
            </c:extLst>
          </c:dPt>
          <c:dPt>
            <c:idx val="1"/>
            <c:invertIfNegative val="0"/>
            <c:bubble3D val="1"/>
            <c:spPr>
              <a:solidFill>
                <a:schemeClr val="accent6">
                  <a:lumMod val="75000"/>
                </a:schemeClr>
              </a:solidFill>
              <a:ln>
                <a:noFill/>
              </a:ln>
              <a:effectLst/>
            </c:spPr>
            <c:extLst>
              <c:ext xmlns:c16="http://schemas.microsoft.com/office/drawing/2014/chart" uri="{C3380CC4-5D6E-409C-BE32-E72D297353CC}">
                <c16:uniqueId val="{00000003-EFB5-4CE4-A7F3-ED57C306D8C1}"/>
              </c:ext>
            </c:extLst>
          </c:dPt>
          <c:dPt>
            <c:idx val="2"/>
            <c:invertIfNegative val="0"/>
            <c:bubble3D val="1"/>
            <c:spPr>
              <a:solidFill>
                <a:srgbClr val="00B050"/>
              </a:solidFill>
              <a:ln w="25400">
                <a:noFill/>
              </a:ln>
            </c:spPr>
            <c:extLst>
              <c:ext xmlns:c16="http://schemas.microsoft.com/office/drawing/2014/chart" uri="{C3380CC4-5D6E-409C-BE32-E72D297353CC}">
                <c16:uniqueId val="{00000005-EFB5-4CE4-A7F3-ED57C306D8C1}"/>
              </c:ext>
            </c:extLst>
          </c:dPt>
          <c:dPt>
            <c:idx val="3"/>
            <c:invertIfNegative val="0"/>
            <c:bubble3D val="1"/>
            <c:spPr>
              <a:solidFill>
                <a:srgbClr val="00B050"/>
              </a:solidFill>
              <a:ln w="25400">
                <a:noFill/>
              </a:ln>
            </c:spPr>
            <c:extLst>
              <c:ext xmlns:c16="http://schemas.microsoft.com/office/drawing/2014/chart" uri="{C3380CC4-5D6E-409C-BE32-E72D297353CC}">
                <c16:uniqueId val="{00000007-EFB5-4CE4-A7F3-ED57C306D8C1}"/>
              </c:ext>
            </c:extLst>
          </c:dPt>
          <c:dPt>
            <c:idx val="6"/>
            <c:invertIfNegative val="0"/>
            <c:bubble3D val="1"/>
            <c:spPr>
              <a:solidFill>
                <a:srgbClr val="00B050"/>
              </a:solidFill>
              <a:ln w="25400">
                <a:noFill/>
              </a:ln>
            </c:spPr>
            <c:extLst>
              <c:ext xmlns:c16="http://schemas.microsoft.com/office/drawing/2014/chart" uri="{C3380CC4-5D6E-409C-BE32-E72D297353CC}">
                <c16:uniqueId val="{00000009-EFB5-4CE4-A7F3-ED57C306D8C1}"/>
              </c:ext>
            </c:extLst>
          </c:dPt>
          <c:dPt>
            <c:idx val="9"/>
            <c:invertIfNegative val="0"/>
            <c:bubble3D val="1"/>
            <c:spPr>
              <a:solidFill>
                <a:schemeClr val="accent6">
                  <a:lumMod val="50000"/>
                </a:schemeClr>
              </a:solidFill>
              <a:ln>
                <a:noFill/>
              </a:ln>
              <a:effectLst/>
            </c:spPr>
            <c:extLst>
              <c:ext xmlns:c16="http://schemas.microsoft.com/office/drawing/2014/chart" uri="{C3380CC4-5D6E-409C-BE32-E72D297353CC}">
                <c16:uniqueId val="{0000000B-EFB5-4CE4-A7F3-ED57C306D8C1}"/>
              </c:ext>
            </c:extLst>
          </c:dPt>
          <c:dPt>
            <c:idx val="10"/>
            <c:invertIfNegative val="0"/>
            <c:bubble3D val="1"/>
            <c:spPr>
              <a:solidFill>
                <a:srgbClr val="FF0000"/>
              </a:solidFill>
              <a:ln w="25400">
                <a:noFill/>
              </a:ln>
            </c:spPr>
            <c:extLst>
              <c:ext xmlns:c16="http://schemas.microsoft.com/office/drawing/2014/chart" uri="{C3380CC4-5D6E-409C-BE32-E72D297353CC}">
                <c16:uniqueId val="{0000000D-EFB5-4CE4-A7F3-ED57C306D8C1}"/>
              </c:ext>
            </c:extLst>
          </c:dPt>
          <c:dPt>
            <c:idx val="11"/>
            <c:invertIfNegative val="0"/>
            <c:bubble3D val="1"/>
            <c:spPr>
              <a:solidFill>
                <a:schemeClr val="accent6">
                  <a:lumMod val="50000"/>
                </a:schemeClr>
              </a:solidFill>
              <a:ln>
                <a:noFill/>
              </a:ln>
              <a:effectLst/>
            </c:spPr>
            <c:extLst>
              <c:ext xmlns:c16="http://schemas.microsoft.com/office/drawing/2014/chart" uri="{C3380CC4-5D6E-409C-BE32-E72D297353CC}">
                <c16:uniqueId val="{0000000F-EFB5-4CE4-A7F3-ED57C306D8C1}"/>
              </c:ext>
            </c:extLst>
          </c:dPt>
          <c:dPt>
            <c:idx val="12"/>
            <c:invertIfNegative val="0"/>
            <c:bubble3D val="1"/>
            <c:spPr>
              <a:solidFill>
                <a:schemeClr val="accent6">
                  <a:lumMod val="50000"/>
                </a:schemeClr>
              </a:solidFill>
              <a:ln>
                <a:noFill/>
              </a:ln>
              <a:effectLst/>
            </c:spPr>
            <c:extLst>
              <c:ext xmlns:c16="http://schemas.microsoft.com/office/drawing/2014/chart" uri="{C3380CC4-5D6E-409C-BE32-E72D297353CC}">
                <c16:uniqueId val="{00000011-EFB5-4CE4-A7F3-ED57C306D8C1}"/>
              </c:ext>
            </c:extLst>
          </c:dPt>
          <c:dPt>
            <c:idx val="13"/>
            <c:invertIfNegative val="0"/>
            <c:bubble3D val="1"/>
            <c:spPr>
              <a:solidFill>
                <a:schemeClr val="tx2">
                  <a:lumMod val="60000"/>
                  <a:lumOff val="40000"/>
                </a:schemeClr>
              </a:solidFill>
              <a:ln>
                <a:noFill/>
              </a:ln>
              <a:effectLst/>
            </c:spPr>
            <c:extLst>
              <c:ext xmlns:c16="http://schemas.microsoft.com/office/drawing/2014/chart" uri="{C3380CC4-5D6E-409C-BE32-E72D297353CC}">
                <c16:uniqueId val="{00000013-EFB5-4CE4-A7F3-ED57C306D8C1}"/>
              </c:ext>
            </c:extLst>
          </c:dPt>
          <c:dPt>
            <c:idx val="14"/>
            <c:invertIfNegative val="0"/>
            <c:bubble3D val="1"/>
            <c:spPr>
              <a:solidFill>
                <a:srgbClr val="00B050"/>
              </a:solidFill>
              <a:ln w="25400">
                <a:noFill/>
              </a:ln>
            </c:spPr>
            <c:extLst>
              <c:ext xmlns:c16="http://schemas.microsoft.com/office/drawing/2014/chart" uri="{C3380CC4-5D6E-409C-BE32-E72D297353CC}">
                <c16:uniqueId val="{00000015-EFB5-4CE4-A7F3-ED57C306D8C1}"/>
              </c:ext>
            </c:extLst>
          </c:dPt>
          <c:dPt>
            <c:idx val="15"/>
            <c:invertIfNegative val="0"/>
            <c:bubble3D val="1"/>
            <c:spPr>
              <a:solidFill>
                <a:schemeClr val="accent6">
                  <a:lumMod val="50000"/>
                </a:schemeClr>
              </a:solidFill>
              <a:ln>
                <a:noFill/>
              </a:ln>
              <a:effectLst/>
            </c:spPr>
            <c:extLst>
              <c:ext xmlns:c16="http://schemas.microsoft.com/office/drawing/2014/chart" uri="{C3380CC4-5D6E-409C-BE32-E72D297353CC}">
                <c16:uniqueId val="{00000017-EFB5-4CE4-A7F3-ED57C306D8C1}"/>
              </c:ext>
            </c:extLst>
          </c:dPt>
          <c:dPt>
            <c:idx val="16"/>
            <c:invertIfNegative val="0"/>
            <c:bubble3D val="1"/>
            <c:spPr>
              <a:solidFill>
                <a:srgbClr val="00B050"/>
              </a:solidFill>
              <a:ln w="25400">
                <a:noFill/>
              </a:ln>
            </c:spPr>
            <c:extLst>
              <c:ext xmlns:c16="http://schemas.microsoft.com/office/drawing/2014/chart" uri="{C3380CC4-5D6E-409C-BE32-E72D297353CC}">
                <c16:uniqueId val="{00000019-EFB5-4CE4-A7F3-ED57C306D8C1}"/>
              </c:ext>
            </c:extLst>
          </c:dPt>
          <c:xVal>
            <c:numRef>
              <c:f>'SAN stats'!$Q$4:$Q$19</c:f>
              <c:numCache>
                <c:formatCode>0%</c:formatCode>
                <c:ptCount val="16"/>
                <c:pt idx="0">
                  <c:v>0.87919605661230671</c:v>
                </c:pt>
                <c:pt idx="1">
                  <c:v>0.84304771491153507</c:v>
                </c:pt>
                <c:pt idx="2">
                  <c:v>1</c:v>
                </c:pt>
                <c:pt idx="3">
                  <c:v>1</c:v>
                </c:pt>
                <c:pt idx="4">
                  <c:v>0.42245721334224184</c:v>
                </c:pt>
                <c:pt idx="5">
                  <c:v>0.81462988513686985</c:v>
                </c:pt>
                <c:pt idx="6">
                  <c:v>0.96513667191888741</c:v>
                </c:pt>
                <c:pt idx="7">
                  <c:v>0.94016408964152609</c:v>
                </c:pt>
                <c:pt idx="8">
                  <c:v>0.47684902718459765</c:v>
                </c:pt>
                <c:pt idx="9">
                  <c:v>0.59941703923911982</c:v>
                </c:pt>
                <c:pt idx="10">
                  <c:v>0.75236361072757796</c:v>
                </c:pt>
                <c:pt idx="11">
                  <c:v>0.48389250976551967</c:v>
                </c:pt>
                <c:pt idx="12">
                  <c:v>0.89688171243700399</c:v>
                </c:pt>
                <c:pt idx="13">
                  <c:v>0.64675539794930414</c:v>
                </c:pt>
                <c:pt idx="14">
                  <c:v>1</c:v>
                </c:pt>
                <c:pt idx="15">
                  <c:v>0.70230009503099144</c:v>
                </c:pt>
              </c:numCache>
            </c:numRef>
          </c:xVal>
          <c:yVal>
            <c:numRef>
              <c:f>'SAN stats'!$R$4:$R$19</c:f>
              <c:numCache>
                <c:formatCode>0%</c:formatCode>
                <c:ptCount val="16"/>
                <c:pt idx="0" formatCode="0.0%">
                  <c:v>2.8649946970835485E-3</c:v>
                </c:pt>
                <c:pt idx="1">
                  <c:v>1.5177535891739532E-2</c:v>
                </c:pt>
                <c:pt idx="2">
                  <c:v>1.5463178869863238E-2</c:v>
                </c:pt>
                <c:pt idx="3">
                  <c:v>1.551618320611296E-3</c:v>
                </c:pt>
                <c:pt idx="4">
                  <c:v>2.4533896980973257E-2</c:v>
                </c:pt>
                <c:pt idx="5">
                  <c:v>4.5355215562089546E-3</c:v>
                </c:pt>
                <c:pt idx="6">
                  <c:v>6.066320412215268E-3</c:v>
                </c:pt>
                <c:pt idx="7">
                  <c:v>1.4370184272863074E-2</c:v>
                </c:pt>
                <c:pt idx="8">
                  <c:v>5.7516913513663455E-3</c:v>
                </c:pt>
                <c:pt idx="9">
                  <c:v>1.6592296626508317E-2</c:v>
                </c:pt>
                <c:pt idx="10">
                  <c:v>5.4193704794042862E-2</c:v>
                </c:pt>
                <c:pt idx="11">
                  <c:v>2.9588833236804973E-2</c:v>
                </c:pt>
                <c:pt idx="12">
                  <c:v>2.2935565423671318E-2</c:v>
                </c:pt>
                <c:pt idx="13">
                  <c:v>1.6786479194727148E-2</c:v>
                </c:pt>
                <c:pt idx="14">
                  <c:v>8.0561078535151057E-3</c:v>
                </c:pt>
                <c:pt idx="15">
                  <c:v>3.0708677481305159E-2</c:v>
                </c:pt>
              </c:numCache>
            </c:numRef>
          </c:yVal>
          <c:bubbleSize>
            <c:numRef>
              <c:f>'SAN stats'!$S$4:$S$19</c:f>
              <c:numCache>
                <c:formatCode>_ * #,##0_)\ _$_ ;_ * \(#,##0\)\ _$_ ;_ * "-"??_)\ _$_ ;_ @_ </c:formatCode>
                <c:ptCount val="16"/>
                <c:pt idx="0">
                  <c:v>32904.601615750013</c:v>
                </c:pt>
                <c:pt idx="1">
                  <c:v>299779.63137944957</c:v>
                </c:pt>
                <c:pt idx="2">
                  <c:v>8408.3663845289229</c:v>
                </c:pt>
                <c:pt idx="3">
                  <c:v>38897.875</c:v>
                </c:pt>
                <c:pt idx="4">
                  <c:v>55939.787574111084</c:v>
                </c:pt>
                <c:pt idx="5">
                  <c:v>135009.36000000002</c:v>
                </c:pt>
                <c:pt idx="6">
                  <c:v>75309.230687131421</c:v>
                </c:pt>
                <c:pt idx="7">
                  <c:v>26934.165714285715</c:v>
                </c:pt>
                <c:pt idx="8">
                  <c:v>27717.268333333337</c:v>
                </c:pt>
                <c:pt idx="9">
                  <c:v>316542.69142857147</c:v>
                </c:pt>
                <c:pt idx="10">
                  <c:v>238632.17</c:v>
                </c:pt>
                <c:pt idx="11">
                  <c:v>664060.64571428567</c:v>
                </c:pt>
                <c:pt idx="12">
                  <c:v>4492497.9141146094</c:v>
                </c:pt>
                <c:pt idx="13">
                  <c:v>266138.8842857143</c:v>
                </c:pt>
                <c:pt idx="14">
                  <c:v>61630.46572</c:v>
                </c:pt>
                <c:pt idx="15">
                  <c:v>475301.2635949484</c:v>
                </c:pt>
              </c:numCache>
            </c:numRef>
          </c:bubbleSize>
          <c:bubble3D val="1"/>
          <c:extLst>
            <c:ext xmlns:c16="http://schemas.microsoft.com/office/drawing/2014/chart" uri="{C3380CC4-5D6E-409C-BE32-E72D297353CC}">
              <c16:uniqueId val="{0000001A-EFB5-4CE4-A7F3-ED57C306D8C1}"/>
            </c:ext>
          </c:extLst>
        </c:ser>
        <c:dLbls>
          <c:showLegendKey val="0"/>
          <c:showVal val="0"/>
          <c:showCatName val="0"/>
          <c:showSerName val="0"/>
          <c:showPercent val="0"/>
          <c:showBubbleSize val="0"/>
        </c:dLbls>
        <c:bubbleScale val="100"/>
        <c:showNegBubbles val="0"/>
        <c:axId val="643099032"/>
        <c:axId val="1"/>
      </c:bubbleChart>
      <c:valAx>
        <c:axId val="643099032"/>
        <c:scaling>
          <c:orientation val="minMax"/>
        </c:scaling>
        <c:delete val="0"/>
        <c:axPos val="b"/>
        <c:title>
          <c:tx>
            <c:rich>
              <a:bodyPr/>
              <a:lstStyle/>
              <a:p>
                <a:pPr>
                  <a:defRPr/>
                </a:pPr>
                <a:r>
                  <a:rPr lang="en-GB"/>
                  <a:t>Variation annuelle maximale</a:t>
                </a:r>
                <a:r>
                  <a:rPr lang="en-GB" baseline="0"/>
                  <a:t> de l'insecurite alimentaire (mars 2016 - mars 2019)</a:t>
                </a:r>
                <a:endParaRPr lang="en-GB"/>
              </a:p>
            </c:rich>
          </c:tx>
          <c:overlay val="0"/>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zh-CN"/>
          </a:p>
        </c:txPr>
        <c:crossAx val="1"/>
        <c:crosses val="autoZero"/>
        <c:crossBetween val="midCat"/>
      </c:valAx>
      <c:valAx>
        <c:axId val="1"/>
        <c:scaling>
          <c:orientation val="minMax"/>
        </c:scaling>
        <c:delete val="0"/>
        <c:axPos val="l"/>
        <c:title>
          <c:tx>
            <c:rich>
              <a:bodyPr/>
              <a:lstStyle/>
              <a:p>
                <a:pPr>
                  <a:defRPr/>
                </a:pPr>
                <a:r>
                  <a:rPr lang="en-GB"/>
                  <a:t>Insecurite amilentaire</a:t>
                </a:r>
                <a:r>
                  <a:rPr lang="en-GB" baseline="0"/>
                  <a:t> /population nationale</a:t>
                </a:r>
                <a:endParaRPr lang="en-GB"/>
              </a:p>
            </c:rich>
          </c:tx>
          <c:overlay val="0"/>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099032"/>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544604291586927"/>
          <c:y val="0.10428513828951008"/>
          <c:w val="0.59889738302350015"/>
          <c:h val="0.89571486171048997"/>
        </c:manualLayout>
      </c:layout>
      <c:doughnutChart>
        <c:varyColors val="1"/>
        <c:ser>
          <c:idx val="0"/>
          <c:order val="0"/>
          <c:spPr>
            <a:ln>
              <a:noFill/>
            </a:ln>
          </c:spPr>
          <c:dPt>
            <c:idx val="0"/>
            <c:bubble3D val="0"/>
            <c:spPr>
              <a:solidFill>
                <a:srgbClr val="CC0000"/>
              </a:solidFill>
              <a:ln w="25400">
                <a:noFill/>
              </a:ln>
            </c:spPr>
            <c:extLst>
              <c:ext xmlns:c16="http://schemas.microsoft.com/office/drawing/2014/chart" uri="{C3380CC4-5D6E-409C-BE32-E72D297353CC}">
                <c16:uniqueId val="{00000000-D87D-4E37-A5F9-0E88ED3824D5}"/>
              </c:ext>
            </c:extLst>
          </c:dPt>
          <c:dPt>
            <c:idx val="1"/>
            <c:bubble3D val="0"/>
            <c:spPr>
              <a:solidFill>
                <a:srgbClr val="FF3300"/>
              </a:solidFill>
              <a:ln w="25400">
                <a:noFill/>
              </a:ln>
            </c:spPr>
            <c:extLst>
              <c:ext xmlns:c16="http://schemas.microsoft.com/office/drawing/2014/chart" uri="{C3380CC4-5D6E-409C-BE32-E72D297353CC}">
                <c16:uniqueId val="{00000001-D87D-4E37-A5F9-0E88ED3824D5}"/>
              </c:ext>
            </c:extLst>
          </c:dPt>
          <c:dPt>
            <c:idx val="2"/>
            <c:bubble3D val="0"/>
            <c:spPr>
              <a:solidFill>
                <a:srgbClr val="FF5050"/>
              </a:solidFill>
              <a:ln w="25400">
                <a:noFill/>
              </a:ln>
            </c:spPr>
            <c:extLst>
              <c:ext xmlns:c16="http://schemas.microsoft.com/office/drawing/2014/chart" uri="{C3380CC4-5D6E-409C-BE32-E72D297353CC}">
                <c16:uniqueId val="{00000002-D87D-4E37-A5F9-0E88ED3824D5}"/>
              </c:ext>
            </c:extLst>
          </c:dPt>
          <c:dPt>
            <c:idx val="3"/>
            <c:bubble3D val="0"/>
            <c:spPr>
              <a:solidFill>
                <a:srgbClr val="FF9900"/>
              </a:solidFill>
              <a:ln w="25400">
                <a:noFill/>
              </a:ln>
            </c:spPr>
            <c:extLst>
              <c:ext xmlns:c16="http://schemas.microsoft.com/office/drawing/2014/chart" uri="{C3380CC4-5D6E-409C-BE32-E72D297353CC}">
                <c16:uniqueId val="{00000003-D87D-4E37-A5F9-0E88ED3824D5}"/>
              </c:ext>
            </c:extLst>
          </c:dPt>
          <c:dPt>
            <c:idx val="4"/>
            <c:bubble3D val="0"/>
            <c:spPr>
              <a:solidFill>
                <a:srgbClr val="FFCC00"/>
              </a:solidFill>
              <a:ln w="25400">
                <a:noFill/>
              </a:ln>
            </c:spPr>
            <c:extLst>
              <c:ext xmlns:c16="http://schemas.microsoft.com/office/drawing/2014/chart" uri="{C3380CC4-5D6E-409C-BE32-E72D297353CC}">
                <c16:uniqueId val="{00000004-D87D-4E37-A5F9-0E88ED3824D5}"/>
              </c:ext>
            </c:extLst>
          </c:dPt>
          <c:dPt>
            <c:idx val="5"/>
            <c:bubble3D val="0"/>
            <c:spPr>
              <a:solidFill>
                <a:srgbClr val="FFCC66"/>
              </a:solidFill>
              <a:ln w="25400">
                <a:noFill/>
              </a:ln>
            </c:spPr>
            <c:extLst>
              <c:ext xmlns:c16="http://schemas.microsoft.com/office/drawing/2014/chart" uri="{C3380CC4-5D6E-409C-BE32-E72D297353CC}">
                <c16:uniqueId val="{00000005-D87D-4E37-A5F9-0E88ED3824D5}"/>
              </c:ext>
            </c:extLst>
          </c:dPt>
          <c:dPt>
            <c:idx val="6"/>
            <c:bubble3D val="0"/>
            <c:spPr>
              <a:solidFill>
                <a:srgbClr val="99CC00"/>
              </a:solidFill>
              <a:ln w="25400">
                <a:noFill/>
              </a:ln>
            </c:spPr>
            <c:extLst>
              <c:ext xmlns:c16="http://schemas.microsoft.com/office/drawing/2014/chart" uri="{C3380CC4-5D6E-409C-BE32-E72D297353CC}">
                <c16:uniqueId val="{00000006-D87D-4E37-A5F9-0E88ED3824D5}"/>
              </c:ext>
            </c:extLst>
          </c:dPt>
          <c:dPt>
            <c:idx val="7"/>
            <c:bubble3D val="0"/>
            <c:spPr>
              <a:solidFill>
                <a:srgbClr val="33CC33"/>
              </a:solidFill>
              <a:ln w="25400">
                <a:noFill/>
              </a:ln>
            </c:spPr>
            <c:extLst>
              <c:ext xmlns:c16="http://schemas.microsoft.com/office/drawing/2014/chart" uri="{C3380CC4-5D6E-409C-BE32-E72D297353CC}">
                <c16:uniqueId val="{00000007-D87D-4E37-A5F9-0E88ED3824D5}"/>
              </c:ext>
            </c:extLst>
          </c:dPt>
          <c:dPt>
            <c:idx val="8"/>
            <c:bubble3D val="0"/>
            <c:spPr>
              <a:solidFill>
                <a:srgbClr val="009900"/>
              </a:solidFill>
              <a:ln w="25400">
                <a:noFill/>
              </a:ln>
            </c:spPr>
            <c:extLst>
              <c:ext xmlns:c16="http://schemas.microsoft.com/office/drawing/2014/chart" uri="{C3380CC4-5D6E-409C-BE32-E72D297353CC}">
                <c16:uniqueId val="{00000008-D87D-4E37-A5F9-0E88ED3824D5}"/>
              </c:ext>
            </c:extLst>
          </c:dPt>
          <c:dPt>
            <c:idx val="9"/>
            <c:bubble3D val="0"/>
            <c:spPr>
              <a:solidFill>
                <a:srgbClr val="006600"/>
              </a:solidFill>
              <a:ln w="25400">
                <a:noFill/>
              </a:ln>
            </c:spPr>
            <c:extLst>
              <c:ext xmlns:c16="http://schemas.microsoft.com/office/drawing/2014/chart" uri="{C3380CC4-5D6E-409C-BE32-E72D297353CC}">
                <c16:uniqueId val="{00000009-D87D-4E37-A5F9-0E88ED3824D5}"/>
              </c:ext>
            </c:extLst>
          </c:dPt>
          <c:dPt>
            <c:idx val="10"/>
            <c:bubble3D val="0"/>
            <c:spPr>
              <a:noFill/>
              <a:ln w="25400">
                <a:noFill/>
              </a:ln>
            </c:spPr>
            <c:extLst>
              <c:ext xmlns:c16="http://schemas.microsoft.com/office/drawing/2014/chart" uri="{C3380CC4-5D6E-409C-BE32-E72D297353CC}">
                <c16:uniqueId val="{0000000A-D87D-4E37-A5F9-0E88ED3824D5}"/>
              </c:ext>
            </c:extLst>
          </c:dPt>
          <c:val>
            <c:numLit>
              <c:formatCode>General</c:formatCode>
              <c:ptCount val="11"/>
              <c:pt idx="0">
                <c:v>10</c:v>
              </c:pt>
              <c:pt idx="1">
                <c:v>10</c:v>
              </c:pt>
              <c:pt idx="2">
                <c:v>10</c:v>
              </c:pt>
              <c:pt idx="3">
                <c:v>10</c:v>
              </c:pt>
              <c:pt idx="4">
                <c:v>10</c:v>
              </c:pt>
              <c:pt idx="5">
                <c:v>10</c:v>
              </c:pt>
              <c:pt idx="6">
                <c:v>10</c:v>
              </c:pt>
              <c:pt idx="7">
                <c:v>10</c:v>
              </c:pt>
              <c:pt idx="8">
                <c:v>10</c:v>
              </c:pt>
              <c:pt idx="9">
                <c:v>10</c:v>
              </c:pt>
              <c:pt idx="10">
                <c:v>100</c:v>
              </c:pt>
            </c:numLit>
          </c:val>
          <c:extLst>
            <c:ext xmlns:c16="http://schemas.microsoft.com/office/drawing/2014/chart" uri="{C3380CC4-5D6E-409C-BE32-E72D297353CC}">
              <c16:uniqueId val="{0000000B-D87D-4E37-A5F9-0E88ED3824D5}"/>
            </c:ext>
          </c:extLst>
        </c:ser>
        <c:dLbls>
          <c:showLegendKey val="0"/>
          <c:showVal val="0"/>
          <c:showCatName val="0"/>
          <c:showSerName val="0"/>
          <c:showPercent val="0"/>
          <c:showBubbleSize val="0"/>
          <c:showLeaderLines val="1"/>
        </c:dLbls>
        <c:firstSliceAng val="270"/>
        <c:holeSize val="50"/>
      </c:doughnutChart>
      <c:pieChart>
        <c:varyColors val="1"/>
        <c:ser>
          <c:idx val="1"/>
          <c:order val="1"/>
          <c:spPr>
            <a:noFill/>
          </c:spPr>
          <c:dPt>
            <c:idx val="0"/>
            <c:bubble3D val="0"/>
            <c:spPr>
              <a:noFill/>
              <a:ln w="19050">
                <a:solidFill>
                  <a:schemeClr val="lt1"/>
                </a:solidFill>
              </a:ln>
              <a:effectLst/>
            </c:spPr>
            <c:extLst>
              <c:ext xmlns:c16="http://schemas.microsoft.com/office/drawing/2014/chart" uri="{C3380CC4-5D6E-409C-BE32-E72D297353CC}">
                <c16:uniqueId val="{0000000C-D87D-4E37-A5F9-0E88ED3824D5}"/>
              </c:ext>
            </c:extLst>
          </c:dPt>
          <c:dPt>
            <c:idx val="1"/>
            <c:bubble3D val="0"/>
            <c:spPr>
              <a:solidFill>
                <a:schemeClr val="tx1"/>
              </a:solidFill>
              <a:ln w="19050">
                <a:noFill/>
              </a:ln>
              <a:effectLst/>
            </c:spPr>
            <c:extLst>
              <c:ext xmlns:c16="http://schemas.microsoft.com/office/drawing/2014/chart" uri="{C3380CC4-5D6E-409C-BE32-E72D297353CC}">
                <c16:uniqueId val="{0000000D-D87D-4E37-A5F9-0E88ED3824D5}"/>
              </c:ext>
            </c:extLst>
          </c:dPt>
          <c:dPt>
            <c:idx val="2"/>
            <c:bubble3D val="0"/>
            <c:spPr>
              <a:noFill/>
              <a:ln w="19050">
                <a:solidFill>
                  <a:schemeClr val="lt1"/>
                </a:solidFill>
              </a:ln>
              <a:effectLst/>
            </c:spPr>
            <c:extLst>
              <c:ext xmlns:c16="http://schemas.microsoft.com/office/drawing/2014/chart" uri="{C3380CC4-5D6E-409C-BE32-E72D297353CC}">
                <c16:uniqueId val="{0000000E-D87D-4E37-A5F9-0E88ED3824D5}"/>
              </c:ext>
            </c:extLst>
          </c:dPt>
          <c:val>
            <c:numRef>
              <c:f>Graphique!$C$2:$C$4</c:f>
              <c:numCache>
                <c:formatCode>0%</c:formatCode>
                <c:ptCount val="3"/>
                <c:pt idx="0">
                  <c:v>0</c:v>
                </c:pt>
                <c:pt idx="1">
                  <c:v>0.01</c:v>
                </c:pt>
                <c:pt idx="2">
                  <c:v>1.99</c:v>
                </c:pt>
              </c:numCache>
            </c:numRef>
          </c:val>
          <c:extLst>
            <c:ext xmlns:c16="http://schemas.microsoft.com/office/drawing/2014/chart" uri="{C3380CC4-5D6E-409C-BE32-E72D297353CC}">
              <c16:uniqueId val="{0000000F-D87D-4E37-A5F9-0E88ED3824D5}"/>
            </c:ext>
          </c:extLst>
        </c:ser>
        <c:dLbls>
          <c:showLegendKey val="0"/>
          <c:showVal val="0"/>
          <c:showCatName val="0"/>
          <c:showSerName val="0"/>
          <c:showPercent val="0"/>
          <c:showBubbleSize val="0"/>
          <c:showLeaderLines val="1"/>
        </c:dLbls>
        <c:firstSliceAng val="270"/>
      </c:pieChart>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011" l="0.70000000000000007" r="0.70000000000000007" t="0.75000000000000011" header="0.30000000000000004" footer="0.30000000000000004"/>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6">
                <a:lumMod val="60000"/>
                <a:lumOff val="40000"/>
              </a:schemeClr>
            </a:solidFill>
            <a:ln>
              <a:noFill/>
            </a:ln>
            <a:effectLst/>
          </c:spPr>
          <c:invertIfNegative val="0"/>
          <c:dPt>
            <c:idx val="1"/>
            <c:invertIfNegative val="0"/>
            <c:bubble3D val="0"/>
            <c:spPr>
              <a:solidFill>
                <a:srgbClr val="FF0000"/>
              </a:solidFill>
              <a:ln w="25400">
                <a:noFill/>
              </a:ln>
            </c:spPr>
            <c:extLst>
              <c:ext xmlns:c16="http://schemas.microsoft.com/office/drawing/2014/chart" uri="{C3380CC4-5D6E-409C-BE32-E72D297353CC}">
                <c16:uniqueId val="{00000000-D90D-418D-85EB-29A637188770}"/>
              </c:ext>
            </c:extLst>
          </c:dPt>
          <c:dPt>
            <c:idx val="2"/>
            <c:invertIfNegative val="0"/>
            <c:bubble3D val="0"/>
            <c:spPr>
              <a:solidFill>
                <a:srgbClr val="92D050"/>
              </a:solidFill>
              <a:ln w="25400">
                <a:noFill/>
              </a:ln>
            </c:spPr>
            <c:extLst>
              <c:ext xmlns:c16="http://schemas.microsoft.com/office/drawing/2014/chart" uri="{C3380CC4-5D6E-409C-BE32-E72D297353CC}">
                <c16:uniqueId val="{00000001-D90D-418D-85EB-29A637188770}"/>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2-D90D-418D-85EB-29A637188770}"/>
              </c:ext>
            </c:extLst>
          </c:dPt>
          <c:dLbls>
            <c:spPr>
              <a:noFill/>
              <a:ln w="25400">
                <a:noFill/>
              </a:ln>
            </c:spPr>
            <c:txPr>
              <a:bodyPr wrap="square" lIns="38100" tIns="19050" rIns="38100" bIns="19050" anchor="ctr">
                <a:spAutoFit/>
              </a:bodyPr>
              <a:lstStyle/>
              <a:p>
                <a:pPr>
                  <a:defRPr sz="1000" b="1" i="0" u="none" strike="noStrike" baseline="0">
                    <a:solidFill>
                      <a:srgbClr val="000000"/>
                    </a:solidFill>
                    <a:latin typeface="Calibri"/>
                    <a:ea typeface="Calibri"/>
                    <a:cs typeface="Calibri"/>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D90D-418D-85EB-29A637188770}"/>
            </c:ext>
          </c:extLst>
        </c:ser>
        <c:ser>
          <c:idx val="1"/>
          <c:order val="1"/>
          <c:spPr>
            <a:blipFill dpi="0" rotWithShape="0">
              <a:blip xmlns:r="http://schemas.openxmlformats.org/officeDocument/2006/relationships" r:embed="rId1"/>
              <a:srcRect/>
              <a:stretch>
                <a:fillRect/>
              </a:stretch>
            </a:blipFill>
            <a:ln w="25400">
              <a:noFill/>
            </a:ln>
          </c:spPr>
          <c:invertIfNegative val="0"/>
          <c:pictureOptions>
            <c:pictureFormat val="stretch"/>
          </c:pictureOptions>
          <c:val>
            <c:numLit>
              <c:formatCode>General</c:formatCode>
              <c:ptCount val="5"/>
              <c:pt idx="0">
                <c:v>1.1000000000000001</c:v>
              </c:pt>
              <c:pt idx="1">
                <c:v>1.1000000000000001</c:v>
              </c:pt>
              <c:pt idx="2">
                <c:v>1.1000000000000001</c:v>
              </c:pt>
              <c:pt idx="3">
                <c:v>1.1000000000000001</c:v>
              </c:pt>
              <c:pt idx="4">
                <c:v>1.1000000000000001</c:v>
              </c:pt>
            </c:numLit>
          </c:val>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D90D-418D-85EB-29A637188770}"/>
            </c:ext>
          </c:extLst>
        </c:ser>
        <c:dLbls>
          <c:showLegendKey val="0"/>
          <c:showVal val="0"/>
          <c:showCatName val="0"/>
          <c:showSerName val="0"/>
          <c:showPercent val="0"/>
          <c:showBubbleSize val="0"/>
        </c:dLbls>
        <c:gapWidth val="60"/>
        <c:overlap val="100"/>
        <c:axId val="164437920"/>
        <c:axId val="1"/>
      </c:barChart>
      <c:catAx>
        <c:axId val="16443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1" i="0" u="none" strike="noStrike" baseline="0">
                <a:solidFill>
                  <a:srgbClr val="333333"/>
                </a:solidFill>
                <a:latin typeface="Calibri"/>
                <a:ea typeface="Calibri"/>
                <a:cs typeface="Calibri"/>
              </a:defRPr>
            </a:pPr>
            <a:endParaRPr lang="zh-CN"/>
          </a:p>
        </c:txPr>
        <c:crossAx val="1"/>
        <c:crosses val="autoZero"/>
        <c:auto val="1"/>
        <c:lblAlgn val="ctr"/>
        <c:lblOffset val="100"/>
        <c:noMultiLvlLbl val="0"/>
      </c:catAx>
      <c:valAx>
        <c:axId val="1"/>
        <c:scaling>
          <c:orientation val="minMax"/>
          <c:max val="1.1000000000000001"/>
          <c:min val="0"/>
        </c:scaling>
        <c:delete val="1"/>
        <c:axPos val="l"/>
        <c:numFmt formatCode="General" sourceLinked="1"/>
        <c:majorTickMark val="out"/>
        <c:minorTickMark val="none"/>
        <c:tickLblPos val="nextTo"/>
        <c:crossAx val="164437920"/>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dPt>
            <c:idx val="0"/>
            <c:invertIfNegative val="0"/>
            <c:bubble3D val="0"/>
            <c:spPr>
              <a:solidFill>
                <a:srgbClr val="FF0000"/>
              </a:solidFill>
            </c:spPr>
            <c:extLst>
              <c:ext xmlns:c16="http://schemas.microsoft.com/office/drawing/2014/chart" uri="{C3380CC4-5D6E-409C-BE32-E72D297353CC}">
                <c16:uniqueId val="{00000000-A5EE-4A18-8692-EBC342E565B0}"/>
              </c:ext>
            </c:extLst>
          </c:dPt>
          <c:dPt>
            <c:idx val="1"/>
            <c:invertIfNegative val="0"/>
            <c:bubble3D val="0"/>
            <c:spPr>
              <a:solidFill>
                <a:srgbClr val="FFC000"/>
              </a:solidFill>
            </c:spPr>
            <c:extLst>
              <c:ext xmlns:c16="http://schemas.microsoft.com/office/drawing/2014/chart" uri="{C3380CC4-5D6E-409C-BE32-E72D297353CC}">
                <c16:uniqueId val="{00000001-A5EE-4A18-8692-EBC342E565B0}"/>
              </c:ext>
            </c:extLst>
          </c:dPt>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'Tracking sheet indic '!$Q$15:$Q$17</c:f>
              <c:strCache>
                <c:ptCount val="3"/>
                <c:pt idx="0">
                  <c:v>Moins de 50 %</c:v>
                </c:pt>
                <c:pt idx="1">
                  <c:v>ente 50 et 80%</c:v>
                </c:pt>
                <c:pt idx="2">
                  <c:v>Plus de 80%</c:v>
                </c:pt>
              </c:strCache>
            </c:strRef>
          </c:cat>
          <c:val>
            <c:numRef>
              <c:f>'Tracking sheet indic '!$R$15:$R$17</c:f>
              <c:numCache>
                <c:formatCode>General</c:formatCode>
                <c:ptCount val="3"/>
                <c:pt idx="0">
                  <c:v>3</c:v>
                </c:pt>
                <c:pt idx="1">
                  <c:v>0</c:v>
                </c:pt>
                <c:pt idx="2">
                  <c:v>0</c:v>
                </c:pt>
              </c:numCache>
            </c:numRef>
          </c:val>
          <c:extLst>
            <c:ext xmlns:c16="http://schemas.microsoft.com/office/drawing/2014/chart" uri="{C3380CC4-5D6E-409C-BE32-E72D297353CC}">
              <c16:uniqueId val="{00000002-A5EE-4A18-8692-EBC342E565B0}"/>
            </c:ext>
          </c:extLst>
        </c:ser>
        <c:dLbls>
          <c:showLegendKey val="0"/>
          <c:showVal val="0"/>
          <c:showCatName val="0"/>
          <c:showSerName val="0"/>
          <c:showPercent val="0"/>
          <c:showBubbleSize val="0"/>
        </c:dLbls>
        <c:gapWidth val="150"/>
        <c:axId val="491615336"/>
        <c:axId val="1"/>
      </c:barChart>
      <c:catAx>
        <c:axId val="491615336"/>
        <c:scaling>
          <c:orientation val="minMax"/>
        </c:scaling>
        <c:delete val="0"/>
        <c:axPos val="l"/>
        <c:numFmt formatCode="General"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zh-CN"/>
          </a:p>
        </c:txPr>
        <c:crossAx val="1"/>
        <c:crosses val="autoZero"/>
        <c:auto val="1"/>
        <c:lblAlgn val="ctr"/>
        <c:lblOffset val="100"/>
        <c:noMultiLvlLbl val="0"/>
      </c:catAx>
      <c:valAx>
        <c:axId val="1"/>
        <c:scaling>
          <c:orientation val="minMax"/>
        </c:scaling>
        <c:delete val="1"/>
        <c:axPos val="b"/>
        <c:numFmt formatCode="General" sourceLinked="1"/>
        <c:majorTickMark val="out"/>
        <c:minorTickMark val="none"/>
        <c:tickLblPos val="nextTo"/>
        <c:crossAx val="491615336"/>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dPt>
            <c:idx val="0"/>
            <c:invertIfNegative val="0"/>
            <c:bubble3D val="0"/>
            <c:spPr>
              <a:solidFill>
                <a:srgbClr val="FF0000"/>
              </a:solidFill>
            </c:spPr>
            <c:extLst>
              <c:ext xmlns:c16="http://schemas.microsoft.com/office/drawing/2014/chart" uri="{C3380CC4-5D6E-409C-BE32-E72D297353CC}">
                <c16:uniqueId val="{00000000-D4B6-4012-AF9A-5A78930CE86D}"/>
              </c:ext>
            </c:extLst>
          </c:dPt>
          <c:dPt>
            <c:idx val="2"/>
            <c:invertIfNegative val="0"/>
            <c:bubble3D val="0"/>
            <c:spPr>
              <a:solidFill>
                <a:srgbClr val="00B050"/>
              </a:solidFill>
            </c:spPr>
            <c:extLst>
              <c:ext xmlns:c16="http://schemas.microsoft.com/office/drawing/2014/chart" uri="{C3380CC4-5D6E-409C-BE32-E72D297353CC}">
                <c16:uniqueId val="{00000001-D4B6-4012-AF9A-5A78930CE86D}"/>
              </c:ext>
            </c:extLst>
          </c:dPt>
          <c:dLbls>
            <c:spPr>
              <a:noFill/>
              <a:ln w="25400">
                <a:noFill/>
              </a:ln>
            </c:spPr>
            <c:txPr>
              <a:bodyPr wrap="square" lIns="38100" tIns="19050" rIns="38100" bIns="19050" anchor="ctr">
                <a:spAutoFit/>
              </a:bodyPr>
              <a:lstStyle/>
              <a:p>
                <a:pPr>
                  <a:defRPr sz="700" b="0" i="0" u="none" strike="noStrike" baseline="0">
                    <a:solidFill>
                      <a:srgbClr val="000000"/>
                    </a:solidFill>
                    <a:latin typeface="Calibri"/>
                    <a:ea typeface="Calibri"/>
                    <a:cs typeface="Calibri"/>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'Tracking sheet indic '!$Q$15:$Q$17</c:f>
              <c:strCache>
                <c:ptCount val="3"/>
                <c:pt idx="0">
                  <c:v>Moins de 50 %</c:v>
                </c:pt>
                <c:pt idx="1">
                  <c:v>ente 50 et 80%</c:v>
                </c:pt>
                <c:pt idx="2">
                  <c:v>Plus de 80%</c:v>
                </c:pt>
              </c:strCache>
            </c:strRef>
          </c:cat>
          <c:val>
            <c:numRef>
              <c:f>'Tracking sheet indic '!$S$15:$S$17</c:f>
              <c:numCache>
                <c:formatCode>General</c:formatCode>
                <c:ptCount val="3"/>
                <c:pt idx="0">
                  <c:v>4</c:v>
                </c:pt>
                <c:pt idx="1">
                  <c:v>0</c:v>
                </c:pt>
                <c:pt idx="2">
                  <c:v>0</c:v>
                </c:pt>
              </c:numCache>
            </c:numRef>
          </c:val>
          <c:extLst>
            <c:ext xmlns:c16="http://schemas.microsoft.com/office/drawing/2014/chart" uri="{C3380CC4-5D6E-409C-BE32-E72D297353CC}">
              <c16:uniqueId val="{00000002-D4B6-4012-AF9A-5A78930CE86D}"/>
            </c:ext>
          </c:extLst>
        </c:ser>
        <c:dLbls>
          <c:showLegendKey val="0"/>
          <c:showVal val="0"/>
          <c:showCatName val="0"/>
          <c:showSerName val="0"/>
          <c:showPercent val="0"/>
          <c:showBubbleSize val="0"/>
        </c:dLbls>
        <c:gapWidth val="150"/>
        <c:axId val="491611728"/>
        <c:axId val="1"/>
      </c:barChart>
      <c:catAx>
        <c:axId val="491611728"/>
        <c:scaling>
          <c:orientation val="minMax"/>
        </c:scaling>
        <c:delete val="0"/>
        <c:axPos val="l"/>
        <c:numFmt formatCode="General" sourceLinked="1"/>
        <c:majorTickMark val="out"/>
        <c:minorTickMark val="none"/>
        <c:tickLblPos val="nextTo"/>
        <c:txPr>
          <a:bodyPr rot="0" vert="horz"/>
          <a:lstStyle/>
          <a:p>
            <a:pPr>
              <a:defRPr sz="700" b="0" i="0" u="none" strike="noStrike" baseline="0">
                <a:solidFill>
                  <a:srgbClr val="000000"/>
                </a:solidFill>
                <a:latin typeface="Calibri"/>
                <a:ea typeface="Calibri"/>
                <a:cs typeface="Calibri"/>
              </a:defRPr>
            </a:pPr>
            <a:endParaRPr lang="zh-CN"/>
          </a:p>
        </c:txPr>
        <c:crossAx val="1"/>
        <c:crosses val="autoZero"/>
        <c:auto val="1"/>
        <c:lblAlgn val="ctr"/>
        <c:lblOffset val="100"/>
        <c:noMultiLvlLbl val="0"/>
      </c:catAx>
      <c:valAx>
        <c:axId val="1"/>
        <c:scaling>
          <c:orientation val="minMax"/>
        </c:scaling>
        <c:delete val="1"/>
        <c:axPos val="b"/>
        <c:numFmt formatCode="General" sourceLinked="1"/>
        <c:majorTickMark val="out"/>
        <c:minorTickMark val="none"/>
        <c:tickLblPos val="nextTo"/>
        <c:crossAx val="491611728"/>
        <c:crosses val="autoZero"/>
        <c:crossBetween val="between"/>
      </c:valAx>
    </c:plotArea>
    <c:plotVisOnly val="1"/>
    <c:dispBlanksAs val="gap"/>
    <c:showDLblsOverMax val="0"/>
  </c:chart>
  <c:spPr>
    <a:ln>
      <a:noFill/>
    </a:ln>
  </c:spPr>
  <c:txPr>
    <a:bodyPr/>
    <a:lstStyle/>
    <a:p>
      <a:pPr>
        <a:defRPr sz="7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dPt>
            <c:idx val="0"/>
            <c:invertIfNegative val="0"/>
            <c:bubble3D val="0"/>
            <c:spPr>
              <a:solidFill>
                <a:srgbClr val="FF0000"/>
              </a:solidFill>
            </c:spPr>
            <c:extLst>
              <c:ext xmlns:c16="http://schemas.microsoft.com/office/drawing/2014/chart" uri="{C3380CC4-5D6E-409C-BE32-E72D297353CC}">
                <c16:uniqueId val="{00000000-833A-43A5-9864-4EF924A2901E}"/>
              </c:ext>
            </c:extLst>
          </c:dPt>
          <c:dPt>
            <c:idx val="1"/>
            <c:invertIfNegative val="0"/>
            <c:bubble3D val="0"/>
            <c:spPr>
              <a:solidFill>
                <a:srgbClr val="FFC000"/>
              </a:solidFill>
            </c:spPr>
            <c:extLst>
              <c:ext xmlns:c16="http://schemas.microsoft.com/office/drawing/2014/chart" uri="{C3380CC4-5D6E-409C-BE32-E72D297353CC}">
                <c16:uniqueId val="{00000001-833A-43A5-9864-4EF924A2901E}"/>
              </c:ext>
            </c:extLst>
          </c:dPt>
          <c:dPt>
            <c:idx val="2"/>
            <c:invertIfNegative val="0"/>
            <c:bubble3D val="0"/>
            <c:spPr>
              <a:solidFill>
                <a:srgbClr val="00B050"/>
              </a:solidFill>
            </c:spPr>
            <c:extLst>
              <c:ext xmlns:c16="http://schemas.microsoft.com/office/drawing/2014/chart" uri="{C3380CC4-5D6E-409C-BE32-E72D297353CC}">
                <c16:uniqueId val="{00000002-833A-43A5-9864-4EF924A2901E}"/>
              </c:ext>
            </c:extLst>
          </c:dPt>
          <c:dLbls>
            <c:dLbl>
              <c:idx val="0"/>
              <c:spPr/>
              <c:txPr>
                <a:bodyPr/>
                <a:lstStyle/>
                <a:p>
                  <a:pPr>
                    <a:defRPr sz="700" b="0" i="0" u="none" strike="noStrike" baseline="0">
                      <a:solidFill>
                        <a:srgbClr val="000000"/>
                      </a:solidFill>
                      <a:latin typeface="Calibri"/>
                      <a:ea typeface="Calibri"/>
                      <a:cs typeface="Calibri"/>
                    </a:defRPr>
                  </a:pPr>
                  <a:endParaRPr lang="zh-CN"/>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33A-43A5-9864-4EF924A2901E}"/>
                </c:ext>
              </c:extLst>
            </c:dLbl>
            <c:dLbl>
              <c:idx val="1"/>
              <c:spPr/>
              <c:txPr>
                <a:bodyPr/>
                <a:lstStyle/>
                <a:p>
                  <a:pPr>
                    <a:defRPr sz="700" b="0" i="0" u="none" strike="noStrike" baseline="0">
                      <a:solidFill>
                        <a:srgbClr val="000000"/>
                      </a:solidFill>
                      <a:latin typeface="Calibri"/>
                      <a:ea typeface="Calibri"/>
                      <a:cs typeface="Calibri"/>
                    </a:defRPr>
                  </a:pPr>
                  <a:endParaRPr lang="zh-CN"/>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3A-43A5-9864-4EF924A2901E}"/>
                </c:ext>
              </c:extLst>
            </c:dLbl>
            <c:dLbl>
              <c:idx val="2"/>
              <c:spPr/>
              <c:txPr>
                <a:bodyPr/>
                <a:lstStyle/>
                <a:p>
                  <a:pPr>
                    <a:defRPr sz="700" b="0" i="0" u="none" strike="noStrike" baseline="0">
                      <a:solidFill>
                        <a:srgbClr val="000000"/>
                      </a:solidFill>
                      <a:latin typeface="Calibri"/>
                      <a:ea typeface="Calibri"/>
                      <a:cs typeface="Calibri"/>
                    </a:defRPr>
                  </a:pPr>
                  <a:endParaRPr lang="zh-CN"/>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3A-43A5-9864-4EF924A2901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'Tracking sheet indic '!$Q$15:$Q$17</c:f>
              <c:strCache>
                <c:ptCount val="3"/>
                <c:pt idx="0">
                  <c:v>Moins de 50 %</c:v>
                </c:pt>
                <c:pt idx="1">
                  <c:v>ente 50 et 80%</c:v>
                </c:pt>
                <c:pt idx="2">
                  <c:v>Plus de 80%</c:v>
                </c:pt>
              </c:strCache>
            </c:strRef>
          </c:cat>
          <c:val>
            <c:numRef>
              <c:f>'Tracking sheet indic '!$T$15:$T$17</c:f>
              <c:numCache>
                <c:formatCode>General</c:formatCode>
                <c:ptCount val="3"/>
                <c:pt idx="0">
                  <c:v>2</c:v>
                </c:pt>
                <c:pt idx="1">
                  <c:v>1</c:v>
                </c:pt>
                <c:pt idx="2">
                  <c:v>0</c:v>
                </c:pt>
              </c:numCache>
            </c:numRef>
          </c:val>
          <c:extLst>
            <c:ext xmlns:c16="http://schemas.microsoft.com/office/drawing/2014/chart" uri="{C3380CC4-5D6E-409C-BE32-E72D297353CC}">
              <c16:uniqueId val="{00000003-833A-43A5-9864-4EF924A2901E}"/>
            </c:ext>
          </c:extLst>
        </c:ser>
        <c:dLbls>
          <c:showLegendKey val="0"/>
          <c:showVal val="0"/>
          <c:showCatName val="0"/>
          <c:showSerName val="0"/>
          <c:showPercent val="0"/>
          <c:showBubbleSize val="0"/>
        </c:dLbls>
        <c:gapWidth val="150"/>
        <c:axId val="491613696"/>
        <c:axId val="1"/>
      </c:barChart>
      <c:catAx>
        <c:axId val="491613696"/>
        <c:scaling>
          <c:orientation val="minMax"/>
        </c:scaling>
        <c:delete val="0"/>
        <c:axPos val="l"/>
        <c:numFmt formatCode="General" sourceLinked="1"/>
        <c:majorTickMark val="out"/>
        <c:minorTickMark val="none"/>
        <c:tickLblPos val="nextTo"/>
        <c:txPr>
          <a:bodyPr rot="0" vert="horz"/>
          <a:lstStyle/>
          <a:p>
            <a:pPr>
              <a:defRPr sz="700" b="0" i="0" u="none" strike="noStrike" baseline="0">
                <a:solidFill>
                  <a:srgbClr val="000000"/>
                </a:solidFill>
                <a:latin typeface="Calibri"/>
                <a:ea typeface="Calibri"/>
                <a:cs typeface="Calibri"/>
              </a:defRPr>
            </a:pPr>
            <a:endParaRPr lang="zh-CN"/>
          </a:p>
        </c:txPr>
        <c:crossAx val="1"/>
        <c:crosses val="autoZero"/>
        <c:auto val="1"/>
        <c:lblAlgn val="ctr"/>
        <c:lblOffset val="100"/>
        <c:noMultiLvlLbl val="0"/>
      </c:catAx>
      <c:valAx>
        <c:axId val="1"/>
        <c:scaling>
          <c:orientation val="minMax"/>
        </c:scaling>
        <c:delete val="1"/>
        <c:axPos val="b"/>
        <c:numFmt formatCode="General" sourceLinked="1"/>
        <c:majorTickMark val="out"/>
        <c:minorTickMark val="none"/>
        <c:tickLblPos val="nextTo"/>
        <c:crossAx val="491613696"/>
        <c:crosses val="autoZero"/>
        <c:crossBetween val="between"/>
      </c:valAx>
    </c:plotArea>
    <c:plotVisOnly val="1"/>
    <c:dispBlanksAs val="gap"/>
    <c:showDLblsOverMax val="0"/>
  </c:chart>
  <c:spPr>
    <a:ln>
      <a:noFill/>
    </a:ln>
  </c:spPr>
  <c:txPr>
    <a:bodyPr/>
    <a:lstStyle/>
    <a:p>
      <a:pPr>
        <a:defRPr sz="7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dPt>
            <c:idx val="0"/>
            <c:invertIfNegative val="0"/>
            <c:bubble3D val="0"/>
            <c:spPr>
              <a:solidFill>
                <a:srgbClr val="FF0000"/>
              </a:solidFill>
            </c:spPr>
            <c:extLst>
              <c:ext xmlns:c16="http://schemas.microsoft.com/office/drawing/2014/chart" uri="{C3380CC4-5D6E-409C-BE32-E72D297353CC}">
                <c16:uniqueId val="{00000000-53DF-41EC-B7B8-21638913FACF}"/>
              </c:ext>
            </c:extLst>
          </c:dPt>
          <c:dPt>
            <c:idx val="1"/>
            <c:invertIfNegative val="0"/>
            <c:bubble3D val="0"/>
            <c:spPr>
              <a:solidFill>
                <a:srgbClr val="FFC000"/>
              </a:solidFill>
            </c:spPr>
            <c:extLst>
              <c:ext xmlns:c16="http://schemas.microsoft.com/office/drawing/2014/chart" uri="{C3380CC4-5D6E-409C-BE32-E72D297353CC}">
                <c16:uniqueId val="{00000001-53DF-41EC-B7B8-21638913FACF}"/>
              </c:ext>
            </c:extLst>
          </c:dPt>
          <c:dLbls>
            <c:spPr>
              <a:noFill/>
              <a:ln w="25400">
                <a:noFill/>
              </a:ln>
            </c:spPr>
            <c:txPr>
              <a:bodyPr wrap="square" lIns="38100" tIns="19050" rIns="38100" bIns="19050" anchor="ctr">
                <a:spAutoFit/>
              </a:bodyPr>
              <a:lstStyle/>
              <a:p>
                <a:pPr>
                  <a:defRPr sz="700" b="0" i="0" u="none" strike="noStrike" baseline="0">
                    <a:solidFill>
                      <a:srgbClr val="000000"/>
                    </a:solidFill>
                    <a:latin typeface="Calibri"/>
                    <a:ea typeface="Calibri"/>
                    <a:cs typeface="Calibri"/>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'Tracking sheet indic '!$Q$15:$Q$17</c:f>
              <c:strCache>
                <c:ptCount val="3"/>
                <c:pt idx="0">
                  <c:v>Moins de 50 %</c:v>
                </c:pt>
                <c:pt idx="1">
                  <c:v>ente 50 et 80%</c:v>
                </c:pt>
                <c:pt idx="2">
                  <c:v>Plus de 80%</c:v>
                </c:pt>
              </c:strCache>
            </c:strRef>
          </c:cat>
          <c:val>
            <c:numRef>
              <c:f>'Tracking sheet indic '!$U$15:$U$17</c:f>
              <c:numCache>
                <c:formatCode>General</c:formatCode>
                <c:ptCount val="3"/>
                <c:pt idx="0">
                  <c:v>1</c:v>
                </c:pt>
                <c:pt idx="1">
                  <c:v>0</c:v>
                </c:pt>
                <c:pt idx="2">
                  <c:v>2</c:v>
                </c:pt>
              </c:numCache>
            </c:numRef>
          </c:val>
          <c:extLst>
            <c:ext xmlns:c16="http://schemas.microsoft.com/office/drawing/2014/chart" uri="{C3380CC4-5D6E-409C-BE32-E72D297353CC}">
              <c16:uniqueId val="{00000002-53DF-41EC-B7B8-21638913FACF}"/>
            </c:ext>
          </c:extLst>
        </c:ser>
        <c:dLbls>
          <c:showLegendKey val="0"/>
          <c:showVal val="0"/>
          <c:showCatName val="0"/>
          <c:showSerName val="0"/>
          <c:showPercent val="0"/>
          <c:showBubbleSize val="0"/>
        </c:dLbls>
        <c:gapWidth val="150"/>
        <c:axId val="491608120"/>
        <c:axId val="1"/>
      </c:barChart>
      <c:catAx>
        <c:axId val="491608120"/>
        <c:scaling>
          <c:orientation val="minMax"/>
        </c:scaling>
        <c:delete val="0"/>
        <c:axPos val="l"/>
        <c:numFmt formatCode="General" sourceLinked="1"/>
        <c:majorTickMark val="out"/>
        <c:minorTickMark val="none"/>
        <c:tickLblPos val="nextTo"/>
        <c:txPr>
          <a:bodyPr rot="0" vert="horz"/>
          <a:lstStyle/>
          <a:p>
            <a:pPr>
              <a:defRPr sz="700" b="0" i="0" u="none" strike="noStrike" baseline="0">
                <a:solidFill>
                  <a:srgbClr val="000000"/>
                </a:solidFill>
                <a:latin typeface="Calibri"/>
                <a:ea typeface="Calibri"/>
                <a:cs typeface="Calibri"/>
              </a:defRPr>
            </a:pPr>
            <a:endParaRPr lang="zh-CN"/>
          </a:p>
        </c:txPr>
        <c:crossAx val="1"/>
        <c:crosses val="autoZero"/>
        <c:auto val="1"/>
        <c:lblAlgn val="ctr"/>
        <c:lblOffset val="100"/>
        <c:noMultiLvlLbl val="0"/>
      </c:catAx>
      <c:valAx>
        <c:axId val="1"/>
        <c:scaling>
          <c:orientation val="minMax"/>
        </c:scaling>
        <c:delete val="1"/>
        <c:axPos val="b"/>
        <c:numFmt formatCode="General" sourceLinked="1"/>
        <c:majorTickMark val="out"/>
        <c:minorTickMark val="none"/>
        <c:tickLblPos val="nextTo"/>
        <c:crossAx val="491608120"/>
        <c:crosses val="autoZero"/>
        <c:crossBetween val="between"/>
      </c:valAx>
    </c:plotArea>
    <c:plotVisOnly val="1"/>
    <c:dispBlanksAs val="gap"/>
    <c:showDLblsOverMax val="0"/>
  </c:chart>
  <c:spPr>
    <a:noFill/>
    <a:ln>
      <a:noFill/>
    </a:ln>
  </c:spPr>
  <c:txPr>
    <a:bodyPr/>
    <a:lstStyle/>
    <a:p>
      <a:pPr>
        <a:defRPr sz="7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dPt>
            <c:idx val="0"/>
            <c:invertIfNegative val="0"/>
            <c:bubble3D val="0"/>
            <c:spPr>
              <a:solidFill>
                <a:srgbClr val="FF0000"/>
              </a:solidFill>
            </c:spPr>
            <c:extLst>
              <c:ext xmlns:c16="http://schemas.microsoft.com/office/drawing/2014/chart" uri="{C3380CC4-5D6E-409C-BE32-E72D297353CC}">
                <c16:uniqueId val="{00000000-3EBF-42AF-A7B6-AF2C1195C2B6}"/>
              </c:ext>
            </c:extLst>
          </c:dPt>
          <c:dPt>
            <c:idx val="1"/>
            <c:invertIfNegative val="0"/>
            <c:bubble3D val="0"/>
            <c:spPr>
              <a:solidFill>
                <a:srgbClr val="FFC000"/>
              </a:solidFill>
            </c:spPr>
            <c:extLst>
              <c:ext xmlns:c16="http://schemas.microsoft.com/office/drawing/2014/chart" uri="{C3380CC4-5D6E-409C-BE32-E72D297353CC}">
                <c16:uniqueId val="{00000001-3EBF-42AF-A7B6-AF2C1195C2B6}"/>
              </c:ext>
            </c:extLst>
          </c:dPt>
          <c:dPt>
            <c:idx val="2"/>
            <c:invertIfNegative val="0"/>
            <c:bubble3D val="0"/>
            <c:spPr>
              <a:solidFill>
                <a:srgbClr val="00B050"/>
              </a:solidFill>
            </c:spPr>
            <c:extLst>
              <c:ext xmlns:c16="http://schemas.microsoft.com/office/drawing/2014/chart" uri="{C3380CC4-5D6E-409C-BE32-E72D297353CC}">
                <c16:uniqueId val="{00000002-3EBF-42AF-A7B6-AF2C1195C2B6}"/>
              </c:ext>
            </c:extLst>
          </c:dPt>
          <c:dLbls>
            <c:spPr>
              <a:noFill/>
              <a:ln w="25400">
                <a:noFill/>
              </a:ln>
            </c:spPr>
            <c:txPr>
              <a:bodyPr wrap="square" lIns="38100" tIns="19050" rIns="38100" bIns="19050" anchor="ctr">
                <a:spAutoFit/>
              </a:bodyPr>
              <a:lstStyle/>
              <a:p>
                <a:pPr>
                  <a:defRPr sz="700" b="0" i="0" u="none" strike="noStrike" baseline="0">
                    <a:solidFill>
                      <a:srgbClr val="000000"/>
                    </a:solidFill>
                    <a:latin typeface="Calibri"/>
                    <a:ea typeface="Calibri"/>
                    <a:cs typeface="Calibri"/>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'Tracking sheet indic '!$Q$15:$Q$17</c:f>
              <c:strCache>
                <c:ptCount val="3"/>
                <c:pt idx="0">
                  <c:v>Moins de 50 %</c:v>
                </c:pt>
                <c:pt idx="1">
                  <c:v>ente 50 et 80%</c:v>
                </c:pt>
                <c:pt idx="2">
                  <c:v>Plus de 80%</c:v>
                </c:pt>
              </c:strCache>
            </c:strRef>
          </c:cat>
          <c:val>
            <c:numRef>
              <c:f>'Tracking sheet indic '!$V$15:$V$17</c:f>
              <c:numCache>
                <c:formatCode>General</c:formatCode>
                <c:ptCount val="3"/>
                <c:pt idx="0">
                  <c:v>0</c:v>
                </c:pt>
                <c:pt idx="1">
                  <c:v>1</c:v>
                </c:pt>
                <c:pt idx="2">
                  <c:v>0</c:v>
                </c:pt>
              </c:numCache>
            </c:numRef>
          </c:val>
          <c:extLst>
            <c:ext xmlns:c16="http://schemas.microsoft.com/office/drawing/2014/chart" uri="{C3380CC4-5D6E-409C-BE32-E72D297353CC}">
              <c16:uniqueId val="{00000003-3EBF-42AF-A7B6-AF2C1195C2B6}"/>
            </c:ext>
          </c:extLst>
        </c:ser>
        <c:dLbls>
          <c:showLegendKey val="0"/>
          <c:showVal val="0"/>
          <c:showCatName val="0"/>
          <c:showSerName val="0"/>
          <c:showPercent val="0"/>
          <c:showBubbleSize val="0"/>
        </c:dLbls>
        <c:gapWidth val="150"/>
        <c:axId val="491612384"/>
        <c:axId val="1"/>
      </c:barChart>
      <c:catAx>
        <c:axId val="491612384"/>
        <c:scaling>
          <c:orientation val="minMax"/>
        </c:scaling>
        <c:delete val="0"/>
        <c:axPos val="l"/>
        <c:numFmt formatCode="General" sourceLinked="1"/>
        <c:majorTickMark val="out"/>
        <c:minorTickMark val="none"/>
        <c:tickLblPos val="nextTo"/>
        <c:txPr>
          <a:bodyPr rot="0" vert="horz"/>
          <a:lstStyle/>
          <a:p>
            <a:pPr>
              <a:defRPr sz="700" b="0" i="0" u="none" strike="noStrike" baseline="0">
                <a:solidFill>
                  <a:srgbClr val="000000"/>
                </a:solidFill>
                <a:latin typeface="Calibri"/>
                <a:ea typeface="Calibri"/>
                <a:cs typeface="Calibri"/>
              </a:defRPr>
            </a:pPr>
            <a:endParaRPr lang="zh-CN"/>
          </a:p>
        </c:txPr>
        <c:crossAx val="1"/>
        <c:crosses val="autoZero"/>
        <c:auto val="1"/>
        <c:lblAlgn val="ctr"/>
        <c:lblOffset val="100"/>
        <c:noMultiLvlLbl val="0"/>
      </c:catAx>
      <c:valAx>
        <c:axId val="1"/>
        <c:scaling>
          <c:orientation val="minMax"/>
        </c:scaling>
        <c:delete val="1"/>
        <c:axPos val="b"/>
        <c:numFmt formatCode="General" sourceLinked="1"/>
        <c:majorTickMark val="out"/>
        <c:minorTickMark val="none"/>
        <c:tickLblPos val="nextTo"/>
        <c:crossAx val="491612384"/>
        <c:crosses val="autoZero"/>
        <c:crossBetween val="between"/>
      </c:valAx>
    </c:plotArea>
    <c:plotVisOnly val="1"/>
    <c:dispBlanksAs val="gap"/>
    <c:showDLblsOverMax val="0"/>
  </c:chart>
  <c:spPr>
    <a:noFill/>
    <a:ln>
      <a:noFill/>
    </a:ln>
  </c:spPr>
  <c:txPr>
    <a:bodyPr/>
    <a:lstStyle/>
    <a:p>
      <a:pPr>
        <a:defRPr sz="700" b="0" i="0" u="none" strike="noStrike" baseline="0">
          <a:solidFill>
            <a:srgbClr val="000000"/>
          </a:solidFill>
          <a:latin typeface="Calibri"/>
          <a:ea typeface="Calibri"/>
          <a:cs typeface="Calibri"/>
        </a:defRPr>
      </a:pPr>
      <a:endParaRPr lang="zh-CN"/>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33291891145185"/>
          <c:y val="0.12632936840341766"/>
          <c:w val="0.71140433761569277"/>
          <c:h val="0.71897246886692356"/>
        </c:manualLayout>
      </c:layout>
      <c:doughnutChart>
        <c:varyColors val="0"/>
        <c:ser>
          <c:idx val="0"/>
          <c:order val="0"/>
          <c:spPr>
            <a:solidFill>
              <a:srgbClr val="7030A0">
                <a:alpha val="80000"/>
              </a:srgbClr>
            </a:solidFill>
            <a:ln w="19050">
              <a:solidFill>
                <a:schemeClr val="lt1"/>
              </a:solidFill>
            </a:ln>
            <a:effectLst/>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824A-436B-BA66-EC9D2F8A1071}"/>
            </c:ext>
          </c:extLst>
        </c:ser>
        <c:dLbls>
          <c:showLegendKey val="0"/>
          <c:showVal val="0"/>
          <c:showCatName val="0"/>
          <c:showSerName val="0"/>
          <c:showPercent val="0"/>
          <c:showBubbleSize val="0"/>
          <c:showLeaderLines val="1"/>
        </c:dLbls>
        <c:firstSliceAng val="0"/>
        <c:holeSize val="60"/>
      </c:doughnutChart>
      <c:doughnutChart>
        <c:varyColors val="0"/>
        <c:ser>
          <c:idx val="1"/>
          <c:order val="1"/>
          <c:spPr>
            <a:solidFill>
              <a:srgbClr val="7030A0"/>
            </a:solidFill>
            <a:ln w="19050">
              <a:solidFill>
                <a:schemeClr val="lt1"/>
              </a:solidFill>
            </a:ln>
            <a:effectLst/>
          </c:spPr>
          <c:dPt>
            <c:idx val="1"/>
            <c:bubble3D val="0"/>
            <c:spPr>
              <a:solidFill>
                <a:schemeClr val="bg1">
                  <a:alpha val="80000"/>
                </a:schemeClr>
              </a:solidFill>
              <a:ln w="19050">
                <a:solidFill>
                  <a:schemeClr val="bg1">
                    <a:alpha val="80000"/>
                  </a:schemeClr>
                </a:solidFill>
              </a:ln>
              <a:effectLst/>
            </c:spPr>
            <c:extLst>
              <c:ext xmlns:c16="http://schemas.microsoft.com/office/drawing/2014/chart" uri="{C3380CC4-5D6E-409C-BE32-E72D297353CC}">
                <c16:uniqueId val="{00000001-824A-436B-BA66-EC9D2F8A1071}"/>
              </c:ext>
            </c:extLst>
          </c:dPt>
          <c:val>
            <c:numRef>
              <c:f>Recap!$B$24:$C$24</c:f>
              <c:numCache>
                <c:formatCode>0%</c:formatCode>
                <c:ptCount val="2"/>
                <c:pt idx="0">
                  <c:v>0</c:v>
                </c:pt>
                <c:pt idx="1">
                  <c:v>1</c:v>
                </c:pt>
              </c:numCache>
            </c:numRef>
          </c:val>
          <c:extLst>
            <c:ext xmlns:c16="http://schemas.microsoft.com/office/drawing/2014/chart" uri="{C3380CC4-5D6E-409C-BE32-E72D297353CC}">
              <c16:uniqueId val="{00000002-824A-436B-BA66-EC9D2F8A1071}"/>
            </c:ext>
          </c:extLst>
        </c:ser>
        <c:dLbls>
          <c:showLegendKey val="0"/>
          <c:showVal val="0"/>
          <c:showCatName val="0"/>
          <c:showSerName val="0"/>
          <c:showPercent val="0"/>
          <c:showBubbleSize val="0"/>
          <c:showLeaderLines val="1"/>
        </c:dLbls>
        <c:firstSliceAng val="0"/>
        <c:holeSize val="60"/>
      </c:doughnutChart>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33291891145185"/>
          <c:y val="0.12632936840341766"/>
          <c:w val="0.71140433761569277"/>
          <c:h val="0.71897246886692356"/>
        </c:manualLayout>
      </c:layout>
      <c:doughnutChart>
        <c:varyColors val="0"/>
        <c:ser>
          <c:idx val="0"/>
          <c:order val="0"/>
          <c:spPr>
            <a:solidFill>
              <a:schemeClr val="accent6">
                <a:lumMod val="75000"/>
              </a:schemeClr>
            </a:solidFill>
            <a:ln w="19050">
              <a:solidFill>
                <a:schemeClr val="lt1"/>
              </a:solidFill>
            </a:ln>
            <a:effectLst/>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2237-453B-9B9E-5B30EB67CBF3}"/>
            </c:ext>
          </c:extLst>
        </c:ser>
        <c:dLbls>
          <c:showLegendKey val="0"/>
          <c:showVal val="0"/>
          <c:showCatName val="0"/>
          <c:showSerName val="0"/>
          <c:showPercent val="0"/>
          <c:showBubbleSize val="0"/>
          <c:showLeaderLines val="1"/>
        </c:dLbls>
        <c:firstSliceAng val="0"/>
        <c:holeSize val="60"/>
      </c:doughnutChart>
      <c:doughnutChart>
        <c:varyColors val="0"/>
        <c:ser>
          <c:idx val="1"/>
          <c:order val="1"/>
          <c:spPr>
            <a:solidFill>
              <a:srgbClr val="FFC000"/>
            </a:solidFill>
            <a:ln w="19050">
              <a:solidFill>
                <a:schemeClr val="lt1"/>
              </a:solidFill>
            </a:ln>
            <a:effectLst/>
          </c:spPr>
          <c:dPt>
            <c:idx val="1"/>
            <c:bubble3D val="0"/>
            <c:spPr>
              <a:solidFill>
                <a:schemeClr val="bg1">
                  <a:alpha val="80000"/>
                </a:schemeClr>
              </a:solidFill>
              <a:ln w="19050">
                <a:solidFill>
                  <a:schemeClr val="bg1">
                    <a:alpha val="80000"/>
                  </a:schemeClr>
                </a:solidFill>
              </a:ln>
              <a:effectLst/>
            </c:spPr>
            <c:extLst>
              <c:ext xmlns:c16="http://schemas.microsoft.com/office/drawing/2014/chart" uri="{C3380CC4-5D6E-409C-BE32-E72D297353CC}">
                <c16:uniqueId val="{00000001-2237-453B-9B9E-5B30EB67CBF3}"/>
              </c:ext>
            </c:extLst>
          </c:dPt>
          <c:val>
            <c:numRef>
              <c:f>Recap!$B$25:$C$25</c:f>
              <c:numCache>
                <c:formatCode>0%</c:formatCode>
                <c:ptCount val="2"/>
                <c:pt idx="0">
                  <c:v>0</c:v>
                </c:pt>
                <c:pt idx="1">
                  <c:v>1</c:v>
                </c:pt>
              </c:numCache>
            </c:numRef>
          </c:val>
          <c:extLst>
            <c:ext xmlns:c16="http://schemas.microsoft.com/office/drawing/2014/chart" uri="{C3380CC4-5D6E-409C-BE32-E72D297353CC}">
              <c16:uniqueId val="{00000002-2237-453B-9B9E-5B30EB67CBF3}"/>
            </c:ext>
          </c:extLst>
        </c:ser>
        <c:dLbls>
          <c:showLegendKey val="0"/>
          <c:showVal val="0"/>
          <c:showCatName val="0"/>
          <c:showSerName val="0"/>
          <c:showPercent val="0"/>
          <c:showBubbleSize val="0"/>
          <c:showLeaderLines val="1"/>
        </c:dLbls>
        <c:firstSliceAng val="0"/>
        <c:holeSize val="60"/>
      </c:doughnutChart>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544604291586927"/>
          <c:y val="0.10428513828951008"/>
          <c:w val="0.59889738302350015"/>
          <c:h val="0.89571486171048997"/>
        </c:manualLayout>
      </c:layout>
      <c:doughnutChart>
        <c:varyColors val="1"/>
        <c:ser>
          <c:idx val="0"/>
          <c:order val="0"/>
          <c:spPr>
            <a:ln>
              <a:noFill/>
            </a:ln>
          </c:spPr>
          <c:dPt>
            <c:idx val="0"/>
            <c:bubble3D val="0"/>
            <c:spPr>
              <a:solidFill>
                <a:srgbClr val="CC0000"/>
              </a:solidFill>
              <a:ln w="25400">
                <a:noFill/>
              </a:ln>
            </c:spPr>
            <c:extLst>
              <c:ext xmlns:c16="http://schemas.microsoft.com/office/drawing/2014/chart" uri="{C3380CC4-5D6E-409C-BE32-E72D297353CC}">
                <c16:uniqueId val="{00000000-1856-4C34-A24A-39B29637580B}"/>
              </c:ext>
            </c:extLst>
          </c:dPt>
          <c:dPt>
            <c:idx val="1"/>
            <c:bubble3D val="0"/>
            <c:spPr>
              <a:solidFill>
                <a:srgbClr val="FF3300"/>
              </a:solidFill>
              <a:ln w="25400">
                <a:noFill/>
              </a:ln>
            </c:spPr>
            <c:extLst>
              <c:ext xmlns:c16="http://schemas.microsoft.com/office/drawing/2014/chart" uri="{C3380CC4-5D6E-409C-BE32-E72D297353CC}">
                <c16:uniqueId val="{00000001-1856-4C34-A24A-39B29637580B}"/>
              </c:ext>
            </c:extLst>
          </c:dPt>
          <c:dPt>
            <c:idx val="2"/>
            <c:bubble3D val="0"/>
            <c:spPr>
              <a:solidFill>
                <a:srgbClr val="FF5050"/>
              </a:solidFill>
              <a:ln w="25400">
                <a:noFill/>
              </a:ln>
            </c:spPr>
            <c:extLst>
              <c:ext xmlns:c16="http://schemas.microsoft.com/office/drawing/2014/chart" uri="{C3380CC4-5D6E-409C-BE32-E72D297353CC}">
                <c16:uniqueId val="{00000002-1856-4C34-A24A-39B29637580B}"/>
              </c:ext>
            </c:extLst>
          </c:dPt>
          <c:dPt>
            <c:idx val="3"/>
            <c:bubble3D val="0"/>
            <c:spPr>
              <a:solidFill>
                <a:srgbClr val="FF9900"/>
              </a:solidFill>
              <a:ln w="25400">
                <a:noFill/>
              </a:ln>
            </c:spPr>
            <c:extLst>
              <c:ext xmlns:c16="http://schemas.microsoft.com/office/drawing/2014/chart" uri="{C3380CC4-5D6E-409C-BE32-E72D297353CC}">
                <c16:uniqueId val="{00000003-1856-4C34-A24A-39B29637580B}"/>
              </c:ext>
            </c:extLst>
          </c:dPt>
          <c:dPt>
            <c:idx val="4"/>
            <c:bubble3D val="0"/>
            <c:spPr>
              <a:solidFill>
                <a:srgbClr val="FFCC00"/>
              </a:solidFill>
              <a:ln w="25400">
                <a:noFill/>
              </a:ln>
            </c:spPr>
            <c:extLst>
              <c:ext xmlns:c16="http://schemas.microsoft.com/office/drawing/2014/chart" uri="{C3380CC4-5D6E-409C-BE32-E72D297353CC}">
                <c16:uniqueId val="{00000004-1856-4C34-A24A-39B29637580B}"/>
              </c:ext>
            </c:extLst>
          </c:dPt>
          <c:dPt>
            <c:idx val="5"/>
            <c:bubble3D val="0"/>
            <c:spPr>
              <a:solidFill>
                <a:srgbClr val="FFCC66"/>
              </a:solidFill>
              <a:ln w="25400">
                <a:noFill/>
              </a:ln>
            </c:spPr>
            <c:extLst>
              <c:ext xmlns:c16="http://schemas.microsoft.com/office/drawing/2014/chart" uri="{C3380CC4-5D6E-409C-BE32-E72D297353CC}">
                <c16:uniqueId val="{00000005-1856-4C34-A24A-39B29637580B}"/>
              </c:ext>
            </c:extLst>
          </c:dPt>
          <c:dPt>
            <c:idx val="6"/>
            <c:bubble3D val="0"/>
            <c:spPr>
              <a:solidFill>
                <a:srgbClr val="99CC00"/>
              </a:solidFill>
              <a:ln w="25400">
                <a:noFill/>
              </a:ln>
            </c:spPr>
            <c:extLst>
              <c:ext xmlns:c16="http://schemas.microsoft.com/office/drawing/2014/chart" uri="{C3380CC4-5D6E-409C-BE32-E72D297353CC}">
                <c16:uniqueId val="{00000006-1856-4C34-A24A-39B29637580B}"/>
              </c:ext>
            </c:extLst>
          </c:dPt>
          <c:dPt>
            <c:idx val="7"/>
            <c:bubble3D val="0"/>
            <c:spPr>
              <a:solidFill>
                <a:srgbClr val="33CC33"/>
              </a:solidFill>
              <a:ln w="25400">
                <a:noFill/>
              </a:ln>
            </c:spPr>
            <c:extLst>
              <c:ext xmlns:c16="http://schemas.microsoft.com/office/drawing/2014/chart" uri="{C3380CC4-5D6E-409C-BE32-E72D297353CC}">
                <c16:uniqueId val="{00000007-1856-4C34-A24A-39B29637580B}"/>
              </c:ext>
            </c:extLst>
          </c:dPt>
          <c:dPt>
            <c:idx val="8"/>
            <c:bubble3D val="0"/>
            <c:spPr>
              <a:solidFill>
                <a:srgbClr val="009900"/>
              </a:solidFill>
              <a:ln w="25400">
                <a:noFill/>
              </a:ln>
            </c:spPr>
            <c:extLst>
              <c:ext xmlns:c16="http://schemas.microsoft.com/office/drawing/2014/chart" uri="{C3380CC4-5D6E-409C-BE32-E72D297353CC}">
                <c16:uniqueId val="{00000008-1856-4C34-A24A-39B29637580B}"/>
              </c:ext>
            </c:extLst>
          </c:dPt>
          <c:dPt>
            <c:idx val="9"/>
            <c:bubble3D val="0"/>
            <c:spPr>
              <a:solidFill>
                <a:srgbClr val="006600"/>
              </a:solidFill>
              <a:ln w="25400">
                <a:noFill/>
              </a:ln>
            </c:spPr>
            <c:extLst>
              <c:ext xmlns:c16="http://schemas.microsoft.com/office/drawing/2014/chart" uri="{C3380CC4-5D6E-409C-BE32-E72D297353CC}">
                <c16:uniqueId val="{00000009-1856-4C34-A24A-39B29637580B}"/>
              </c:ext>
            </c:extLst>
          </c:dPt>
          <c:dPt>
            <c:idx val="10"/>
            <c:bubble3D val="0"/>
            <c:spPr>
              <a:noFill/>
              <a:ln w="25400">
                <a:noFill/>
              </a:ln>
            </c:spPr>
            <c:extLst>
              <c:ext xmlns:c16="http://schemas.microsoft.com/office/drawing/2014/chart" uri="{C3380CC4-5D6E-409C-BE32-E72D297353CC}">
                <c16:uniqueId val="{0000000A-1856-4C34-A24A-39B29637580B}"/>
              </c:ext>
            </c:extLst>
          </c:dPt>
          <c:val>
            <c:numLit>
              <c:formatCode>General</c:formatCode>
              <c:ptCount val="11"/>
              <c:pt idx="0">
                <c:v>10</c:v>
              </c:pt>
              <c:pt idx="1">
                <c:v>10</c:v>
              </c:pt>
              <c:pt idx="2">
                <c:v>10</c:v>
              </c:pt>
              <c:pt idx="3">
                <c:v>10</c:v>
              </c:pt>
              <c:pt idx="4">
                <c:v>10</c:v>
              </c:pt>
              <c:pt idx="5">
                <c:v>10</c:v>
              </c:pt>
              <c:pt idx="6">
                <c:v>10</c:v>
              </c:pt>
              <c:pt idx="7">
                <c:v>10</c:v>
              </c:pt>
              <c:pt idx="8">
                <c:v>10</c:v>
              </c:pt>
              <c:pt idx="9">
                <c:v>10</c:v>
              </c:pt>
              <c:pt idx="10">
                <c:v>100</c:v>
              </c:pt>
            </c:numLit>
          </c:val>
          <c:extLst>
            <c:ext xmlns:c16="http://schemas.microsoft.com/office/drawing/2014/chart" uri="{C3380CC4-5D6E-409C-BE32-E72D297353CC}">
              <c16:uniqueId val="{0000000B-1856-4C34-A24A-39B29637580B}"/>
            </c:ext>
          </c:extLst>
        </c:ser>
        <c:dLbls>
          <c:showLegendKey val="0"/>
          <c:showVal val="0"/>
          <c:showCatName val="0"/>
          <c:showSerName val="0"/>
          <c:showPercent val="0"/>
          <c:showBubbleSize val="0"/>
          <c:showLeaderLines val="1"/>
        </c:dLbls>
        <c:firstSliceAng val="270"/>
        <c:holeSize val="50"/>
      </c:doughnutChart>
      <c:pieChart>
        <c:varyColors val="1"/>
        <c:ser>
          <c:idx val="1"/>
          <c:order val="1"/>
          <c:spPr>
            <a:noFill/>
          </c:spPr>
          <c:dPt>
            <c:idx val="0"/>
            <c:bubble3D val="0"/>
            <c:spPr>
              <a:noFill/>
              <a:ln w="19050">
                <a:solidFill>
                  <a:schemeClr val="lt1"/>
                </a:solidFill>
              </a:ln>
              <a:effectLst/>
            </c:spPr>
            <c:extLst>
              <c:ext xmlns:c16="http://schemas.microsoft.com/office/drawing/2014/chart" uri="{C3380CC4-5D6E-409C-BE32-E72D297353CC}">
                <c16:uniqueId val="{0000000C-1856-4C34-A24A-39B29637580B}"/>
              </c:ext>
            </c:extLst>
          </c:dPt>
          <c:dPt>
            <c:idx val="1"/>
            <c:bubble3D val="0"/>
            <c:spPr>
              <a:solidFill>
                <a:schemeClr val="tx1"/>
              </a:solidFill>
              <a:ln w="19050">
                <a:noFill/>
              </a:ln>
              <a:effectLst/>
            </c:spPr>
            <c:extLst>
              <c:ext xmlns:c16="http://schemas.microsoft.com/office/drawing/2014/chart" uri="{C3380CC4-5D6E-409C-BE32-E72D297353CC}">
                <c16:uniqueId val="{0000000D-1856-4C34-A24A-39B29637580B}"/>
              </c:ext>
            </c:extLst>
          </c:dPt>
          <c:dPt>
            <c:idx val="2"/>
            <c:bubble3D val="0"/>
            <c:spPr>
              <a:noFill/>
              <a:ln w="19050">
                <a:solidFill>
                  <a:schemeClr val="lt1"/>
                </a:solidFill>
              </a:ln>
              <a:effectLst/>
            </c:spPr>
            <c:extLst>
              <c:ext xmlns:c16="http://schemas.microsoft.com/office/drawing/2014/chart" uri="{C3380CC4-5D6E-409C-BE32-E72D297353CC}">
                <c16:uniqueId val="{0000000E-1856-4C34-A24A-39B29637580B}"/>
              </c:ext>
            </c:extLst>
          </c:dPt>
          <c:val>
            <c:numRef>
              <c:f>Graphique!$C$2:$C$4</c:f>
              <c:numCache>
                <c:formatCode>0%</c:formatCode>
                <c:ptCount val="3"/>
                <c:pt idx="0">
                  <c:v>0</c:v>
                </c:pt>
                <c:pt idx="1">
                  <c:v>0.01</c:v>
                </c:pt>
                <c:pt idx="2">
                  <c:v>1.99</c:v>
                </c:pt>
              </c:numCache>
            </c:numRef>
          </c:val>
          <c:extLst>
            <c:ext xmlns:c16="http://schemas.microsoft.com/office/drawing/2014/chart" uri="{C3380CC4-5D6E-409C-BE32-E72D297353CC}">
              <c16:uniqueId val="{0000000F-1856-4C34-A24A-39B29637580B}"/>
            </c:ext>
          </c:extLst>
        </c:ser>
        <c:dLbls>
          <c:showLegendKey val="0"/>
          <c:showVal val="0"/>
          <c:showCatName val="0"/>
          <c:showSerName val="0"/>
          <c:showPercent val="0"/>
          <c:showBubbleSize val="0"/>
          <c:showLeaderLines val="1"/>
        </c:dLbls>
        <c:firstSliceAng val="270"/>
      </c:pieChart>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33291891145185"/>
          <c:y val="0.12632936840341766"/>
          <c:w val="0.71140433761569277"/>
          <c:h val="0.71897246886692356"/>
        </c:manualLayout>
      </c:layout>
      <c:doughnutChart>
        <c:varyColors val="0"/>
        <c:ser>
          <c:idx val="0"/>
          <c:order val="0"/>
          <c:spPr>
            <a:solidFill>
              <a:schemeClr val="accent6">
                <a:lumMod val="75000"/>
              </a:schemeClr>
            </a:solidFill>
            <a:ln w="19050">
              <a:solidFill>
                <a:schemeClr val="lt1"/>
              </a:solidFill>
            </a:ln>
            <a:effectLst/>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CDF7-4352-9618-D828CC62E186}"/>
            </c:ext>
          </c:extLst>
        </c:ser>
        <c:dLbls>
          <c:showLegendKey val="0"/>
          <c:showVal val="0"/>
          <c:showCatName val="0"/>
          <c:showSerName val="0"/>
          <c:showPercent val="0"/>
          <c:showBubbleSize val="0"/>
          <c:showLeaderLines val="1"/>
        </c:dLbls>
        <c:firstSliceAng val="0"/>
        <c:holeSize val="60"/>
      </c:doughnutChart>
      <c:doughnutChart>
        <c:varyColors val="0"/>
        <c:ser>
          <c:idx val="1"/>
          <c:order val="1"/>
          <c:spPr>
            <a:solidFill>
              <a:schemeClr val="accent6">
                <a:lumMod val="75000"/>
              </a:schemeClr>
            </a:solidFill>
            <a:ln w="19050">
              <a:solidFill>
                <a:schemeClr val="lt1"/>
              </a:solidFill>
            </a:ln>
            <a:effectLst/>
          </c:spPr>
          <c:dPt>
            <c:idx val="1"/>
            <c:bubble3D val="0"/>
            <c:spPr>
              <a:solidFill>
                <a:schemeClr val="bg1">
                  <a:alpha val="80000"/>
                </a:schemeClr>
              </a:solidFill>
              <a:ln w="19050">
                <a:solidFill>
                  <a:schemeClr val="bg1">
                    <a:alpha val="80000"/>
                  </a:schemeClr>
                </a:solidFill>
              </a:ln>
              <a:effectLst/>
            </c:spPr>
            <c:extLst>
              <c:ext xmlns:c16="http://schemas.microsoft.com/office/drawing/2014/chart" uri="{C3380CC4-5D6E-409C-BE32-E72D297353CC}">
                <c16:uniqueId val="{00000001-CDF7-4352-9618-D828CC62E186}"/>
              </c:ext>
            </c:extLst>
          </c:dPt>
          <c:val>
            <c:numRef>
              <c:f>Recap!$B$23:$C$23</c:f>
              <c:numCache>
                <c:formatCode>0%</c:formatCode>
                <c:ptCount val="2"/>
                <c:pt idx="0">
                  <c:v>0</c:v>
                </c:pt>
                <c:pt idx="1">
                  <c:v>1</c:v>
                </c:pt>
              </c:numCache>
            </c:numRef>
          </c:val>
          <c:extLst>
            <c:ext xmlns:c16="http://schemas.microsoft.com/office/drawing/2014/chart" uri="{C3380CC4-5D6E-409C-BE32-E72D297353CC}">
              <c16:uniqueId val="{00000002-CDF7-4352-9618-D828CC62E186}"/>
            </c:ext>
          </c:extLst>
        </c:ser>
        <c:dLbls>
          <c:showLegendKey val="0"/>
          <c:showVal val="0"/>
          <c:showCatName val="0"/>
          <c:showSerName val="0"/>
          <c:showPercent val="0"/>
          <c:showBubbleSize val="0"/>
          <c:showLeaderLines val="1"/>
        </c:dLbls>
        <c:firstSliceAng val="0"/>
        <c:holeSize val="60"/>
      </c:doughnutChart>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33291891145185"/>
          <c:y val="0.12632936840341766"/>
          <c:w val="0.71140433761569277"/>
          <c:h val="0.71897246886692356"/>
        </c:manualLayout>
      </c:layout>
      <c:doughnutChart>
        <c:varyColors val="0"/>
        <c:ser>
          <c:idx val="0"/>
          <c:order val="0"/>
          <c:spPr>
            <a:solidFill>
              <a:srgbClr val="7030A0">
                <a:alpha val="80000"/>
              </a:srgbClr>
            </a:solidFill>
            <a:ln w="19050">
              <a:solidFill>
                <a:schemeClr val="lt1"/>
              </a:solidFill>
            </a:ln>
            <a:effectLst/>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EA63-48EA-BF7D-4FC27531B4AF}"/>
            </c:ext>
          </c:extLst>
        </c:ser>
        <c:dLbls>
          <c:showLegendKey val="0"/>
          <c:showVal val="0"/>
          <c:showCatName val="0"/>
          <c:showSerName val="0"/>
          <c:showPercent val="0"/>
          <c:showBubbleSize val="0"/>
          <c:showLeaderLines val="1"/>
        </c:dLbls>
        <c:firstSliceAng val="0"/>
        <c:holeSize val="60"/>
      </c:doughnutChart>
      <c:doughnutChart>
        <c:varyColors val="0"/>
        <c:ser>
          <c:idx val="1"/>
          <c:order val="1"/>
          <c:spPr>
            <a:solidFill>
              <a:srgbClr val="7030A0"/>
            </a:solidFill>
            <a:ln w="19050">
              <a:solidFill>
                <a:schemeClr val="lt1"/>
              </a:solidFill>
            </a:ln>
            <a:effectLst/>
          </c:spPr>
          <c:dPt>
            <c:idx val="1"/>
            <c:bubble3D val="0"/>
            <c:spPr>
              <a:solidFill>
                <a:schemeClr val="bg1">
                  <a:alpha val="80000"/>
                </a:schemeClr>
              </a:solidFill>
              <a:ln w="19050">
                <a:solidFill>
                  <a:schemeClr val="bg1">
                    <a:alpha val="80000"/>
                  </a:schemeClr>
                </a:solidFill>
              </a:ln>
              <a:effectLst/>
            </c:spPr>
            <c:extLst>
              <c:ext xmlns:c16="http://schemas.microsoft.com/office/drawing/2014/chart" uri="{C3380CC4-5D6E-409C-BE32-E72D297353CC}">
                <c16:uniqueId val="{00000001-EA63-48EA-BF7D-4FC27531B4AF}"/>
              </c:ext>
            </c:extLst>
          </c:dPt>
          <c:val>
            <c:numRef>
              <c:f>Recap!$B$24:$C$24</c:f>
              <c:numCache>
                <c:formatCode>0%</c:formatCode>
                <c:ptCount val="2"/>
                <c:pt idx="0">
                  <c:v>0</c:v>
                </c:pt>
                <c:pt idx="1">
                  <c:v>1</c:v>
                </c:pt>
              </c:numCache>
            </c:numRef>
          </c:val>
          <c:extLst>
            <c:ext xmlns:c16="http://schemas.microsoft.com/office/drawing/2014/chart" uri="{C3380CC4-5D6E-409C-BE32-E72D297353CC}">
              <c16:uniqueId val="{00000002-EA63-48EA-BF7D-4FC27531B4AF}"/>
            </c:ext>
          </c:extLst>
        </c:ser>
        <c:dLbls>
          <c:showLegendKey val="0"/>
          <c:showVal val="0"/>
          <c:showCatName val="0"/>
          <c:showSerName val="0"/>
          <c:showPercent val="0"/>
          <c:showBubbleSize val="0"/>
          <c:showLeaderLines val="1"/>
        </c:dLbls>
        <c:firstSliceAng val="0"/>
        <c:holeSize val="60"/>
      </c:doughnutChart>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33291891145185"/>
          <c:y val="0.12632936840341766"/>
          <c:w val="0.71140433761569277"/>
          <c:h val="0.71897246886692356"/>
        </c:manualLayout>
      </c:layout>
      <c:doughnutChart>
        <c:varyColors val="0"/>
        <c:ser>
          <c:idx val="0"/>
          <c:order val="0"/>
          <c:spPr>
            <a:solidFill>
              <a:schemeClr val="accent6">
                <a:lumMod val="75000"/>
              </a:schemeClr>
            </a:solidFill>
            <a:ln w="19050">
              <a:solidFill>
                <a:schemeClr val="lt1"/>
              </a:solidFill>
            </a:ln>
            <a:effectLst/>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7C8A-4EFC-9492-00958ABA5590}"/>
            </c:ext>
          </c:extLst>
        </c:ser>
        <c:dLbls>
          <c:showLegendKey val="0"/>
          <c:showVal val="0"/>
          <c:showCatName val="0"/>
          <c:showSerName val="0"/>
          <c:showPercent val="0"/>
          <c:showBubbleSize val="0"/>
          <c:showLeaderLines val="1"/>
        </c:dLbls>
        <c:firstSliceAng val="0"/>
        <c:holeSize val="60"/>
      </c:doughnutChart>
      <c:doughnutChart>
        <c:varyColors val="0"/>
        <c:ser>
          <c:idx val="1"/>
          <c:order val="1"/>
          <c:spPr>
            <a:solidFill>
              <a:srgbClr val="FFC000"/>
            </a:solidFill>
            <a:ln w="19050">
              <a:solidFill>
                <a:schemeClr val="lt1"/>
              </a:solidFill>
            </a:ln>
            <a:effectLst/>
          </c:spPr>
          <c:dPt>
            <c:idx val="1"/>
            <c:bubble3D val="0"/>
            <c:spPr>
              <a:solidFill>
                <a:schemeClr val="bg1">
                  <a:alpha val="80000"/>
                </a:schemeClr>
              </a:solidFill>
              <a:ln w="19050">
                <a:solidFill>
                  <a:schemeClr val="bg1">
                    <a:alpha val="80000"/>
                  </a:schemeClr>
                </a:solidFill>
              </a:ln>
              <a:effectLst/>
            </c:spPr>
            <c:extLst>
              <c:ext xmlns:c16="http://schemas.microsoft.com/office/drawing/2014/chart" uri="{C3380CC4-5D6E-409C-BE32-E72D297353CC}">
                <c16:uniqueId val="{00000001-7C8A-4EFC-9492-00958ABA5590}"/>
              </c:ext>
            </c:extLst>
          </c:dPt>
          <c:val>
            <c:numRef>
              <c:f>Recap!$B$25:$C$25</c:f>
              <c:numCache>
                <c:formatCode>0%</c:formatCode>
                <c:ptCount val="2"/>
                <c:pt idx="0">
                  <c:v>0</c:v>
                </c:pt>
                <c:pt idx="1">
                  <c:v>1</c:v>
                </c:pt>
              </c:numCache>
            </c:numRef>
          </c:val>
          <c:extLst>
            <c:ext xmlns:c16="http://schemas.microsoft.com/office/drawing/2014/chart" uri="{C3380CC4-5D6E-409C-BE32-E72D297353CC}">
              <c16:uniqueId val="{00000002-7C8A-4EFC-9492-00958ABA5590}"/>
            </c:ext>
          </c:extLst>
        </c:ser>
        <c:dLbls>
          <c:showLegendKey val="0"/>
          <c:showVal val="0"/>
          <c:showCatName val="0"/>
          <c:showSerName val="0"/>
          <c:showPercent val="0"/>
          <c:showBubbleSize val="0"/>
          <c:showLeaderLines val="1"/>
        </c:dLbls>
        <c:firstSliceAng val="0"/>
        <c:holeSize val="60"/>
      </c:doughnutChart>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544604291586927"/>
          <c:y val="0.10428513828951008"/>
          <c:w val="0.59889738302350015"/>
          <c:h val="0.89571486171048997"/>
        </c:manualLayout>
      </c:layout>
      <c:doughnutChart>
        <c:varyColors val="1"/>
        <c:ser>
          <c:idx val="0"/>
          <c:order val="0"/>
          <c:spPr>
            <a:ln>
              <a:noFill/>
            </a:ln>
          </c:spPr>
          <c:dPt>
            <c:idx val="0"/>
            <c:bubble3D val="0"/>
            <c:spPr>
              <a:solidFill>
                <a:srgbClr val="CC0000"/>
              </a:solidFill>
              <a:ln w="25400">
                <a:noFill/>
              </a:ln>
            </c:spPr>
            <c:extLst>
              <c:ext xmlns:c16="http://schemas.microsoft.com/office/drawing/2014/chart" uri="{C3380CC4-5D6E-409C-BE32-E72D297353CC}">
                <c16:uniqueId val="{00000000-A53E-4F65-9636-C1AEFCD484A0}"/>
              </c:ext>
            </c:extLst>
          </c:dPt>
          <c:dPt>
            <c:idx val="1"/>
            <c:bubble3D val="0"/>
            <c:spPr>
              <a:solidFill>
                <a:srgbClr val="FF3300"/>
              </a:solidFill>
              <a:ln w="25400">
                <a:noFill/>
              </a:ln>
            </c:spPr>
            <c:extLst>
              <c:ext xmlns:c16="http://schemas.microsoft.com/office/drawing/2014/chart" uri="{C3380CC4-5D6E-409C-BE32-E72D297353CC}">
                <c16:uniqueId val="{00000001-A53E-4F65-9636-C1AEFCD484A0}"/>
              </c:ext>
            </c:extLst>
          </c:dPt>
          <c:dPt>
            <c:idx val="2"/>
            <c:bubble3D val="0"/>
            <c:spPr>
              <a:solidFill>
                <a:srgbClr val="FF5050"/>
              </a:solidFill>
              <a:ln w="25400">
                <a:noFill/>
              </a:ln>
            </c:spPr>
            <c:extLst>
              <c:ext xmlns:c16="http://schemas.microsoft.com/office/drawing/2014/chart" uri="{C3380CC4-5D6E-409C-BE32-E72D297353CC}">
                <c16:uniqueId val="{00000002-A53E-4F65-9636-C1AEFCD484A0}"/>
              </c:ext>
            </c:extLst>
          </c:dPt>
          <c:dPt>
            <c:idx val="3"/>
            <c:bubble3D val="0"/>
            <c:spPr>
              <a:solidFill>
                <a:srgbClr val="FF9900"/>
              </a:solidFill>
              <a:ln w="25400">
                <a:noFill/>
              </a:ln>
            </c:spPr>
            <c:extLst>
              <c:ext xmlns:c16="http://schemas.microsoft.com/office/drawing/2014/chart" uri="{C3380CC4-5D6E-409C-BE32-E72D297353CC}">
                <c16:uniqueId val="{00000003-A53E-4F65-9636-C1AEFCD484A0}"/>
              </c:ext>
            </c:extLst>
          </c:dPt>
          <c:dPt>
            <c:idx val="4"/>
            <c:bubble3D val="0"/>
            <c:spPr>
              <a:solidFill>
                <a:srgbClr val="FFCC00"/>
              </a:solidFill>
              <a:ln w="25400">
                <a:noFill/>
              </a:ln>
            </c:spPr>
            <c:extLst>
              <c:ext xmlns:c16="http://schemas.microsoft.com/office/drawing/2014/chart" uri="{C3380CC4-5D6E-409C-BE32-E72D297353CC}">
                <c16:uniqueId val="{00000004-A53E-4F65-9636-C1AEFCD484A0}"/>
              </c:ext>
            </c:extLst>
          </c:dPt>
          <c:dPt>
            <c:idx val="5"/>
            <c:bubble3D val="0"/>
            <c:spPr>
              <a:solidFill>
                <a:srgbClr val="FFCC66"/>
              </a:solidFill>
              <a:ln w="25400">
                <a:noFill/>
              </a:ln>
            </c:spPr>
            <c:extLst>
              <c:ext xmlns:c16="http://schemas.microsoft.com/office/drawing/2014/chart" uri="{C3380CC4-5D6E-409C-BE32-E72D297353CC}">
                <c16:uniqueId val="{00000005-A53E-4F65-9636-C1AEFCD484A0}"/>
              </c:ext>
            </c:extLst>
          </c:dPt>
          <c:dPt>
            <c:idx val="6"/>
            <c:bubble3D val="0"/>
            <c:spPr>
              <a:solidFill>
                <a:srgbClr val="99CC00"/>
              </a:solidFill>
              <a:ln w="25400">
                <a:noFill/>
              </a:ln>
            </c:spPr>
            <c:extLst>
              <c:ext xmlns:c16="http://schemas.microsoft.com/office/drawing/2014/chart" uri="{C3380CC4-5D6E-409C-BE32-E72D297353CC}">
                <c16:uniqueId val="{00000006-A53E-4F65-9636-C1AEFCD484A0}"/>
              </c:ext>
            </c:extLst>
          </c:dPt>
          <c:dPt>
            <c:idx val="7"/>
            <c:bubble3D val="0"/>
            <c:spPr>
              <a:solidFill>
                <a:srgbClr val="33CC33"/>
              </a:solidFill>
              <a:ln w="25400">
                <a:noFill/>
              </a:ln>
            </c:spPr>
            <c:extLst>
              <c:ext xmlns:c16="http://schemas.microsoft.com/office/drawing/2014/chart" uri="{C3380CC4-5D6E-409C-BE32-E72D297353CC}">
                <c16:uniqueId val="{00000007-A53E-4F65-9636-C1AEFCD484A0}"/>
              </c:ext>
            </c:extLst>
          </c:dPt>
          <c:dPt>
            <c:idx val="8"/>
            <c:bubble3D val="0"/>
            <c:spPr>
              <a:solidFill>
                <a:srgbClr val="009900"/>
              </a:solidFill>
              <a:ln w="25400">
                <a:noFill/>
              </a:ln>
            </c:spPr>
            <c:extLst>
              <c:ext xmlns:c16="http://schemas.microsoft.com/office/drawing/2014/chart" uri="{C3380CC4-5D6E-409C-BE32-E72D297353CC}">
                <c16:uniqueId val="{00000008-A53E-4F65-9636-C1AEFCD484A0}"/>
              </c:ext>
            </c:extLst>
          </c:dPt>
          <c:dPt>
            <c:idx val="9"/>
            <c:bubble3D val="0"/>
            <c:spPr>
              <a:solidFill>
                <a:srgbClr val="006600"/>
              </a:solidFill>
              <a:ln w="25400">
                <a:noFill/>
              </a:ln>
            </c:spPr>
            <c:extLst>
              <c:ext xmlns:c16="http://schemas.microsoft.com/office/drawing/2014/chart" uri="{C3380CC4-5D6E-409C-BE32-E72D297353CC}">
                <c16:uniqueId val="{00000009-A53E-4F65-9636-C1AEFCD484A0}"/>
              </c:ext>
            </c:extLst>
          </c:dPt>
          <c:dPt>
            <c:idx val="10"/>
            <c:bubble3D val="0"/>
            <c:spPr>
              <a:noFill/>
              <a:ln w="25400">
                <a:noFill/>
              </a:ln>
            </c:spPr>
            <c:extLst>
              <c:ext xmlns:c16="http://schemas.microsoft.com/office/drawing/2014/chart" uri="{C3380CC4-5D6E-409C-BE32-E72D297353CC}">
                <c16:uniqueId val="{0000000A-A53E-4F65-9636-C1AEFCD484A0}"/>
              </c:ext>
            </c:extLst>
          </c:dPt>
          <c:val>
            <c:numLit>
              <c:formatCode>General</c:formatCode>
              <c:ptCount val="11"/>
              <c:pt idx="0">
                <c:v>10</c:v>
              </c:pt>
              <c:pt idx="1">
                <c:v>10</c:v>
              </c:pt>
              <c:pt idx="2">
                <c:v>10</c:v>
              </c:pt>
              <c:pt idx="3">
                <c:v>10</c:v>
              </c:pt>
              <c:pt idx="4">
                <c:v>10</c:v>
              </c:pt>
              <c:pt idx="5">
                <c:v>10</c:v>
              </c:pt>
              <c:pt idx="6">
                <c:v>10</c:v>
              </c:pt>
              <c:pt idx="7">
                <c:v>10</c:v>
              </c:pt>
              <c:pt idx="8">
                <c:v>10</c:v>
              </c:pt>
              <c:pt idx="9">
                <c:v>10</c:v>
              </c:pt>
              <c:pt idx="10">
                <c:v>100</c:v>
              </c:pt>
            </c:numLit>
          </c:val>
          <c:extLst>
            <c:ext xmlns:c16="http://schemas.microsoft.com/office/drawing/2014/chart" uri="{C3380CC4-5D6E-409C-BE32-E72D297353CC}">
              <c16:uniqueId val="{0000000B-A53E-4F65-9636-C1AEFCD484A0}"/>
            </c:ext>
          </c:extLst>
        </c:ser>
        <c:dLbls>
          <c:showLegendKey val="0"/>
          <c:showVal val="0"/>
          <c:showCatName val="0"/>
          <c:showSerName val="0"/>
          <c:showPercent val="0"/>
          <c:showBubbleSize val="0"/>
          <c:showLeaderLines val="1"/>
        </c:dLbls>
        <c:firstSliceAng val="270"/>
        <c:holeSize val="50"/>
      </c:doughnutChart>
      <c:pieChart>
        <c:varyColors val="1"/>
        <c:ser>
          <c:idx val="1"/>
          <c:order val="1"/>
          <c:spPr>
            <a:noFill/>
          </c:spPr>
          <c:dPt>
            <c:idx val="0"/>
            <c:bubble3D val="0"/>
            <c:spPr>
              <a:noFill/>
              <a:ln w="19050">
                <a:solidFill>
                  <a:schemeClr val="lt1"/>
                </a:solidFill>
              </a:ln>
              <a:effectLst/>
            </c:spPr>
            <c:extLst>
              <c:ext xmlns:c16="http://schemas.microsoft.com/office/drawing/2014/chart" uri="{C3380CC4-5D6E-409C-BE32-E72D297353CC}">
                <c16:uniqueId val="{0000000C-A53E-4F65-9636-C1AEFCD484A0}"/>
              </c:ext>
            </c:extLst>
          </c:dPt>
          <c:dPt>
            <c:idx val="1"/>
            <c:bubble3D val="0"/>
            <c:spPr>
              <a:solidFill>
                <a:schemeClr val="tx1"/>
              </a:solidFill>
              <a:ln w="19050">
                <a:noFill/>
              </a:ln>
              <a:effectLst/>
            </c:spPr>
            <c:extLst>
              <c:ext xmlns:c16="http://schemas.microsoft.com/office/drawing/2014/chart" uri="{C3380CC4-5D6E-409C-BE32-E72D297353CC}">
                <c16:uniqueId val="{0000000D-A53E-4F65-9636-C1AEFCD484A0}"/>
              </c:ext>
            </c:extLst>
          </c:dPt>
          <c:dPt>
            <c:idx val="2"/>
            <c:bubble3D val="0"/>
            <c:spPr>
              <a:noFill/>
              <a:ln w="19050">
                <a:solidFill>
                  <a:schemeClr val="lt1"/>
                </a:solidFill>
              </a:ln>
              <a:effectLst/>
            </c:spPr>
            <c:extLst>
              <c:ext xmlns:c16="http://schemas.microsoft.com/office/drawing/2014/chart" uri="{C3380CC4-5D6E-409C-BE32-E72D297353CC}">
                <c16:uniqueId val="{0000000E-A53E-4F65-9636-C1AEFCD484A0}"/>
              </c:ext>
            </c:extLst>
          </c:dPt>
          <c:val>
            <c:numRef>
              <c:f>Graphique!$D$2:$D$4</c:f>
              <c:numCache>
                <c:formatCode>0%</c:formatCode>
                <c:ptCount val="3"/>
                <c:pt idx="0">
                  <c:v>0</c:v>
                </c:pt>
                <c:pt idx="1">
                  <c:v>0.01</c:v>
                </c:pt>
                <c:pt idx="2">
                  <c:v>1.99</c:v>
                </c:pt>
              </c:numCache>
            </c:numRef>
          </c:val>
          <c:extLst>
            <c:ext xmlns:c16="http://schemas.microsoft.com/office/drawing/2014/chart" uri="{C3380CC4-5D6E-409C-BE32-E72D297353CC}">
              <c16:uniqueId val="{0000000F-A53E-4F65-9636-C1AEFCD484A0}"/>
            </c:ext>
          </c:extLst>
        </c:ser>
        <c:dLbls>
          <c:showLegendKey val="0"/>
          <c:showVal val="0"/>
          <c:showCatName val="0"/>
          <c:showSerName val="0"/>
          <c:showPercent val="0"/>
          <c:showBubbleSize val="0"/>
          <c:showLeaderLines val="1"/>
        </c:dLbls>
        <c:firstSliceAng val="270"/>
      </c:pieChart>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011" l="0.70000000000000007" r="0.70000000000000007" t="0.75000000000000011" header="0.30000000000000004" footer="0.30000000000000004"/>
    <c:pageSetup/>
  </c:printSettings>
</c:chartSpace>
</file>

<file path=xl/ctrlProps/ctrlProp1.xml><?xml version="1.0" encoding="utf-8"?>
<formControlPr xmlns="http://schemas.microsoft.com/office/spreadsheetml/2009/9/main" objectType="Spin" dx="22" fmlaLink="$F$2" max="100" min="1" page="1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5" Type="http://schemas.openxmlformats.org/officeDocument/2006/relationships/chart" Target="../charts/chart28.xml"/><Relationship Id="rId4"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33</xdr:col>
      <xdr:colOff>0</xdr:colOff>
      <xdr:row>5</xdr:row>
      <xdr:rowOff>28575</xdr:rowOff>
    </xdr:from>
    <xdr:to>
      <xdr:col>52</xdr:col>
      <xdr:colOff>247650</xdr:colOff>
      <xdr:row>17</xdr:row>
      <xdr:rowOff>142875</xdr:rowOff>
    </xdr:to>
    <xdr:graphicFrame macro="">
      <xdr:nvGraphicFramePr>
        <xdr:cNvPr id="31701604" name="Chart 4">
          <a:extLst>
            <a:ext uri="{FF2B5EF4-FFF2-40B4-BE49-F238E27FC236}">
              <a16:creationId xmlns:a16="http://schemas.microsoft.com/office/drawing/2014/main" id="{00000000-0008-0000-0100-000064BAE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133350</xdr:colOff>
      <xdr:row>11</xdr:row>
      <xdr:rowOff>49530</xdr:rowOff>
    </xdr:from>
    <xdr:to>
      <xdr:col>43</xdr:col>
      <xdr:colOff>173660</xdr:colOff>
      <xdr:row>12</xdr:row>
      <xdr:rowOff>78572</xdr:rowOff>
    </xdr:to>
    <xdr:sp macro="" textlink="">
      <xdr:nvSpPr>
        <xdr:cNvPr id="9" name="Oval 3">
          <a:extLst>
            <a:ext uri="{FF2B5EF4-FFF2-40B4-BE49-F238E27FC236}">
              <a16:creationId xmlns:a16="http://schemas.microsoft.com/office/drawing/2014/main" id="{00000000-0008-0000-0100-000009000000}"/>
            </a:ext>
          </a:extLst>
        </xdr:cNvPr>
        <xdr:cNvSpPr/>
      </xdr:nvSpPr>
      <xdr:spPr>
        <a:xfrm>
          <a:off x="7667625" y="2409825"/>
          <a:ext cx="221285" cy="211693"/>
        </a:xfrm>
        <a:prstGeom prst="ellipse">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0</xdr:col>
      <xdr:colOff>28575</xdr:colOff>
      <xdr:row>5</xdr:row>
      <xdr:rowOff>38100</xdr:rowOff>
    </xdr:from>
    <xdr:to>
      <xdr:col>32</xdr:col>
      <xdr:colOff>9525</xdr:colOff>
      <xdr:row>17</xdr:row>
      <xdr:rowOff>57150</xdr:rowOff>
    </xdr:to>
    <xdr:grpSp>
      <xdr:nvGrpSpPr>
        <xdr:cNvPr id="31701606" name="Groupe 19">
          <a:extLst>
            <a:ext uri="{FF2B5EF4-FFF2-40B4-BE49-F238E27FC236}">
              <a16:creationId xmlns:a16="http://schemas.microsoft.com/office/drawing/2014/main" id="{00000000-0008-0000-0100-000066BAE301}"/>
            </a:ext>
          </a:extLst>
        </xdr:cNvPr>
        <xdr:cNvGrpSpPr>
          <a:grpSpLocks/>
        </xdr:cNvGrpSpPr>
      </xdr:nvGrpSpPr>
      <xdr:grpSpPr bwMode="auto">
        <a:xfrm>
          <a:off x="28575" y="1206500"/>
          <a:ext cx="5969000" cy="2203450"/>
          <a:chOff x="257175" y="7448550"/>
          <a:chExt cx="5534025" cy="2057400"/>
        </a:xfrm>
      </xdr:grpSpPr>
      <xdr:grpSp>
        <xdr:nvGrpSpPr>
          <xdr:cNvPr id="31701608" name="Groupe 15">
            <a:extLst>
              <a:ext uri="{FF2B5EF4-FFF2-40B4-BE49-F238E27FC236}">
                <a16:creationId xmlns:a16="http://schemas.microsoft.com/office/drawing/2014/main" id="{00000000-0008-0000-0100-000068BAE301}"/>
              </a:ext>
            </a:extLst>
          </xdr:cNvPr>
          <xdr:cNvGrpSpPr>
            <a:grpSpLocks/>
          </xdr:cNvGrpSpPr>
        </xdr:nvGrpSpPr>
        <xdr:grpSpPr bwMode="auto">
          <a:xfrm>
            <a:off x="257175" y="7448550"/>
            <a:ext cx="5534025" cy="1790700"/>
            <a:chOff x="257175" y="7448550"/>
            <a:chExt cx="5534025" cy="1790700"/>
          </a:xfrm>
        </xdr:grpSpPr>
        <xdr:grpSp>
          <xdr:nvGrpSpPr>
            <xdr:cNvPr id="31701612" name="Groupe 6">
              <a:extLst>
                <a:ext uri="{FF2B5EF4-FFF2-40B4-BE49-F238E27FC236}">
                  <a16:creationId xmlns:a16="http://schemas.microsoft.com/office/drawing/2014/main" id="{00000000-0008-0000-0100-00006CBAE301}"/>
                </a:ext>
              </a:extLst>
            </xdr:cNvPr>
            <xdr:cNvGrpSpPr>
              <a:grpSpLocks/>
            </xdr:cNvGrpSpPr>
          </xdr:nvGrpSpPr>
          <xdr:grpSpPr bwMode="auto">
            <a:xfrm>
              <a:off x="257175" y="7448550"/>
              <a:ext cx="1809750" cy="1790700"/>
              <a:chOff x="47626" y="7196137"/>
              <a:chExt cx="2476500" cy="2357438"/>
            </a:xfrm>
          </xdr:grpSpPr>
          <xdr:graphicFrame macro="">
            <xdr:nvGraphicFramePr>
              <xdr:cNvPr id="31701619" name="Graphique 7">
                <a:extLst>
                  <a:ext uri="{FF2B5EF4-FFF2-40B4-BE49-F238E27FC236}">
                    <a16:creationId xmlns:a16="http://schemas.microsoft.com/office/drawing/2014/main" id="{00000000-0008-0000-0100-000073BAE301}"/>
                  </a:ext>
                </a:extLst>
              </xdr:cNvPr>
              <xdr:cNvGraphicFramePr>
                <a:graphicFrameLocks/>
              </xdr:cNvGraphicFramePr>
            </xdr:nvGraphicFramePr>
            <xdr:xfrm>
              <a:off x="47626" y="7196137"/>
              <a:ext cx="2476500" cy="2357438"/>
            </xdr:xfrm>
            <a:graphic>
              <a:graphicData uri="http://schemas.openxmlformats.org/drawingml/2006/chart">
                <c:chart xmlns:c="http://schemas.openxmlformats.org/drawingml/2006/chart" xmlns:r="http://schemas.openxmlformats.org/officeDocument/2006/relationships" r:id="rId2"/>
              </a:graphicData>
            </a:graphic>
          </xdr:graphicFrame>
          <xdr:sp macro="" textlink="Recap!B23">
            <xdr:nvSpPr>
              <xdr:cNvPr id="43" name="ZoneTexte 42">
                <a:extLst>
                  <a:ext uri="{FF2B5EF4-FFF2-40B4-BE49-F238E27FC236}">
                    <a16:creationId xmlns:a16="http://schemas.microsoft.com/office/drawing/2014/main" id="{00000000-0008-0000-0100-00002B000000}"/>
                  </a:ext>
                </a:extLst>
              </xdr:cNvPr>
              <xdr:cNvSpPr txBox="1"/>
            </xdr:nvSpPr>
            <xdr:spPr>
              <a:xfrm>
                <a:off x="924352" y="8109996"/>
                <a:ext cx="762370" cy="462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075729-8D91-4CF7-A857-52974D865C87}" type="TxLink">
                  <a:rPr lang="en-US" sz="1100" b="1" i="0" u="none" strike="noStrike">
                    <a:solidFill>
                      <a:srgbClr val="000000"/>
                    </a:solidFill>
                    <a:latin typeface="Calibri"/>
                    <a:cs typeface="Calibri"/>
                  </a:rPr>
                  <a:pPr algn="ctr"/>
                  <a:t>0%</a:t>
                </a:fld>
                <a:endParaRPr lang="en-GB" sz="2000" b="1">
                  <a:solidFill>
                    <a:schemeClr val="accent6">
                      <a:lumMod val="75000"/>
                    </a:schemeClr>
                  </a:solidFill>
                </a:endParaRPr>
              </a:p>
            </xdr:txBody>
          </xdr:sp>
        </xdr:grpSp>
        <xdr:grpSp>
          <xdr:nvGrpSpPr>
            <xdr:cNvPr id="31701613" name="Groupe 9">
              <a:extLst>
                <a:ext uri="{FF2B5EF4-FFF2-40B4-BE49-F238E27FC236}">
                  <a16:creationId xmlns:a16="http://schemas.microsoft.com/office/drawing/2014/main" id="{00000000-0008-0000-0100-00006DBAE301}"/>
                </a:ext>
              </a:extLst>
            </xdr:cNvPr>
            <xdr:cNvGrpSpPr>
              <a:grpSpLocks/>
            </xdr:cNvGrpSpPr>
          </xdr:nvGrpSpPr>
          <xdr:grpSpPr bwMode="auto">
            <a:xfrm>
              <a:off x="2119312" y="7448550"/>
              <a:ext cx="1809750" cy="1790700"/>
              <a:chOff x="47626" y="7196137"/>
              <a:chExt cx="2476500" cy="2357438"/>
            </a:xfrm>
          </xdr:grpSpPr>
          <xdr:graphicFrame macro="">
            <xdr:nvGraphicFramePr>
              <xdr:cNvPr id="31701617" name="Graphique 10">
                <a:extLst>
                  <a:ext uri="{FF2B5EF4-FFF2-40B4-BE49-F238E27FC236}">
                    <a16:creationId xmlns:a16="http://schemas.microsoft.com/office/drawing/2014/main" id="{00000000-0008-0000-0100-000071BAE301}"/>
                  </a:ext>
                </a:extLst>
              </xdr:cNvPr>
              <xdr:cNvGraphicFramePr>
                <a:graphicFrameLocks/>
              </xdr:cNvGraphicFramePr>
            </xdr:nvGraphicFramePr>
            <xdr:xfrm>
              <a:off x="47626" y="7196137"/>
              <a:ext cx="2476500" cy="2357438"/>
            </xdr:xfrm>
            <a:graphic>
              <a:graphicData uri="http://schemas.openxmlformats.org/drawingml/2006/chart">
                <c:chart xmlns:c="http://schemas.openxmlformats.org/drawingml/2006/chart" xmlns:r="http://schemas.openxmlformats.org/officeDocument/2006/relationships" r:id="rId3"/>
              </a:graphicData>
            </a:graphic>
          </xdr:graphicFrame>
          <xdr:sp macro="" textlink="Recap!B24">
            <xdr:nvSpPr>
              <xdr:cNvPr id="41" name="ZoneTexte 40">
                <a:extLst>
                  <a:ext uri="{FF2B5EF4-FFF2-40B4-BE49-F238E27FC236}">
                    <a16:creationId xmlns:a16="http://schemas.microsoft.com/office/drawing/2014/main" id="{00000000-0008-0000-0100-000029000000}"/>
                  </a:ext>
                </a:extLst>
              </xdr:cNvPr>
              <xdr:cNvSpPr txBox="1"/>
            </xdr:nvSpPr>
            <xdr:spPr>
              <a:xfrm>
                <a:off x="917398" y="8109996"/>
                <a:ext cx="749664" cy="462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defRPr sz="1000"/>
                </a:pPr>
                <a:fld id="{D0B01514-1B63-4C6A-AC0F-676624A4363E}" type="TxLink">
                  <a:rPr lang="en-US" sz="1100" b="1" i="0" u="none" strike="noStrike" baseline="0">
                    <a:solidFill>
                      <a:srgbClr val="000000"/>
                    </a:solidFill>
                    <a:latin typeface="Calibri"/>
                    <a:cs typeface="Calibri"/>
                  </a:rPr>
                  <a:pPr algn="ctr" rtl="0">
                    <a:defRPr sz="1000"/>
                  </a:pPr>
                  <a:t>0%</a:t>
                </a:fld>
                <a:endParaRPr lang="en-GB" sz="2000" b="1" i="0" u="none" strike="noStrike" baseline="0">
                  <a:solidFill>
                    <a:srgbClr val="800080"/>
                  </a:solidFill>
                  <a:latin typeface="Calibri"/>
                  <a:cs typeface="Calibri"/>
                </a:endParaRPr>
              </a:p>
            </xdr:txBody>
          </xdr:sp>
        </xdr:grpSp>
        <xdr:grpSp>
          <xdr:nvGrpSpPr>
            <xdr:cNvPr id="31701614" name="Groupe 12">
              <a:extLst>
                <a:ext uri="{FF2B5EF4-FFF2-40B4-BE49-F238E27FC236}">
                  <a16:creationId xmlns:a16="http://schemas.microsoft.com/office/drawing/2014/main" id="{00000000-0008-0000-0100-00006EBAE301}"/>
                </a:ext>
              </a:extLst>
            </xdr:cNvPr>
            <xdr:cNvGrpSpPr>
              <a:grpSpLocks/>
            </xdr:cNvGrpSpPr>
          </xdr:nvGrpSpPr>
          <xdr:grpSpPr bwMode="auto">
            <a:xfrm>
              <a:off x="3981450" y="7448550"/>
              <a:ext cx="1809750" cy="1790700"/>
              <a:chOff x="47626" y="7196137"/>
              <a:chExt cx="2476500" cy="2357438"/>
            </a:xfrm>
          </xdr:grpSpPr>
          <xdr:graphicFrame macro="">
            <xdr:nvGraphicFramePr>
              <xdr:cNvPr id="31701615" name="Graphique 13">
                <a:extLst>
                  <a:ext uri="{FF2B5EF4-FFF2-40B4-BE49-F238E27FC236}">
                    <a16:creationId xmlns:a16="http://schemas.microsoft.com/office/drawing/2014/main" id="{00000000-0008-0000-0100-00006FBAE301}"/>
                  </a:ext>
                </a:extLst>
              </xdr:cNvPr>
              <xdr:cNvGraphicFramePr>
                <a:graphicFrameLocks/>
              </xdr:cNvGraphicFramePr>
            </xdr:nvGraphicFramePr>
            <xdr:xfrm>
              <a:off x="47626" y="7196137"/>
              <a:ext cx="2476500" cy="2357438"/>
            </xdr:xfrm>
            <a:graphic>
              <a:graphicData uri="http://schemas.openxmlformats.org/drawingml/2006/chart">
                <c:chart xmlns:c="http://schemas.openxmlformats.org/drawingml/2006/chart" xmlns:r="http://schemas.openxmlformats.org/officeDocument/2006/relationships" r:id="rId4"/>
              </a:graphicData>
            </a:graphic>
          </xdr:graphicFrame>
          <xdr:sp macro="" textlink="Recap!B25">
            <xdr:nvSpPr>
              <xdr:cNvPr id="38" name="ZoneTexte 37">
                <a:extLst>
                  <a:ext uri="{FF2B5EF4-FFF2-40B4-BE49-F238E27FC236}">
                    <a16:creationId xmlns:a16="http://schemas.microsoft.com/office/drawing/2014/main" id="{00000000-0008-0000-0100-000026000000}"/>
                  </a:ext>
                </a:extLst>
              </xdr:cNvPr>
              <xdr:cNvSpPr txBox="1"/>
            </xdr:nvSpPr>
            <xdr:spPr>
              <a:xfrm>
                <a:off x="910442" y="8109996"/>
                <a:ext cx="775076" cy="462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275C23-0446-4154-A211-EC7943DF0806}" type="TxLink">
                  <a:rPr lang="en-US" sz="1100" b="1" i="0" u="none" strike="noStrike">
                    <a:solidFill>
                      <a:srgbClr val="000000"/>
                    </a:solidFill>
                    <a:latin typeface="Calibri"/>
                    <a:cs typeface="Calibri"/>
                  </a:rPr>
                  <a:pPr algn="ctr"/>
                  <a:t>0%</a:t>
                </a:fld>
                <a:endParaRPr lang="en-GB" sz="2400" b="1">
                  <a:solidFill>
                    <a:schemeClr val="accent6"/>
                  </a:solidFill>
                </a:endParaRPr>
              </a:p>
            </xdr:txBody>
          </xdr:sp>
        </xdr:grpSp>
      </xdr:grpSp>
      <xdr:sp macro="" textlink="#REF!">
        <xdr:nvSpPr>
          <xdr:cNvPr id="29" name="ZoneTexte 28">
            <a:extLst>
              <a:ext uri="{FF2B5EF4-FFF2-40B4-BE49-F238E27FC236}">
                <a16:creationId xmlns:a16="http://schemas.microsoft.com/office/drawing/2014/main" id="{00000000-0008-0000-0100-00001D000000}"/>
              </a:ext>
            </a:extLst>
          </xdr:cNvPr>
          <xdr:cNvSpPr txBox="1"/>
        </xdr:nvSpPr>
        <xdr:spPr>
          <a:xfrm>
            <a:off x="424310" y="9045962"/>
            <a:ext cx="1429933" cy="4599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A3BC3A-F5E8-41DB-BC16-B24C13137198}" type="TxLink">
              <a:rPr lang="en-US" sz="1200" b="1" i="0" u="none" strike="noStrike">
                <a:solidFill>
                  <a:srgbClr val="000000"/>
                </a:solidFill>
                <a:latin typeface="Calibri"/>
                <a:cs typeface="Calibri"/>
              </a:rPr>
              <a:pPr algn="ctr"/>
              <a:t>​</a:t>
            </a:fld>
            <a:endParaRPr lang="en-GB" sz="1200" b="1"/>
          </a:p>
        </xdr:txBody>
      </xdr:sp>
      <xdr:sp macro="" textlink="#REF!">
        <xdr:nvSpPr>
          <xdr:cNvPr id="30" name="ZoneTexte 29">
            <a:extLst>
              <a:ext uri="{FF2B5EF4-FFF2-40B4-BE49-F238E27FC236}">
                <a16:creationId xmlns:a16="http://schemas.microsoft.com/office/drawing/2014/main" id="{00000000-0008-0000-0100-00001E000000}"/>
              </a:ext>
            </a:extLst>
          </xdr:cNvPr>
          <xdr:cNvSpPr txBox="1"/>
        </xdr:nvSpPr>
        <xdr:spPr>
          <a:xfrm>
            <a:off x="2262795" y="9045962"/>
            <a:ext cx="1643494" cy="4599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FFF866-0E4C-40DB-AFFF-64DE4F883FFC}" type="TxLink">
              <a:rPr lang="en-US" sz="1200" b="1" i="0" u="none" strike="noStrike">
                <a:solidFill>
                  <a:srgbClr val="000000"/>
                </a:solidFill>
                <a:latin typeface="Calibri"/>
                <a:cs typeface="Calibri"/>
              </a:rPr>
              <a:pPr algn="ctr"/>
              <a:t>​</a:t>
            </a:fld>
            <a:endParaRPr lang="en-GB" sz="1200" b="1"/>
          </a:p>
        </xdr:txBody>
      </xdr:sp>
      <xdr:sp macro="" textlink="#REF!">
        <xdr:nvSpPr>
          <xdr:cNvPr id="31" name="ZoneTexte 30">
            <a:extLst>
              <a:ext uri="{FF2B5EF4-FFF2-40B4-BE49-F238E27FC236}">
                <a16:creationId xmlns:a16="http://schemas.microsoft.com/office/drawing/2014/main" id="{00000000-0008-0000-0100-00001F000000}"/>
              </a:ext>
            </a:extLst>
          </xdr:cNvPr>
          <xdr:cNvSpPr txBox="1"/>
        </xdr:nvSpPr>
        <xdr:spPr>
          <a:xfrm>
            <a:off x="4472691" y="9045962"/>
            <a:ext cx="1067807" cy="3261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CF60AB6-2BDB-4338-B871-C38082209A84}" type="TxLink">
              <a:rPr lang="en-US" sz="1200" b="1" i="0" u="none" strike="noStrike">
                <a:solidFill>
                  <a:srgbClr val="000000"/>
                </a:solidFill>
                <a:latin typeface="Calibri"/>
                <a:cs typeface="Calibri"/>
              </a:rPr>
              <a:pPr/>
              <a:t>​</a:t>
            </a:fld>
            <a:endParaRPr lang="en-GB" sz="1200" b="1"/>
          </a:p>
        </xdr:txBody>
      </xdr:sp>
    </xdr:grpSp>
    <xdr:clientData/>
  </xdr:twoCellAnchor>
  <xdr:twoCellAnchor>
    <xdr:from>
      <xdr:col>0</xdr:col>
      <xdr:colOff>28575</xdr:colOff>
      <xdr:row>5</xdr:row>
      <xdr:rowOff>11430</xdr:rowOff>
    </xdr:from>
    <xdr:to>
      <xdr:col>32</xdr:col>
      <xdr:colOff>0</xdr:colOff>
      <xdr:row>17</xdr:row>
      <xdr:rowOff>144817</xdr:rowOff>
    </xdr:to>
    <xdr:sp macro="" textlink="">
      <xdr:nvSpPr>
        <xdr:cNvPr id="5" name="Rectangle 4">
          <a:extLst>
            <a:ext uri="{FF2B5EF4-FFF2-40B4-BE49-F238E27FC236}">
              <a16:creationId xmlns:a16="http://schemas.microsoft.com/office/drawing/2014/main" id="{00000000-0008-0000-0100-000005000000}"/>
            </a:ext>
          </a:extLst>
        </xdr:cNvPr>
        <xdr:cNvSpPr/>
      </xdr:nvSpPr>
      <xdr:spPr>
        <a:xfrm>
          <a:off x="28575" y="1228725"/>
          <a:ext cx="5543550" cy="2447925"/>
        </a:xfrm>
        <a:prstGeom prst="rect">
          <a:avLst/>
        </a:prstGeom>
        <a:no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33</xdr:col>
      <xdr:colOff>0</xdr:colOff>
      <xdr:row>5</xdr:row>
      <xdr:rowOff>28575</xdr:rowOff>
    </xdr:from>
    <xdr:to>
      <xdr:col>52</xdr:col>
      <xdr:colOff>247650</xdr:colOff>
      <xdr:row>17</xdr:row>
      <xdr:rowOff>142875</xdr:rowOff>
    </xdr:to>
    <xdr:graphicFrame macro="">
      <xdr:nvGraphicFramePr>
        <xdr:cNvPr id="31706724" name="Chart 4">
          <a:extLst>
            <a:ext uri="{FF2B5EF4-FFF2-40B4-BE49-F238E27FC236}">
              <a16:creationId xmlns:a16="http://schemas.microsoft.com/office/drawing/2014/main" id="{00000000-0008-0000-0200-000064CEE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131445</xdr:colOff>
      <xdr:row>11</xdr:row>
      <xdr:rowOff>57150</xdr:rowOff>
    </xdr:from>
    <xdr:to>
      <xdr:col>43</xdr:col>
      <xdr:colOff>173906</xdr:colOff>
      <xdr:row>12</xdr:row>
      <xdr:rowOff>78343</xdr:rowOff>
    </xdr:to>
    <xdr:sp macro="" textlink="">
      <xdr:nvSpPr>
        <xdr:cNvPr id="3" name="Oval 3">
          <a:extLst>
            <a:ext uri="{FF2B5EF4-FFF2-40B4-BE49-F238E27FC236}">
              <a16:creationId xmlns:a16="http://schemas.microsoft.com/office/drawing/2014/main" id="{00000000-0008-0000-0200-000003000000}"/>
            </a:ext>
          </a:extLst>
        </xdr:cNvPr>
        <xdr:cNvSpPr/>
      </xdr:nvSpPr>
      <xdr:spPr>
        <a:xfrm>
          <a:off x="7667625" y="2409825"/>
          <a:ext cx="221285" cy="211693"/>
        </a:xfrm>
        <a:prstGeom prst="ellipse">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0</xdr:col>
      <xdr:colOff>28575</xdr:colOff>
      <xdr:row>5</xdr:row>
      <xdr:rowOff>38100</xdr:rowOff>
    </xdr:from>
    <xdr:to>
      <xdr:col>32</xdr:col>
      <xdr:colOff>9525</xdr:colOff>
      <xdr:row>17</xdr:row>
      <xdr:rowOff>57150</xdr:rowOff>
    </xdr:to>
    <xdr:grpSp>
      <xdr:nvGrpSpPr>
        <xdr:cNvPr id="31706726" name="Groupe 19">
          <a:extLst>
            <a:ext uri="{FF2B5EF4-FFF2-40B4-BE49-F238E27FC236}">
              <a16:creationId xmlns:a16="http://schemas.microsoft.com/office/drawing/2014/main" id="{00000000-0008-0000-0200-000066CEE301}"/>
            </a:ext>
          </a:extLst>
        </xdr:cNvPr>
        <xdr:cNvGrpSpPr>
          <a:grpSpLocks/>
        </xdr:cNvGrpSpPr>
      </xdr:nvGrpSpPr>
      <xdr:grpSpPr bwMode="auto">
        <a:xfrm>
          <a:off x="28575" y="1198418"/>
          <a:ext cx="5973041" cy="2218459"/>
          <a:chOff x="257175" y="7448550"/>
          <a:chExt cx="5534025" cy="2057400"/>
        </a:xfrm>
      </xdr:grpSpPr>
      <xdr:grpSp>
        <xdr:nvGrpSpPr>
          <xdr:cNvPr id="31706728" name="Groupe 15">
            <a:extLst>
              <a:ext uri="{FF2B5EF4-FFF2-40B4-BE49-F238E27FC236}">
                <a16:creationId xmlns:a16="http://schemas.microsoft.com/office/drawing/2014/main" id="{00000000-0008-0000-0200-000068CEE301}"/>
              </a:ext>
            </a:extLst>
          </xdr:cNvPr>
          <xdr:cNvGrpSpPr>
            <a:grpSpLocks/>
          </xdr:cNvGrpSpPr>
        </xdr:nvGrpSpPr>
        <xdr:grpSpPr bwMode="auto">
          <a:xfrm>
            <a:off x="257175" y="7448550"/>
            <a:ext cx="5534025" cy="1790700"/>
            <a:chOff x="257175" y="7448550"/>
            <a:chExt cx="5534025" cy="1790700"/>
          </a:xfrm>
        </xdr:grpSpPr>
        <xdr:grpSp>
          <xdr:nvGrpSpPr>
            <xdr:cNvPr id="31706732" name="Groupe 6">
              <a:extLst>
                <a:ext uri="{FF2B5EF4-FFF2-40B4-BE49-F238E27FC236}">
                  <a16:creationId xmlns:a16="http://schemas.microsoft.com/office/drawing/2014/main" id="{00000000-0008-0000-0200-00006CCEE301}"/>
                </a:ext>
              </a:extLst>
            </xdr:cNvPr>
            <xdr:cNvGrpSpPr>
              <a:grpSpLocks/>
            </xdr:cNvGrpSpPr>
          </xdr:nvGrpSpPr>
          <xdr:grpSpPr bwMode="auto">
            <a:xfrm>
              <a:off x="257175" y="7448550"/>
              <a:ext cx="1809750" cy="1790700"/>
              <a:chOff x="47626" y="7196137"/>
              <a:chExt cx="2476500" cy="2357438"/>
            </a:xfrm>
          </xdr:grpSpPr>
          <xdr:graphicFrame macro="">
            <xdr:nvGraphicFramePr>
              <xdr:cNvPr id="31706739" name="Graphique 7">
                <a:extLst>
                  <a:ext uri="{FF2B5EF4-FFF2-40B4-BE49-F238E27FC236}">
                    <a16:creationId xmlns:a16="http://schemas.microsoft.com/office/drawing/2014/main" id="{00000000-0008-0000-0200-000073CEE301}"/>
                  </a:ext>
                </a:extLst>
              </xdr:cNvPr>
              <xdr:cNvGraphicFramePr>
                <a:graphicFrameLocks/>
              </xdr:cNvGraphicFramePr>
            </xdr:nvGraphicFramePr>
            <xdr:xfrm>
              <a:off x="47626" y="7196137"/>
              <a:ext cx="2476500" cy="2357438"/>
            </xdr:xfrm>
            <a:graphic>
              <a:graphicData uri="http://schemas.openxmlformats.org/drawingml/2006/chart">
                <c:chart xmlns:c="http://schemas.openxmlformats.org/drawingml/2006/chart" xmlns:r="http://schemas.openxmlformats.org/officeDocument/2006/relationships" r:id="rId2"/>
              </a:graphicData>
            </a:graphic>
          </xdr:graphicFrame>
          <xdr:sp macro="" textlink="Recap!B23">
            <xdr:nvSpPr>
              <xdr:cNvPr id="17" name="ZoneTexte 16">
                <a:extLst>
                  <a:ext uri="{FF2B5EF4-FFF2-40B4-BE49-F238E27FC236}">
                    <a16:creationId xmlns:a16="http://schemas.microsoft.com/office/drawing/2014/main" id="{00000000-0008-0000-0200-000011000000}"/>
                  </a:ext>
                </a:extLst>
              </xdr:cNvPr>
              <xdr:cNvSpPr txBox="1"/>
            </xdr:nvSpPr>
            <xdr:spPr>
              <a:xfrm>
                <a:off x="924352" y="8109996"/>
                <a:ext cx="762370" cy="462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1D79E7-87B7-4675-81D1-CBA1932D3D85}" type="TxLink">
                  <a:rPr lang="en-US" sz="1100" b="1" i="0" u="none" strike="noStrike">
                    <a:solidFill>
                      <a:srgbClr val="000000"/>
                    </a:solidFill>
                    <a:latin typeface="Calibri"/>
                    <a:cs typeface="Calibri"/>
                  </a:rPr>
                  <a:pPr algn="ctr"/>
                  <a:t>0%</a:t>
                </a:fld>
                <a:endParaRPr lang="en-GB" sz="2000" b="1">
                  <a:solidFill>
                    <a:schemeClr val="accent6">
                      <a:lumMod val="75000"/>
                    </a:schemeClr>
                  </a:solidFill>
                </a:endParaRPr>
              </a:p>
            </xdr:txBody>
          </xdr:sp>
        </xdr:grpSp>
        <xdr:grpSp>
          <xdr:nvGrpSpPr>
            <xdr:cNvPr id="31706733" name="Groupe 9">
              <a:extLst>
                <a:ext uri="{FF2B5EF4-FFF2-40B4-BE49-F238E27FC236}">
                  <a16:creationId xmlns:a16="http://schemas.microsoft.com/office/drawing/2014/main" id="{00000000-0008-0000-0200-00006DCEE301}"/>
                </a:ext>
              </a:extLst>
            </xdr:cNvPr>
            <xdr:cNvGrpSpPr>
              <a:grpSpLocks/>
            </xdr:cNvGrpSpPr>
          </xdr:nvGrpSpPr>
          <xdr:grpSpPr bwMode="auto">
            <a:xfrm>
              <a:off x="2119312" y="7448550"/>
              <a:ext cx="1809750" cy="1790700"/>
              <a:chOff x="47626" y="7196137"/>
              <a:chExt cx="2476500" cy="2357438"/>
            </a:xfrm>
          </xdr:grpSpPr>
          <xdr:graphicFrame macro="">
            <xdr:nvGraphicFramePr>
              <xdr:cNvPr id="31706737" name="Graphique 10">
                <a:extLst>
                  <a:ext uri="{FF2B5EF4-FFF2-40B4-BE49-F238E27FC236}">
                    <a16:creationId xmlns:a16="http://schemas.microsoft.com/office/drawing/2014/main" id="{00000000-0008-0000-0200-000071CEE301}"/>
                  </a:ext>
                </a:extLst>
              </xdr:cNvPr>
              <xdr:cNvGraphicFramePr>
                <a:graphicFrameLocks/>
              </xdr:cNvGraphicFramePr>
            </xdr:nvGraphicFramePr>
            <xdr:xfrm>
              <a:off x="47626" y="7196137"/>
              <a:ext cx="2476500" cy="2357438"/>
            </xdr:xfrm>
            <a:graphic>
              <a:graphicData uri="http://schemas.openxmlformats.org/drawingml/2006/chart">
                <c:chart xmlns:c="http://schemas.openxmlformats.org/drawingml/2006/chart" xmlns:r="http://schemas.openxmlformats.org/officeDocument/2006/relationships" r:id="rId3"/>
              </a:graphicData>
            </a:graphic>
          </xdr:graphicFrame>
          <xdr:sp macro="" textlink="Recap!B24">
            <xdr:nvSpPr>
              <xdr:cNvPr id="15" name="ZoneTexte 14">
                <a:extLst>
                  <a:ext uri="{FF2B5EF4-FFF2-40B4-BE49-F238E27FC236}">
                    <a16:creationId xmlns:a16="http://schemas.microsoft.com/office/drawing/2014/main" id="{00000000-0008-0000-0200-00000F000000}"/>
                  </a:ext>
                </a:extLst>
              </xdr:cNvPr>
              <xdr:cNvSpPr txBox="1"/>
            </xdr:nvSpPr>
            <xdr:spPr>
              <a:xfrm>
                <a:off x="917398" y="8109996"/>
                <a:ext cx="749664" cy="462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defRPr sz="1000"/>
                </a:pPr>
                <a:fld id="{1942F37E-4AD1-4A0C-A53D-A1C58D17F8AC}" type="TxLink">
                  <a:rPr lang="en-US" sz="1100" b="1" i="0" u="none" strike="noStrike" baseline="0">
                    <a:solidFill>
                      <a:srgbClr val="000000"/>
                    </a:solidFill>
                    <a:latin typeface="Calibri"/>
                    <a:cs typeface="Calibri"/>
                  </a:rPr>
                  <a:pPr algn="ctr" rtl="0">
                    <a:defRPr sz="1000"/>
                  </a:pPr>
                  <a:t>0%</a:t>
                </a:fld>
                <a:endParaRPr lang="en-GB" sz="2000" b="1" i="0" u="none" strike="noStrike" baseline="0">
                  <a:solidFill>
                    <a:srgbClr val="800080"/>
                  </a:solidFill>
                  <a:latin typeface="Calibri"/>
                  <a:cs typeface="Calibri"/>
                </a:endParaRPr>
              </a:p>
            </xdr:txBody>
          </xdr:sp>
        </xdr:grpSp>
        <xdr:grpSp>
          <xdr:nvGrpSpPr>
            <xdr:cNvPr id="31706734" name="Groupe 12">
              <a:extLst>
                <a:ext uri="{FF2B5EF4-FFF2-40B4-BE49-F238E27FC236}">
                  <a16:creationId xmlns:a16="http://schemas.microsoft.com/office/drawing/2014/main" id="{00000000-0008-0000-0200-00006ECEE301}"/>
                </a:ext>
              </a:extLst>
            </xdr:cNvPr>
            <xdr:cNvGrpSpPr>
              <a:grpSpLocks/>
            </xdr:cNvGrpSpPr>
          </xdr:nvGrpSpPr>
          <xdr:grpSpPr bwMode="auto">
            <a:xfrm>
              <a:off x="3981450" y="7448550"/>
              <a:ext cx="1809750" cy="1790700"/>
              <a:chOff x="47626" y="7196137"/>
              <a:chExt cx="2476500" cy="2357438"/>
            </a:xfrm>
          </xdr:grpSpPr>
          <xdr:graphicFrame macro="">
            <xdr:nvGraphicFramePr>
              <xdr:cNvPr id="31706735" name="Graphique 13">
                <a:extLst>
                  <a:ext uri="{FF2B5EF4-FFF2-40B4-BE49-F238E27FC236}">
                    <a16:creationId xmlns:a16="http://schemas.microsoft.com/office/drawing/2014/main" id="{00000000-0008-0000-0200-00006FCEE301}"/>
                  </a:ext>
                </a:extLst>
              </xdr:cNvPr>
              <xdr:cNvGraphicFramePr>
                <a:graphicFrameLocks/>
              </xdr:cNvGraphicFramePr>
            </xdr:nvGraphicFramePr>
            <xdr:xfrm>
              <a:off x="47626" y="7196137"/>
              <a:ext cx="2476500" cy="2357438"/>
            </xdr:xfrm>
            <a:graphic>
              <a:graphicData uri="http://schemas.openxmlformats.org/drawingml/2006/chart">
                <c:chart xmlns:c="http://schemas.openxmlformats.org/drawingml/2006/chart" xmlns:r="http://schemas.openxmlformats.org/officeDocument/2006/relationships" r:id="rId4"/>
              </a:graphicData>
            </a:graphic>
          </xdr:graphicFrame>
          <xdr:sp macro="" textlink="Recap!B25">
            <xdr:nvSpPr>
              <xdr:cNvPr id="13" name="ZoneTexte 12">
                <a:extLst>
                  <a:ext uri="{FF2B5EF4-FFF2-40B4-BE49-F238E27FC236}">
                    <a16:creationId xmlns:a16="http://schemas.microsoft.com/office/drawing/2014/main" id="{00000000-0008-0000-0200-00000D000000}"/>
                  </a:ext>
                </a:extLst>
              </xdr:cNvPr>
              <xdr:cNvSpPr txBox="1"/>
            </xdr:nvSpPr>
            <xdr:spPr>
              <a:xfrm>
                <a:off x="910442" y="8109996"/>
                <a:ext cx="775076" cy="462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EAA949-6B59-4092-ADEF-E587E5405C30}" type="TxLink">
                  <a:rPr lang="en-US" sz="1100" b="1" i="0" u="none" strike="noStrike">
                    <a:solidFill>
                      <a:srgbClr val="000000"/>
                    </a:solidFill>
                    <a:latin typeface="Calibri"/>
                    <a:cs typeface="Calibri"/>
                  </a:rPr>
                  <a:pPr algn="ctr"/>
                  <a:t>0%</a:t>
                </a:fld>
                <a:endParaRPr lang="en-GB" sz="2400" b="1">
                  <a:solidFill>
                    <a:schemeClr val="accent6"/>
                  </a:solidFill>
                </a:endParaRPr>
              </a:p>
            </xdr:txBody>
          </xdr:sp>
        </xdr:grpSp>
      </xdr:grpSp>
      <xdr:sp macro="" textlink="#REF!">
        <xdr:nvSpPr>
          <xdr:cNvPr id="6" name="ZoneTexte 5">
            <a:extLst>
              <a:ext uri="{FF2B5EF4-FFF2-40B4-BE49-F238E27FC236}">
                <a16:creationId xmlns:a16="http://schemas.microsoft.com/office/drawing/2014/main" id="{00000000-0008-0000-0200-000006000000}"/>
              </a:ext>
            </a:extLst>
          </xdr:cNvPr>
          <xdr:cNvSpPr txBox="1"/>
        </xdr:nvSpPr>
        <xdr:spPr>
          <a:xfrm>
            <a:off x="424310" y="9045962"/>
            <a:ext cx="1429933" cy="4599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300ACA-0E46-471D-A028-09FEB3FACBE3}" type="TxLink">
              <a:rPr lang="en-US" sz="1200" b="1" i="0" u="none" strike="noStrike">
                <a:solidFill>
                  <a:srgbClr val="000000"/>
                </a:solidFill>
                <a:latin typeface="Calibri"/>
                <a:cs typeface="Calibri"/>
              </a:rPr>
              <a:pPr algn="ctr"/>
              <a:t>​</a:t>
            </a:fld>
            <a:endParaRPr lang="en-GB" sz="1200" b="1"/>
          </a:p>
        </xdr:txBody>
      </xdr:sp>
      <xdr:sp macro="" textlink="#REF!">
        <xdr:nvSpPr>
          <xdr:cNvPr id="7" name="ZoneTexte 6">
            <a:extLst>
              <a:ext uri="{FF2B5EF4-FFF2-40B4-BE49-F238E27FC236}">
                <a16:creationId xmlns:a16="http://schemas.microsoft.com/office/drawing/2014/main" id="{00000000-0008-0000-0200-000007000000}"/>
              </a:ext>
            </a:extLst>
          </xdr:cNvPr>
          <xdr:cNvSpPr txBox="1"/>
        </xdr:nvSpPr>
        <xdr:spPr>
          <a:xfrm>
            <a:off x="2262795" y="9045962"/>
            <a:ext cx="1643494" cy="4599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686681-FB17-4B20-B724-35C3169D75E3}" type="TxLink">
              <a:rPr lang="en-US" sz="1200" b="1" i="0" u="none" strike="noStrike">
                <a:solidFill>
                  <a:srgbClr val="000000"/>
                </a:solidFill>
                <a:latin typeface="Calibri"/>
                <a:cs typeface="Calibri"/>
              </a:rPr>
              <a:pPr algn="ctr"/>
              <a:t>​</a:t>
            </a:fld>
            <a:endParaRPr lang="en-GB" sz="1200" b="1"/>
          </a:p>
        </xdr:txBody>
      </xdr:sp>
      <xdr:sp macro="" textlink="#REF!">
        <xdr:nvSpPr>
          <xdr:cNvPr id="8" name="ZoneTexte 7">
            <a:extLst>
              <a:ext uri="{FF2B5EF4-FFF2-40B4-BE49-F238E27FC236}">
                <a16:creationId xmlns:a16="http://schemas.microsoft.com/office/drawing/2014/main" id="{00000000-0008-0000-0200-000008000000}"/>
              </a:ext>
            </a:extLst>
          </xdr:cNvPr>
          <xdr:cNvSpPr txBox="1"/>
        </xdr:nvSpPr>
        <xdr:spPr>
          <a:xfrm>
            <a:off x="4472691" y="9045962"/>
            <a:ext cx="1067807" cy="3261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E712119-2D0D-47C6-A492-C4E65E9BA249}" type="TxLink">
              <a:rPr lang="en-US" sz="1200" b="1" i="0" u="none" strike="noStrike">
                <a:solidFill>
                  <a:srgbClr val="000000"/>
                </a:solidFill>
                <a:latin typeface="Calibri"/>
                <a:cs typeface="Calibri"/>
              </a:rPr>
              <a:pPr/>
              <a:t>​</a:t>
            </a:fld>
            <a:endParaRPr lang="en-GB" sz="1200" b="1"/>
          </a:p>
        </xdr:txBody>
      </xdr:sp>
    </xdr:grpSp>
    <xdr:clientData/>
  </xdr:twoCellAnchor>
  <xdr:twoCellAnchor>
    <xdr:from>
      <xdr:col>0</xdr:col>
      <xdr:colOff>28575</xdr:colOff>
      <xdr:row>5</xdr:row>
      <xdr:rowOff>19050</xdr:rowOff>
    </xdr:from>
    <xdr:to>
      <xdr:col>32</xdr:col>
      <xdr:colOff>0</xdr:colOff>
      <xdr:row>17</xdr:row>
      <xdr:rowOff>142875</xdr:rowOff>
    </xdr:to>
    <xdr:sp macro="" textlink="">
      <xdr:nvSpPr>
        <xdr:cNvPr id="18" name="Rectangle 17">
          <a:extLst>
            <a:ext uri="{FF2B5EF4-FFF2-40B4-BE49-F238E27FC236}">
              <a16:creationId xmlns:a16="http://schemas.microsoft.com/office/drawing/2014/main" id="{00000000-0008-0000-0200-000012000000}"/>
            </a:ext>
          </a:extLst>
        </xdr:cNvPr>
        <xdr:cNvSpPr/>
      </xdr:nvSpPr>
      <xdr:spPr>
        <a:xfrm>
          <a:off x="28575" y="1190625"/>
          <a:ext cx="5667375" cy="2447925"/>
        </a:xfrm>
        <a:prstGeom prst="rect">
          <a:avLst/>
        </a:prstGeom>
        <a:no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30</xdr:col>
      <xdr:colOff>0</xdr:colOff>
      <xdr:row>5</xdr:row>
      <xdr:rowOff>28575</xdr:rowOff>
    </xdr:from>
    <xdr:to>
      <xdr:col>44</xdr:col>
      <xdr:colOff>247650</xdr:colOff>
      <xdr:row>17</xdr:row>
      <xdr:rowOff>142875</xdr:rowOff>
    </xdr:to>
    <xdr:graphicFrame macro="">
      <xdr:nvGraphicFramePr>
        <xdr:cNvPr id="31711844" name="Chart 4">
          <a:extLst>
            <a:ext uri="{FF2B5EF4-FFF2-40B4-BE49-F238E27FC236}">
              <a16:creationId xmlns:a16="http://schemas.microsoft.com/office/drawing/2014/main" id="{00000000-0008-0000-0300-000064E2E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5</xdr:row>
      <xdr:rowOff>38100</xdr:rowOff>
    </xdr:from>
    <xdr:to>
      <xdr:col>29</xdr:col>
      <xdr:colOff>9525</xdr:colOff>
      <xdr:row>17</xdr:row>
      <xdr:rowOff>57150</xdr:rowOff>
    </xdr:to>
    <xdr:grpSp>
      <xdr:nvGrpSpPr>
        <xdr:cNvPr id="31711845" name="Groupe 19">
          <a:extLst>
            <a:ext uri="{FF2B5EF4-FFF2-40B4-BE49-F238E27FC236}">
              <a16:creationId xmlns:a16="http://schemas.microsoft.com/office/drawing/2014/main" id="{00000000-0008-0000-0300-000065E2E301}"/>
            </a:ext>
          </a:extLst>
        </xdr:cNvPr>
        <xdr:cNvGrpSpPr>
          <a:grpSpLocks/>
        </xdr:cNvGrpSpPr>
      </xdr:nvGrpSpPr>
      <xdr:grpSpPr bwMode="auto">
        <a:xfrm>
          <a:off x="28575" y="1094509"/>
          <a:ext cx="5949950" cy="2218459"/>
          <a:chOff x="257175" y="7448550"/>
          <a:chExt cx="5534025" cy="2057400"/>
        </a:xfrm>
      </xdr:grpSpPr>
      <xdr:grpSp>
        <xdr:nvGrpSpPr>
          <xdr:cNvPr id="31711848" name="Groupe 15">
            <a:extLst>
              <a:ext uri="{FF2B5EF4-FFF2-40B4-BE49-F238E27FC236}">
                <a16:creationId xmlns:a16="http://schemas.microsoft.com/office/drawing/2014/main" id="{00000000-0008-0000-0300-000068E2E301}"/>
              </a:ext>
            </a:extLst>
          </xdr:cNvPr>
          <xdr:cNvGrpSpPr>
            <a:grpSpLocks/>
          </xdr:cNvGrpSpPr>
        </xdr:nvGrpSpPr>
        <xdr:grpSpPr bwMode="auto">
          <a:xfrm>
            <a:off x="257175" y="7448550"/>
            <a:ext cx="5534025" cy="1790700"/>
            <a:chOff x="257175" y="7448550"/>
            <a:chExt cx="5534025" cy="1790700"/>
          </a:xfrm>
        </xdr:grpSpPr>
        <xdr:grpSp>
          <xdr:nvGrpSpPr>
            <xdr:cNvPr id="31711852" name="Groupe 6">
              <a:extLst>
                <a:ext uri="{FF2B5EF4-FFF2-40B4-BE49-F238E27FC236}">
                  <a16:creationId xmlns:a16="http://schemas.microsoft.com/office/drawing/2014/main" id="{00000000-0008-0000-0300-00006CE2E301}"/>
                </a:ext>
              </a:extLst>
            </xdr:cNvPr>
            <xdr:cNvGrpSpPr>
              <a:grpSpLocks/>
            </xdr:cNvGrpSpPr>
          </xdr:nvGrpSpPr>
          <xdr:grpSpPr bwMode="auto">
            <a:xfrm>
              <a:off x="257175" y="7448550"/>
              <a:ext cx="1809750" cy="1790700"/>
              <a:chOff x="47626" y="7196137"/>
              <a:chExt cx="2476500" cy="2357438"/>
            </a:xfrm>
          </xdr:grpSpPr>
          <xdr:graphicFrame macro="">
            <xdr:nvGraphicFramePr>
              <xdr:cNvPr id="31711859" name="Graphique 7">
                <a:extLst>
                  <a:ext uri="{FF2B5EF4-FFF2-40B4-BE49-F238E27FC236}">
                    <a16:creationId xmlns:a16="http://schemas.microsoft.com/office/drawing/2014/main" id="{00000000-0008-0000-0300-000073E2E301}"/>
                  </a:ext>
                </a:extLst>
              </xdr:cNvPr>
              <xdr:cNvGraphicFramePr>
                <a:graphicFrameLocks/>
              </xdr:cNvGraphicFramePr>
            </xdr:nvGraphicFramePr>
            <xdr:xfrm>
              <a:off x="47626" y="7196137"/>
              <a:ext cx="2476500" cy="2357438"/>
            </xdr:xfrm>
            <a:graphic>
              <a:graphicData uri="http://schemas.openxmlformats.org/drawingml/2006/chart">
                <c:chart xmlns:c="http://schemas.openxmlformats.org/drawingml/2006/chart" xmlns:r="http://schemas.openxmlformats.org/officeDocument/2006/relationships" r:id="rId2"/>
              </a:graphicData>
            </a:graphic>
          </xdr:graphicFrame>
          <xdr:sp macro="" textlink="Recap!B29">
            <xdr:nvSpPr>
              <xdr:cNvPr id="17" name="ZoneTexte 16">
                <a:extLst>
                  <a:ext uri="{FF2B5EF4-FFF2-40B4-BE49-F238E27FC236}">
                    <a16:creationId xmlns:a16="http://schemas.microsoft.com/office/drawing/2014/main" id="{00000000-0008-0000-0300-000011000000}"/>
                  </a:ext>
                </a:extLst>
              </xdr:cNvPr>
              <xdr:cNvSpPr txBox="1"/>
            </xdr:nvSpPr>
            <xdr:spPr>
              <a:xfrm>
                <a:off x="914554" y="8109996"/>
                <a:ext cx="777686" cy="462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1111E2-DA4B-4A0A-BCD6-F2282F876582}" type="TxLink">
                  <a:rPr lang="en-US" sz="1100" b="1" i="0" u="none" strike="noStrike">
                    <a:solidFill>
                      <a:srgbClr val="000000"/>
                    </a:solidFill>
                    <a:latin typeface="Calibri"/>
                    <a:cs typeface="Calibri"/>
                  </a:rPr>
                  <a:pPr algn="ctr"/>
                  <a:t>`</a:t>
                </a:fld>
                <a:endParaRPr lang="en-GB" sz="2000" b="1">
                  <a:solidFill>
                    <a:schemeClr val="accent6">
                      <a:lumMod val="75000"/>
                    </a:schemeClr>
                  </a:solidFill>
                </a:endParaRPr>
              </a:p>
            </xdr:txBody>
          </xdr:sp>
        </xdr:grpSp>
        <xdr:grpSp>
          <xdr:nvGrpSpPr>
            <xdr:cNvPr id="31711853" name="Groupe 9">
              <a:extLst>
                <a:ext uri="{FF2B5EF4-FFF2-40B4-BE49-F238E27FC236}">
                  <a16:creationId xmlns:a16="http://schemas.microsoft.com/office/drawing/2014/main" id="{00000000-0008-0000-0300-00006DE2E301}"/>
                </a:ext>
              </a:extLst>
            </xdr:cNvPr>
            <xdr:cNvGrpSpPr>
              <a:grpSpLocks/>
            </xdr:cNvGrpSpPr>
          </xdr:nvGrpSpPr>
          <xdr:grpSpPr bwMode="auto">
            <a:xfrm>
              <a:off x="2119312" y="7448550"/>
              <a:ext cx="1809750" cy="1790700"/>
              <a:chOff x="47626" y="7196137"/>
              <a:chExt cx="2476500" cy="2357438"/>
            </a:xfrm>
          </xdr:grpSpPr>
          <xdr:graphicFrame macro="">
            <xdr:nvGraphicFramePr>
              <xdr:cNvPr id="31711857" name="Graphique 10">
                <a:extLst>
                  <a:ext uri="{FF2B5EF4-FFF2-40B4-BE49-F238E27FC236}">
                    <a16:creationId xmlns:a16="http://schemas.microsoft.com/office/drawing/2014/main" id="{00000000-0008-0000-0300-000071E2E301}"/>
                  </a:ext>
                </a:extLst>
              </xdr:cNvPr>
              <xdr:cNvGraphicFramePr>
                <a:graphicFrameLocks/>
              </xdr:cNvGraphicFramePr>
            </xdr:nvGraphicFramePr>
            <xdr:xfrm>
              <a:off x="47626" y="7196137"/>
              <a:ext cx="2476500" cy="2357438"/>
            </xdr:xfrm>
            <a:graphic>
              <a:graphicData uri="http://schemas.openxmlformats.org/drawingml/2006/chart">
                <c:chart xmlns:c="http://schemas.openxmlformats.org/drawingml/2006/chart" xmlns:r="http://schemas.openxmlformats.org/officeDocument/2006/relationships" r:id="rId3"/>
              </a:graphicData>
            </a:graphic>
          </xdr:graphicFrame>
          <xdr:sp macro="" textlink="Recap!B30">
            <xdr:nvSpPr>
              <xdr:cNvPr id="15" name="ZoneTexte 14">
                <a:extLst>
                  <a:ext uri="{FF2B5EF4-FFF2-40B4-BE49-F238E27FC236}">
                    <a16:creationId xmlns:a16="http://schemas.microsoft.com/office/drawing/2014/main" id="{00000000-0008-0000-0300-00000F000000}"/>
                  </a:ext>
                </a:extLst>
              </xdr:cNvPr>
              <xdr:cNvSpPr txBox="1"/>
            </xdr:nvSpPr>
            <xdr:spPr>
              <a:xfrm>
                <a:off x="916157" y="8109996"/>
                <a:ext cx="752188" cy="462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defRPr sz="1000"/>
                </a:pPr>
                <a:fld id="{4F798618-B9DD-4A1E-8674-10401CD9236B}" type="TxLink">
                  <a:rPr lang="en-US" sz="1100" b="1" i="0" u="none" strike="noStrike" baseline="0">
                    <a:solidFill>
                      <a:srgbClr val="000000"/>
                    </a:solidFill>
                    <a:latin typeface="Calibri"/>
                    <a:cs typeface="Calibri"/>
                  </a:rPr>
                  <a:pPr algn="ctr" rtl="0">
                    <a:defRPr sz="1000"/>
                  </a:pPr>
                  <a:t>23%</a:t>
                </a:fld>
                <a:endParaRPr lang="en-GB" sz="2000" b="1" i="0" u="none" strike="noStrike" baseline="0">
                  <a:solidFill>
                    <a:srgbClr val="800080"/>
                  </a:solidFill>
                  <a:latin typeface="Calibri"/>
                  <a:cs typeface="Calibri"/>
                </a:endParaRPr>
              </a:p>
            </xdr:txBody>
          </xdr:sp>
        </xdr:grpSp>
        <xdr:grpSp>
          <xdr:nvGrpSpPr>
            <xdr:cNvPr id="31711854" name="Groupe 12">
              <a:extLst>
                <a:ext uri="{FF2B5EF4-FFF2-40B4-BE49-F238E27FC236}">
                  <a16:creationId xmlns:a16="http://schemas.microsoft.com/office/drawing/2014/main" id="{00000000-0008-0000-0300-00006EE2E301}"/>
                </a:ext>
              </a:extLst>
            </xdr:cNvPr>
            <xdr:cNvGrpSpPr>
              <a:grpSpLocks/>
            </xdr:cNvGrpSpPr>
          </xdr:nvGrpSpPr>
          <xdr:grpSpPr bwMode="auto">
            <a:xfrm>
              <a:off x="3981450" y="7448550"/>
              <a:ext cx="1809750" cy="1790700"/>
              <a:chOff x="47626" y="7196137"/>
              <a:chExt cx="2476500" cy="2357438"/>
            </a:xfrm>
          </xdr:grpSpPr>
          <xdr:graphicFrame macro="">
            <xdr:nvGraphicFramePr>
              <xdr:cNvPr id="31711855" name="Graphique 13">
                <a:extLst>
                  <a:ext uri="{FF2B5EF4-FFF2-40B4-BE49-F238E27FC236}">
                    <a16:creationId xmlns:a16="http://schemas.microsoft.com/office/drawing/2014/main" id="{00000000-0008-0000-0300-00006FE2E301}"/>
                  </a:ext>
                </a:extLst>
              </xdr:cNvPr>
              <xdr:cNvGraphicFramePr>
                <a:graphicFrameLocks/>
              </xdr:cNvGraphicFramePr>
            </xdr:nvGraphicFramePr>
            <xdr:xfrm>
              <a:off x="47626" y="7196137"/>
              <a:ext cx="2476500" cy="2357438"/>
            </xdr:xfrm>
            <a:graphic>
              <a:graphicData uri="http://schemas.openxmlformats.org/drawingml/2006/chart">
                <c:chart xmlns:c="http://schemas.openxmlformats.org/drawingml/2006/chart" xmlns:r="http://schemas.openxmlformats.org/officeDocument/2006/relationships" r:id="rId4"/>
              </a:graphicData>
            </a:graphic>
          </xdr:graphicFrame>
          <xdr:sp macro="" textlink="Recap!B31">
            <xdr:nvSpPr>
              <xdr:cNvPr id="13" name="ZoneTexte 12">
                <a:extLst>
                  <a:ext uri="{FF2B5EF4-FFF2-40B4-BE49-F238E27FC236}">
                    <a16:creationId xmlns:a16="http://schemas.microsoft.com/office/drawing/2014/main" id="{00000000-0008-0000-0300-00000D000000}"/>
                  </a:ext>
                </a:extLst>
              </xdr:cNvPr>
              <xdr:cNvSpPr txBox="1"/>
            </xdr:nvSpPr>
            <xdr:spPr>
              <a:xfrm>
                <a:off x="905010" y="8109996"/>
                <a:ext cx="790435" cy="462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60DC83-3954-4070-8154-89D4B3B9E5A0}" type="TxLink">
                  <a:rPr lang="en-US" sz="1100" b="1" i="0" u="none" strike="noStrike">
                    <a:solidFill>
                      <a:srgbClr val="000000"/>
                    </a:solidFill>
                    <a:latin typeface="Calibri"/>
                    <a:cs typeface="Calibri"/>
                  </a:rPr>
                  <a:pPr algn="ctr"/>
                  <a:t>20%</a:t>
                </a:fld>
                <a:endParaRPr lang="en-GB" sz="2400" b="1">
                  <a:solidFill>
                    <a:schemeClr val="accent6"/>
                  </a:solidFill>
                </a:endParaRPr>
              </a:p>
            </xdr:txBody>
          </xdr:sp>
        </xdr:grpSp>
      </xdr:grpSp>
      <xdr:sp macro="" textlink="Recap!A29">
        <xdr:nvSpPr>
          <xdr:cNvPr id="6" name="ZoneTexte 5">
            <a:extLst>
              <a:ext uri="{FF2B5EF4-FFF2-40B4-BE49-F238E27FC236}">
                <a16:creationId xmlns:a16="http://schemas.microsoft.com/office/drawing/2014/main" id="{00000000-0008-0000-0300-000006000000}"/>
              </a:ext>
            </a:extLst>
          </xdr:cNvPr>
          <xdr:cNvSpPr txBox="1"/>
        </xdr:nvSpPr>
        <xdr:spPr>
          <a:xfrm>
            <a:off x="424873" y="9045962"/>
            <a:ext cx="1434747" cy="4599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B3A1E5-5E75-4BE6-8F5C-133244345906}" type="TxLink">
              <a:rPr lang="en-US" sz="1100" b="1" i="0" u="none" strike="noStrike">
                <a:solidFill>
                  <a:srgbClr val="000000"/>
                </a:solidFill>
                <a:latin typeface="Calibri"/>
                <a:cs typeface="Calibri"/>
              </a:rPr>
              <a:pPr algn="ctr"/>
              <a:t>Environnement politique</a:t>
            </a:fld>
            <a:endParaRPr lang="en-GB" sz="1200" b="1">
              <a:solidFill>
                <a:srgbClr val="FF0000"/>
              </a:solidFill>
            </a:endParaRPr>
          </a:p>
        </xdr:txBody>
      </xdr:sp>
      <xdr:sp macro="" textlink="Recap!A30">
        <xdr:nvSpPr>
          <xdr:cNvPr id="7" name="ZoneTexte 6">
            <a:extLst>
              <a:ext uri="{FF2B5EF4-FFF2-40B4-BE49-F238E27FC236}">
                <a16:creationId xmlns:a16="http://schemas.microsoft.com/office/drawing/2014/main" id="{00000000-0008-0000-0300-000007000000}"/>
              </a:ext>
            </a:extLst>
          </xdr:cNvPr>
          <xdr:cNvSpPr txBox="1"/>
        </xdr:nvSpPr>
        <xdr:spPr>
          <a:xfrm>
            <a:off x="2269548" y="9045962"/>
            <a:ext cx="1639711" cy="4599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C6A91E-8A32-4A3C-9EE3-A9B87228EF40}" type="TxLink">
              <a:rPr lang="en-US" sz="1100" b="1" i="0" u="none" strike="noStrike">
                <a:solidFill>
                  <a:srgbClr val="000000"/>
                </a:solidFill>
                <a:latin typeface="Calibri"/>
                <a:cs typeface="Calibri"/>
              </a:rPr>
              <a:pPr algn="ctr"/>
              <a:t>Prevention et gestion des crises</a:t>
            </a:fld>
            <a:endParaRPr lang="en-GB" sz="1200" b="1"/>
          </a:p>
        </xdr:txBody>
      </xdr:sp>
      <xdr:sp macro="" textlink="Recap!A31">
        <xdr:nvSpPr>
          <xdr:cNvPr id="8" name="ZoneTexte 7">
            <a:extLst>
              <a:ext uri="{FF2B5EF4-FFF2-40B4-BE49-F238E27FC236}">
                <a16:creationId xmlns:a16="http://schemas.microsoft.com/office/drawing/2014/main" id="{00000000-0008-0000-0300-000008000000}"/>
              </a:ext>
            </a:extLst>
          </xdr:cNvPr>
          <xdr:cNvSpPr txBox="1"/>
        </xdr:nvSpPr>
        <xdr:spPr>
          <a:xfrm>
            <a:off x="4477568" y="9045962"/>
            <a:ext cx="1052769" cy="3261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F86615E-812E-4D8A-BFB2-DF2A14613F1E}" type="TxLink">
              <a:rPr lang="en-US" sz="1100" b="1" i="0" u="none" strike="noStrike">
                <a:solidFill>
                  <a:srgbClr val="000000"/>
                </a:solidFill>
                <a:latin typeface="Calibri"/>
                <a:cs typeface="Calibri"/>
              </a:rPr>
              <a:pPr/>
              <a:t>Coordination</a:t>
            </a:fld>
            <a:endParaRPr lang="en-GB" sz="1200" b="1"/>
          </a:p>
        </xdr:txBody>
      </xdr:sp>
    </xdr:grpSp>
    <xdr:clientData/>
  </xdr:twoCellAnchor>
  <xdr:twoCellAnchor>
    <xdr:from>
      <xdr:col>0</xdr:col>
      <xdr:colOff>28575</xdr:colOff>
      <xdr:row>5</xdr:row>
      <xdr:rowOff>20955</xdr:rowOff>
    </xdr:from>
    <xdr:to>
      <xdr:col>29</xdr:col>
      <xdr:colOff>0</xdr:colOff>
      <xdr:row>17</xdr:row>
      <xdr:rowOff>135268</xdr:rowOff>
    </xdr:to>
    <xdr:sp macro="" textlink="">
      <xdr:nvSpPr>
        <xdr:cNvPr id="18" name="Rectangle 17">
          <a:extLst>
            <a:ext uri="{FF2B5EF4-FFF2-40B4-BE49-F238E27FC236}">
              <a16:creationId xmlns:a16="http://schemas.microsoft.com/office/drawing/2014/main" id="{00000000-0008-0000-0300-000012000000}"/>
            </a:ext>
          </a:extLst>
        </xdr:cNvPr>
        <xdr:cNvSpPr/>
      </xdr:nvSpPr>
      <xdr:spPr>
        <a:xfrm>
          <a:off x="28575" y="1190625"/>
          <a:ext cx="5791200" cy="2447925"/>
        </a:xfrm>
        <a:prstGeom prst="rect">
          <a:avLst/>
        </a:prstGeom>
        <a:no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36</xdr:col>
      <xdr:colOff>132177</xdr:colOff>
      <xdr:row>11</xdr:row>
      <xdr:rowOff>80597</xdr:rowOff>
    </xdr:from>
    <xdr:to>
      <xdr:col>38</xdr:col>
      <xdr:colOff>73551</xdr:colOff>
      <xdr:row>12</xdr:row>
      <xdr:rowOff>87923</xdr:rowOff>
    </xdr:to>
    <xdr:sp macro="" textlink="">
      <xdr:nvSpPr>
        <xdr:cNvPr id="2" name="Ellipse 1">
          <a:extLst>
            <a:ext uri="{FF2B5EF4-FFF2-40B4-BE49-F238E27FC236}">
              <a16:creationId xmlns:a16="http://schemas.microsoft.com/office/drawing/2014/main" id="{00000000-0008-0000-0300-000002000000}"/>
            </a:ext>
          </a:extLst>
        </xdr:cNvPr>
        <xdr:cNvSpPr/>
      </xdr:nvSpPr>
      <xdr:spPr>
        <a:xfrm>
          <a:off x="7502769" y="2329962"/>
          <a:ext cx="190499" cy="197826"/>
        </a:xfrm>
        <a:prstGeom prst="ellipse">
          <a:avLst/>
        </a:prstGeom>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30</xdr:col>
      <xdr:colOff>0</xdr:colOff>
      <xdr:row>5</xdr:row>
      <xdr:rowOff>28575</xdr:rowOff>
    </xdr:from>
    <xdr:to>
      <xdr:col>44</xdr:col>
      <xdr:colOff>247650</xdr:colOff>
      <xdr:row>17</xdr:row>
      <xdr:rowOff>142875</xdr:rowOff>
    </xdr:to>
    <xdr:graphicFrame macro="">
      <xdr:nvGraphicFramePr>
        <xdr:cNvPr id="32061872" name="Chart 4">
          <a:extLst>
            <a:ext uri="{FF2B5EF4-FFF2-40B4-BE49-F238E27FC236}">
              <a16:creationId xmlns:a16="http://schemas.microsoft.com/office/drawing/2014/main" id="{00000000-0008-0000-0400-0000B039E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5</xdr:row>
      <xdr:rowOff>38100</xdr:rowOff>
    </xdr:from>
    <xdr:to>
      <xdr:col>29</xdr:col>
      <xdr:colOff>9525</xdr:colOff>
      <xdr:row>17</xdr:row>
      <xdr:rowOff>57150</xdr:rowOff>
    </xdr:to>
    <xdr:grpSp>
      <xdr:nvGrpSpPr>
        <xdr:cNvPr id="32061873" name="Groupe 19">
          <a:extLst>
            <a:ext uri="{FF2B5EF4-FFF2-40B4-BE49-F238E27FC236}">
              <a16:creationId xmlns:a16="http://schemas.microsoft.com/office/drawing/2014/main" id="{00000000-0008-0000-0400-0000B139E901}"/>
            </a:ext>
          </a:extLst>
        </xdr:cNvPr>
        <xdr:cNvGrpSpPr>
          <a:grpSpLocks/>
        </xdr:cNvGrpSpPr>
      </xdr:nvGrpSpPr>
      <xdr:grpSpPr bwMode="auto">
        <a:xfrm>
          <a:off x="28575" y="1101725"/>
          <a:ext cx="5939367" cy="2749550"/>
          <a:chOff x="257175" y="7448550"/>
          <a:chExt cx="5534025" cy="2057400"/>
        </a:xfrm>
      </xdr:grpSpPr>
      <xdr:grpSp>
        <xdr:nvGrpSpPr>
          <xdr:cNvPr id="32061876" name="Groupe 15">
            <a:extLst>
              <a:ext uri="{FF2B5EF4-FFF2-40B4-BE49-F238E27FC236}">
                <a16:creationId xmlns:a16="http://schemas.microsoft.com/office/drawing/2014/main" id="{00000000-0008-0000-0400-0000B439E901}"/>
              </a:ext>
            </a:extLst>
          </xdr:cNvPr>
          <xdr:cNvGrpSpPr>
            <a:grpSpLocks/>
          </xdr:cNvGrpSpPr>
        </xdr:nvGrpSpPr>
        <xdr:grpSpPr bwMode="auto">
          <a:xfrm>
            <a:off x="257175" y="7448550"/>
            <a:ext cx="5534025" cy="1790700"/>
            <a:chOff x="257175" y="7448550"/>
            <a:chExt cx="5534025" cy="1790700"/>
          </a:xfrm>
        </xdr:grpSpPr>
        <xdr:grpSp>
          <xdr:nvGrpSpPr>
            <xdr:cNvPr id="32061880" name="Groupe 6">
              <a:extLst>
                <a:ext uri="{FF2B5EF4-FFF2-40B4-BE49-F238E27FC236}">
                  <a16:creationId xmlns:a16="http://schemas.microsoft.com/office/drawing/2014/main" id="{00000000-0008-0000-0400-0000B839E901}"/>
                </a:ext>
              </a:extLst>
            </xdr:cNvPr>
            <xdr:cNvGrpSpPr>
              <a:grpSpLocks/>
            </xdr:cNvGrpSpPr>
          </xdr:nvGrpSpPr>
          <xdr:grpSpPr bwMode="auto">
            <a:xfrm>
              <a:off x="257175" y="7448550"/>
              <a:ext cx="1809750" cy="1790700"/>
              <a:chOff x="47626" y="7196137"/>
              <a:chExt cx="2476500" cy="2357438"/>
            </a:xfrm>
          </xdr:grpSpPr>
          <xdr:graphicFrame macro="">
            <xdr:nvGraphicFramePr>
              <xdr:cNvPr id="32061887" name="Graphique 7">
                <a:extLst>
                  <a:ext uri="{FF2B5EF4-FFF2-40B4-BE49-F238E27FC236}">
                    <a16:creationId xmlns:a16="http://schemas.microsoft.com/office/drawing/2014/main" id="{00000000-0008-0000-0400-0000BF39E901}"/>
                  </a:ext>
                </a:extLst>
              </xdr:cNvPr>
              <xdr:cNvGraphicFramePr>
                <a:graphicFrameLocks/>
              </xdr:cNvGraphicFramePr>
            </xdr:nvGraphicFramePr>
            <xdr:xfrm>
              <a:off x="47626" y="7196137"/>
              <a:ext cx="2476500" cy="2357438"/>
            </xdr:xfrm>
            <a:graphic>
              <a:graphicData uri="http://schemas.openxmlformats.org/drawingml/2006/chart">
                <c:chart xmlns:c="http://schemas.openxmlformats.org/drawingml/2006/chart" xmlns:r="http://schemas.openxmlformats.org/officeDocument/2006/relationships" r:id="rId2"/>
              </a:graphicData>
            </a:graphic>
          </xdr:graphicFrame>
          <xdr:sp macro="" textlink="Recap!B3">
            <xdr:nvSpPr>
              <xdr:cNvPr id="16" name="ZoneTexte 15">
                <a:extLst>
                  <a:ext uri="{FF2B5EF4-FFF2-40B4-BE49-F238E27FC236}">
                    <a16:creationId xmlns:a16="http://schemas.microsoft.com/office/drawing/2014/main" id="{00000000-0008-0000-0400-000010000000}"/>
                  </a:ext>
                </a:extLst>
              </xdr:cNvPr>
              <xdr:cNvSpPr txBox="1"/>
            </xdr:nvSpPr>
            <xdr:spPr>
              <a:xfrm>
                <a:off x="914554" y="8109996"/>
                <a:ext cx="777686" cy="462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35BD99-3593-4247-AF45-50628D0A2804}" type="TxLink">
                  <a:rPr lang="en-US" sz="1100" b="0" i="0" u="none" strike="noStrike">
                    <a:solidFill>
                      <a:srgbClr val="000000"/>
                    </a:solidFill>
                    <a:latin typeface="Calibri"/>
                    <a:cs typeface="Calibri"/>
                  </a:rPr>
                  <a:pPr algn="ctr"/>
                  <a:t>0%</a:t>
                </a:fld>
                <a:endParaRPr lang="en-GB" sz="2000" b="1">
                  <a:solidFill>
                    <a:schemeClr val="accent6">
                      <a:lumMod val="75000"/>
                    </a:schemeClr>
                  </a:solidFill>
                </a:endParaRPr>
              </a:p>
            </xdr:txBody>
          </xdr:sp>
        </xdr:grpSp>
        <xdr:grpSp>
          <xdr:nvGrpSpPr>
            <xdr:cNvPr id="32061881" name="Groupe 9">
              <a:extLst>
                <a:ext uri="{FF2B5EF4-FFF2-40B4-BE49-F238E27FC236}">
                  <a16:creationId xmlns:a16="http://schemas.microsoft.com/office/drawing/2014/main" id="{00000000-0008-0000-0400-0000B939E901}"/>
                </a:ext>
              </a:extLst>
            </xdr:cNvPr>
            <xdr:cNvGrpSpPr>
              <a:grpSpLocks/>
            </xdr:cNvGrpSpPr>
          </xdr:nvGrpSpPr>
          <xdr:grpSpPr bwMode="auto">
            <a:xfrm>
              <a:off x="2119312" y="7448550"/>
              <a:ext cx="1809750" cy="1790700"/>
              <a:chOff x="47626" y="7196137"/>
              <a:chExt cx="2476500" cy="2357438"/>
            </a:xfrm>
          </xdr:grpSpPr>
          <xdr:graphicFrame macro="">
            <xdr:nvGraphicFramePr>
              <xdr:cNvPr id="32061885" name="Graphique 10">
                <a:extLst>
                  <a:ext uri="{FF2B5EF4-FFF2-40B4-BE49-F238E27FC236}">
                    <a16:creationId xmlns:a16="http://schemas.microsoft.com/office/drawing/2014/main" id="{00000000-0008-0000-0400-0000BD39E901}"/>
                  </a:ext>
                </a:extLst>
              </xdr:cNvPr>
              <xdr:cNvGraphicFramePr>
                <a:graphicFrameLocks/>
              </xdr:cNvGraphicFramePr>
            </xdr:nvGraphicFramePr>
            <xdr:xfrm>
              <a:off x="47626" y="7196137"/>
              <a:ext cx="2476500" cy="2357438"/>
            </xdr:xfrm>
            <a:graphic>
              <a:graphicData uri="http://schemas.openxmlformats.org/drawingml/2006/chart">
                <c:chart xmlns:c="http://schemas.openxmlformats.org/drawingml/2006/chart" xmlns:r="http://schemas.openxmlformats.org/officeDocument/2006/relationships" r:id="rId3"/>
              </a:graphicData>
            </a:graphic>
          </xdr:graphicFrame>
          <xdr:sp macro="" textlink="Recap!C3">
            <xdr:nvSpPr>
              <xdr:cNvPr id="14" name="ZoneTexte 13">
                <a:extLst>
                  <a:ext uri="{FF2B5EF4-FFF2-40B4-BE49-F238E27FC236}">
                    <a16:creationId xmlns:a16="http://schemas.microsoft.com/office/drawing/2014/main" id="{00000000-0008-0000-0400-00000E000000}"/>
                  </a:ext>
                </a:extLst>
              </xdr:cNvPr>
              <xdr:cNvSpPr txBox="1"/>
            </xdr:nvSpPr>
            <xdr:spPr>
              <a:xfrm>
                <a:off x="916157" y="8109996"/>
                <a:ext cx="752188" cy="462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defRPr sz="1000"/>
                </a:pPr>
                <a:fld id="{B55AA986-3B68-4801-AC1A-ACCC82839ECE}" type="TxLink">
                  <a:rPr lang="en-US" sz="1100" b="0" i="0" u="none" strike="noStrike" baseline="0">
                    <a:solidFill>
                      <a:srgbClr val="000000"/>
                    </a:solidFill>
                    <a:latin typeface="Calibri"/>
                    <a:cs typeface="Calibri"/>
                  </a:rPr>
                  <a:pPr algn="ctr" rtl="0">
                    <a:defRPr sz="1000"/>
                  </a:pPr>
                  <a:t>0%</a:t>
                </a:fld>
                <a:endParaRPr lang="en-GB" sz="2000" b="1" i="0" u="none" strike="noStrike" baseline="0">
                  <a:solidFill>
                    <a:srgbClr val="800080"/>
                  </a:solidFill>
                  <a:latin typeface="Calibri"/>
                  <a:cs typeface="Calibri"/>
                </a:endParaRPr>
              </a:p>
            </xdr:txBody>
          </xdr:sp>
        </xdr:grpSp>
        <xdr:grpSp>
          <xdr:nvGrpSpPr>
            <xdr:cNvPr id="32061882" name="Groupe 12">
              <a:extLst>
                <a:ext uri="{FF2B5EF4-FFF2-40B4-BE49-F238E27FC236}">
                  <a16:creationId xmlns:a16="http://schemas.microsoft.com/office/drawing/2014/main" id="{00000000-0008-0000-0400-0000BA39E901}"/>
                </a:ext>
              </a:extLst>
            </xdr:cNvPr>
            <xdr:cNvGrpSpPr>
              <a:grpSpLocks/>
            </xdr:cNvGrpSpPr>
          </xdr:nvGrpSpPr>
          <xdr:grpSpPr bwMode="auto">
            <a:xfrm>
              <a:off x="3981450" y="7448550"/>
              <a:ext cx="1809750" cy="1790700"/>
              <a:chOff x="47626" y="7196137"/>
              <a:chExt cx="2476500" cy="2357438"/>
            </a:xfrm>
          </xdr:grpSpPr>
          <xdr:graphicFrame macro="">
            <xdr:nvGraphicFramePr>
              <xdr:cNvPr id="32061883" name="Graphique 13">
                <a:extLst>
                  <a:ext uri="{FF2B5EF4-FFF2-40B4-BE49-F238E27FC236}">
                    <a16:creationId xmlns:a16="http://schemas.microsoft.com/office/drawing/2014/main" id="{00000000-0008-0000-0400-0000BB39E901}"/>
                  </a:ext>
                </a:extLst>
              </xdr:cNvPr>
              <xdr:cNvGraphicFramePr>
                <a:graphicFrameLocks/>
              </xdr:cNvGraphicFramePr>
            </xdr:nvGraphicFramePr>
            <xdr:xfrm>
              <a:off x="47626" y="7196137"/>
              <a:ext cx="2476500" cy="2357438"/>
            </xdr:xfrm>
            <a:graphic>
              <a:graphicData uri="http://schemas.openxmlformats.org/drawingml/2006/chart">
                <c:chart xmlns:c="http://schemas.openxmlformats.org/drawingml/2006/chart" xmlns:r="http://schemas.openxmlformats.org/officeDocument/2006/relationships" r:id="rId4"/>
              </a:graphicData>
            </a:graphic>
          </xdr:graphicFrame>
          <xdr:sp macro="" textlink="Recap!D3">
            <xdr:nvSpPr>
              <xdr:cNvPr id="12" name="ZoneTexte 11">
                <a:extLst>
                  <a:ext uri="{FF2B5EF4-FFF2-40B4-BE49-F238E27FC236}">
                    <a16:creationId xmlns:a16="http://schemas.microsoft.com/office/drawing/2014/main" id="{00000000-0008-0000-0400-00000C000000}"/>
                  </a:ext>
                </a:extLst>
              </xdr:cNvPr>
              <xdr:cNvSpPr txBox="1"/>
            </xdr:nvSpPr>
            <xdr:spPr>
              <a:xfrm>
                <a:off x="905010" y="8109996"/>
                <a:ext cx="790435" cy="462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C54D26-0EF8-4F6C-A1C3-AA943F31B363}" type="TxLink">
                  <a:rPr lang="en-US" sz="1100" b="0" i="0" u="none" strike="noStrike">
                    <a:solidFill>
                      <a:srgbClr val="000000"/>
                    </a:solidFill>
                    <a:latin typeface="Calibri"/>
                    <a:cs typeface="Calibri"/>
                  </a:rPr>
                  <a:pPr algn="ctr"/>
                  <a:t>0%</a:t>
                </a:fld>
                <a:endParaRPr lang="en-GB" sz="2400" b="1">
                  <a:solidFill>
                    <a:schemeClr val="accent6"/>
                  </a:solidFill>
                </a:endParaRPr>
              </a:p>
            </xdr:txBody>
          </xdr:sp>
        </xdr:grpSp>
      </xdr:grpSp>
      <xdr:sp macro="" textlink="Recap!A29">
        <xdr:nvSpPr>
          <xdr:cNvPr id="5" name="ZoneTexte 4">
            <a:extLst>
              <a:ext uri="{FF2B5EF4-FFF2-40B4-BE49-F238E27FC236}">
                <a16:creationId xmlns:a16="http://schemas.microsoft.com/office/drawing/2014/main" id="{00000000-0008-0000-0400-000005000000}"/>
              </a:ext>
            </a:extLst>
          </xdr:cNvPr>
          <xdr:cNvSpPr txBox="1"/>
        </xdr:nvSpPr>
        <xdr:spPr>
          <a:xfrm>
            <a:off x="424873" y="9045962"/>
            <a:ext cx="1434747" cy="4599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0F17331-F69C-4DB5-8993-BD2D0EFC10B5}" type="TxLink">
              <a:rPr lang="en-US" sz="1100" b="1" i="0" u="none" strike="noStrike">
                <a:solidFill>
                  <a:srgbClr val="000000"/>
                </a:solidFill>
                <a:latin typeface="Calibri"/>
                <a:cs typeface="Calibri"/>
              </a:rPr>
              <a:pPr algn="ctr"/>
              <a:t>Environnement politique</a:t>
            </a:fld>
            <a:endParaRPr lang="en-GB" sz="1200" b="1">
              <a:solidFill>
                <a:srgbClr val="FF0000"/>
              </a:solidFill>
            </a:endParaRPr>
          </a:p>
        </xdr:txBody>
      </xdr:sp>
      <xdr:sp macro="" textlink="Recap!A30">
        <xdr:nvSpPr>
          <xdr:cNvPr id="6" name="ZoneTexte 5">
            <a:extLst>
              <a:ext uri="{FF2B5EF4-FFF2-40B4-BE49-F238E27FC236}">
                <a16:creationId xmlns:a16="http://schemas.microsoft.com/office/drawing/2014/main" id="{00000000-0008-0000-0400-000006000000}"/>
              </a:ext>
            </a:extLst>
          </xdr:cNvPr>
          <xdr:cNvSpPr txBox="1"/>
        </xdr:nvSpPr>
        <xdr:spPr>
          <a:xfrm>
            <a:off x="2269548" y="9045962"/>
            <a:ext cx="1639711" cy="4599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8D55B8-D0F3-4D70-9E8A-A532D7946ED9}" type="TxLink">
              <a:rPr lang="en-US" sz="1100" b="1" i="0" u="none" strike="noStrike">
                <a:solidFill>
                  <a:srgbClr val="000000"/>
                </a:solidFill>
                <a:latin typeface="Calibri"/>
                <a:cs typeface="Calibri"/>
              </a:rPr>
              <a:pPr algn="ctr"/>
              <a:t>Prevention et gestion des crises</a:t>
            </a:fld>
            <a:endParaRPr lang="en-GB" sz="1200" b="1"/>
          </a:p>
        </xdr:txBody>
      </xdr:sp>
      <xdr:sp macro="" textlink="Recap!A31">
        <xdr:nvSpPr>
          <xdr:cNvPr id="7" name="ZoneTexte 6">
            <a:extLst>
              <a:ext uri="{FF2B5EF4-FFF2-40B4-BE49-F238E27FC236}">
                <a16:creationId xmlns:a16="http://schemas.microsoft.com/office/drawing/2014/main" id="{00000000-0008-0000-0400-000007000000}"/>
              </a:ext>
            </a:extLst>
          </xdr:cNvPr>
          <xdr:cNvSpPr txBox="1"/>
        </xdr:nvSpPr>
        <xdr:spPr>
          <a:xfrm>
            <a:off x="4477568" y="9045962"/>
            <a:ext cx="1052769" cy="3261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A92CE28-A8F7-4A3B-9C94-8F83D32CFE5C}" type="TxLink">
              <a:rPr lang="en-US" sz="1100" b="1" i="0" u="none" strike="noStrike">
                <a:solidFill>
                  <a:srgbClr val="000000"/>
                </a:solidFill>
                <a:latin typeface="Calibri"/>
                <a:cs typeface="Calibri"/>
              </a:rPr>
              <a:pPr/>
              <a:t>Coordination</a:t>
            </a:fld>
            <a:endParaRPr lang="en-GB" sz="1200" b="1"/>
          </a:p>
        </xdr:txBody>
      </xdr:sp>
    </xdr:grpSp>
    <xdr:clientData/>
  </xdr:twoCellAnchor>
  <xdr:twoCellAnchor>
    <xdr:from>
      <xdr:col>0</xdr:col>
      <xdr:colOff>28575</xdr:colOff>
      <xdr:row>5</xdr:row>
      <xdr:rowOff>19050</xdr:rowOff>
    </xdr:from>
    <xdr:to>
      <xdr:col>29</xdr:col>
      <xdr:colOff>0</xdr:colOff>
      <xdr:row>17</xdr:row>
      <xdr:rowOff>144792</xdr:rowOff>
    </xdr:to>
    <xdr:sp macro="" textlink="">
      <xdr:nvSpPr>
        <xdr:cNvPr id="17" name="Rectangle 16">
          <a:extLst>
            <a:ext uri="{FF2B5EF4-FFF2-40B4-BE49-F238E27FC236}">
              <a16:creationId xmlns:a16="http://schemas.microsoft.com/office/drawing/2014/main" id="{00000000-0008-0000-0400-000011000000}"/>
            </a:ext>
          </a:extLst>
        </xdr:cNvPr>
        <xdr:cNvSpPr/>
      </xdr:nvSpPr>
      <xdr:spPr>
        <a:xfrm>
          <a:off x="28575" y="1085850"/>
          <a:ext cx="5648325" cy="2447925"/>
        </a:xfrm>
        <a:prstGeom prst="rect">
          <a:avLst/>
        </a:prstGeom>
        <a:no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36</xdr:col>
      <xdr:colOff>122652</xdr:colOff>
      <xdr:row>11</xdr:row>
      <xdr:rowOff>80597</xdr:rowOff>
    </xdr:from>
    <xdr:to>
      <xdr:col>38</xdr:col>
      <xdr:colOff>73247</xdr:colOff>
      <xdr:row>12</xdr:row>
      <xdr:rowOff>97814</xdr:rowOff>
    </xdr:to>
    <xdr:sp macro="" textlink="">
      <xdr:nvSpPr>
        <xdr:cNvPr id="18" name="Ellipse 17">
          <a:extLst>
            <a:ext uri="{FF2B5EF4-FFF2-40B4-BE49-F238E27FC236}">
              <a16:creationId xmlns:a16="http://schemas.microsoft.com/office/drawing/2014/main" id="{00000000-0008-0000-0400-000012000000}"/>
            </a:ext>
          </a:extLst>
        </xdr:cNvPr>
        <xdr:cNvSpPr/>
      </xdr:nvSpPr>
      <xdr:spPr>
        <a:xfrm>
          <a:off x="7458807" y="2328497"/>
          <a:ext cx="186836" cy="197826"/>
        </a:xfrm>
        <a:prstGeom prst="ellipse">
          <a:avLst/>
        </a:prstGeom>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30</xdr:col>
      <xdr:colOff>0</xdr:colOff>
      <xdr:row>5</xdr:row>
      <xdr:rowOff>28575</xdr:rowOff>
    </xdr:from>
    <xdr:to>
      <xdr:col>44</xdr:col>
      <xdr:colOff>247650</xdr:colOff>
      <xdr:row>17</xdr:row>
      <xdr:rowOff>142875</xdr:rowOff>
    </xdr:to>
    <xdr:graphicFrame macro="">
      <xdr:nvGraphicFramePr>
        <xdr:cNvPr id="31666807" name="Chart 4">
          <a:extLst>
            <a:ext uri="{FF2B5EF4-FFF2-40B4-BE49-F238E27FC236}">
              <a16:creationId xmlns:a16="http://schemas.microsoft.com/office/drawing/2014/main" id="{00000000-0008-0000-0500-00007732E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5</xdr:row>
      <xdr:rowOff>38100</xdr:rowOff>
    </xdr:from>
    <xdr:to>
      <xdr:col>29</xdr:col>
      <xdr:colOff>9525</xdr:colOff>
      <xdr:row>17</xdr:row>
      <xdr:rowOff>57150</xdr:rowOff>
    </xdr:to>
    <xdr:grpSp>
      <xdr:nvGrpSpPr>
        <xdr:cNvPr id="31666808" name="Groupe 19">
          <a:extLst>
            <a:ext uri="{FF2B5EF4-FFF2-40B4-BE49-F238E27FC236}">
              <a16:creationId xmlns:a16="http://schemas.microsoft.com/office/drawing/2014/main" id="{00000000-0008-0000-0500-00007832E301}"/>
            </a:ext>
          </a:extLst>
        </xdr:cNvPr>
        <xdr:cNvGrpSpPr>
          <a:grpSpLocks/>
        </xdr:cNvGrpSpPr>
      </xdr:nvGrpSpPr>
      <xdr:grpSpPr bwMode="auto">
        <a:xfrm>
          <a:off x="28575" y="1101725"/>
          <a:ext cx="5939367" cy="2225675"/>
          <a:chOff x="257175" y="7448550"/>
          <a:chExt cx="5534025" cy="2057400"/>
        </a:xfrm>
      </xdr:grpSpPr>
      <xdr:grpSp>
        <xdr:nvGrpSpPr>
          <xdr:cNvPr id="31666811" name="Groupe 15">
            <a:extLst>
              <a:ext uri="{FF2B5EF4-FFF2-40B4-BE49-F238E27FC236}">
                <a16:creationId xmlns:a16="http://schemas.microsoft.com/office/drawing/2014/main" id="{00000000-0008-0000-0500-00007B32E301}"/>
              </a:ext>
            </a:extLst>
          </xdr:cNvPr>
          <xdr:cNvGrpSpPr>
            <a:grpSpLocks/>
          </xdr:cNvGrpSpPr>
        </xdr:nvGrpSpPr>
        <xdr:grpSpPr bwMode="auto">
          <a:xfrm>
            <a:off x="257175" y="7448550"/>
            <a:ext cx="5534025" cy="1790700"/>
            <a:chOff x="257175" y="7448550"/>
            <a:chExt cx="5534025" cy="1790700"/>
          </a:xfrm>
        </xdr:grpSpPr>
        <xdr:grpSp>
          <xdr:nvGrpSpPr>
            <xdr:cNvPr id="31666815" name="Groupe 6">
              <a:extLst>
                <a:ext uri="{FF2B5EF4-FFF2-40B4-BE49-F238E27FC236}">
                  <a16:creationId xmlns:a16="http://schemas.microsoft.com/office/drawing/2014/main" id="{00000000-0008-0000-0500-00007F32E301}"/>
                </a:ext>
              </a:extLst>
            </xdr:cNvPr>
            <xdr:cNvGrpSpPr>
              <a:grpSpLocks/>
            </xdr:cNvGrpSpPr>
          </xdr:nvGrpSpPr>
          <xdr:grpSpPr bwMode="auto">
            <a:xfrm>
              <a:off x="257175" y="7448550"/>
              <a:ext cx="1809750" cy="1790700"/>
              <a:chOff x="47626" y="7196137"/>
              <a:chExt cx="2476500" cy="2357438"/>
            </a:xfrm>
          </xdr:grpSpPr>
          <xdr:graphicFrame macro="">
            <xdr:nvGraphicFramePr>
              <xdr:cNvPr id="31666822" name="Graphique 7">
                <a:extLst>
                  <a:ext uri="{FF2B5EF4-FFF2-40B4-BE49-F238E27FC236}">
                    <a16:creationId xmlns:a16="http://schemas.microsoft.com/office/drawing/2014/main" id="{00000000-0008-0000-0500-00008632E301}"/>
                  </a:ext>
                </a:extLst>
              </xdr:cNvPr>
              <xdr:cNvGraphicFramePr>
                <a:graphicFrameLocks/>
              </xdr:cNvGraphicFramePr>
            </xdr:nvGraphicFramePr>
            <xdr:xfrm>
              <a:off x="47626" y="7196137"/>
              <a:ext cx="2476500" cy="2357438"/>
            </xdr:xfrm>
            <a:graphic>
              <a:graphicData uri="http://schemas.openxmlformats.org/drawingml/2006/chart">
                <c:chart xmlns:c="http://schemas.openxmlformats.org/drawingml/2006/chart" xmlns:r="http://schemas.openxmlformats.org/officeDocument/2006/relationships" r:id="rId2"/>
              </a:graphicData>
            </a:graphic>
          </xdr:graphicFrame>
          <xdr:sp macro="" textlink="Recap!B3">
            <xdr:nvSpPr>
              <xdr:cNvPr id="16" name="ZoneTexte 15">
                <a:extLst>
                  <a:ext uri="{FF2B5EF4-FFF2-40B4-BE49-F238E27FC236}">
                    <a16:creationId xmlns:a16="http://schemas.microsoft.com/office/drawing/2014/main" id="{00000000-0008-0000-0500-000010000000}"/>
                  </a:ext>
                </a:extLst>
              </xdr:cNvPr>
              <xdr:cNvSpPr txBox="1"/>
            </xdr:nvSpPr>
            <xdr:spPr>
              <a:xfrm>
                <a:off x="914554" y="8109996"/>
                <a:ext cx="777686" cy="462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rtl="0">
                  <a:defRPr sz="1000"/>
                </a:pPr>
                <a:fld id="{C3DCC2F5-3221-40EB-BF66-83DE7A9AEC90}" type="TxLink">
                  <a:rPr lang="en-US" sz="1100" b="1" i="0" u="none" strike="noStrike" baseline="0">
                    <a:solidFill>
                      <a:srgbClr val="000000"/>
                    </a:solidFill>
                    <a:latin typeface="Calibri"/>
                    <a:ea typeface="+mn-ea"/>
                    <a:cs typeface="Calibri"/>
                  </a:rPr>
                  <a:pPr marL="0" indent="0" algn="ctr" rtl="0">
                    <a:defRPr sz="1000"/>
                  </a:pPr>
                  <a:t>0%</a:t>
                </a:fld>
                <a:endParaRPr lang="en-GB" sz="1100" b="1" i="0" u="none" strike="noStrike" baseline="0">
                  <a:solidFill>
                    <a:srgbClr val="000000"/>
                  </a:solidFill>
                  <a:latin typeface="Calibri"/>
                  <a:ea typeface="+mn-ea"/>
                  <a:cs typeface="Calibri"/>
                </a:endParaRPr>
              </a:p>
            </xdr:txBody>
          </xdr:sp>
        </xdr:grpSp>
        <xdr:grpSp>
          <xdr:nvGrpSpPr>
            <xdr:cNvPr id="31666816" name="Groupe 9">
              <a:extLst>
                <a:ext uri="{FF2B5EF4-FFF2-40B4-BE49-F238E27FC236}">
                  <a16:creationId xmlns:a16="http://schemas.microsoft.com/office/drawing/2014/main" id="{00000000-0008-0000-0500-00008032E301}"/>
                </a:ext>
              </a:extLst>
            </xdr:cNvPr>
            <xdr:cNvGrpSpPr>
              <a:grpSpLocks/>
            </xdr:cNvGrpSpPr>
          </xdr:nvGrpSpPr>
          <xdr:grpSpPr bwMode="auto">
            <a:xfrm>
              <a:off x="2119312" y="7448550"/>
              <a:ext cx="1809750" cy="1790700"/>
              <a:chOff x="47626" y="7196137"/>
              <a:chExt cx="2476500" cy="2357438"/>
            </a:xfrm>
          </xdr:grpSpPr>
          <xdr:graphicFrame macro="">
            <xdr:nvGraphicFramePr>
              <xdr:cNvPr id="31666820" name="Graphique 10">
                <a:extLst>
                  <a:ext uri="{FF2B5EF4-FFF2-40B4-BE49-F238E27FC236}">
                    <a16:creationId xmlns:a16="http://schemas.microsoft.com/office/drawing/2014/main" id="{00000000-0008-0000-0500-00008432E301}"/>
                  </a:ext>
                </a:extLst>
              </xdr:cNvPr>
              <xdr:cNvGraphicFramePr>
                <a:graphicFrameLocks/>
              </xdr:cNvGraphicFramePr>
            </xdr:nvGraphicFramePr>
            <xdr:xfrm>
              <a:off x="47626" y="7196137"/>
              <a:ext cx="2476500" cy="2357438"/>
            </xdr:xfrm>
            <a:graphic>
              <a:graphicData uri="http://schemas.openxmlformats.org/drawingml/2006/chart">
                <c:chart xmlns:c="http://schemas.openxmlformats.org/drawingml/2006/chart" xmlns:r="http://schemas.openxmlformats.org/officeDocument/2006/relationships" r:id="rId3"/>
              </a:graphicData>
            </a:graphic>
          </xdr:graphicFrame>
          <xdr:sp macro="" textlink="Recap!C3">
            <xdr:nvSpPr>
              <xdr:cNvPr id="14" name="ZoneTexte 13">
                <a:extLst>
                  <a:ext uri="{FF2B5EF4-FFF2-40B4-BE49-F238E27FC236}">
                    <a16:creationId xmlns:a16="http://schemas.microsoft.com/office/drawing/2014/main" id="{00000000-0008-0000-0500-00000E000000}"/>
                  </a:ext>
                </a:extLst>
              </xdr:cNvPr>
              <xdr:cNvSpPr txBox="1"/>
            </xdr:nvSpPr>
            <xdr:spPr>
              <a:xfrm>
                <a:off x="916157" y="8109996"/>
                <a:ext cx="752188" cy="462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defRPr sz="1000"/>
                </a:pPr>
                <a:fld id="{DED8172C-DCBD-438E-BA00-8A9ECCC833E6}" type="TxLink">
                  <a:rPr lang="en-US" sz="1100" b="0" i="0" u="none" strike="noStrike" baseline="0">
                    <a:solidFill>
                      <a:srgbClr val="000000"/>
                    </a:solidFill>
                    <a:latin typeface="Calibri"/>
                    <a:cs typeface="Calibri"/>
                  </a:rPr>
                  <a:pPr algn="ctr" rtl="0">
                    <a:defRPr sz="1000"/>
                  </a:pPr>
                  <a:t>0%</a:t>
                </a:fld>
                <a:endParaRPr lang="en-GB" sz="2000" b="1" i="0" u="none" strike="noStrike" baseline="0">
                  <a:solidFill>
                    <a:srgbClr val="800080"/>
                  </a:solidFill>
                  <a:latin typeface="Calibri"/>
                  <a:cs typeface="Calibri"/>
                </a:endParaRPr>
              </a:p>
            </xdr:txBody>
          </xdr:sp>
        </xdr:grpSp>
        <xdr:grpSp>
          <xdr:nvGrpSpPr>
            <xdr:cNvPr id="31666817" name="Groupe 12">
              <a:extLst>
                <a:ext uri="{FF2B5EF4-FFF2-40B4-BE49-F238E27FC236}">
                  <a16:creationId xmlns:a16="http://schemas.microsoft.com/office/drawing/2014/main" id="{00000000-0008-0000-0500-00008132E301}"/>
                </a:ext>
              </a:extLst>
            </xdr:cNvPr>
            <xdr:cNvGrpSpPr>
              <a:grpSpLocks/>
            </xdr:cNvGrpSpPr>
          </xdr:nvGrpSpPr>
          <xdr:grpSpPr bwMode="auto">
            <a:xfrm>
              <a:off x="3981450" y="7448550"/>
              <a:ext cx="1809750" cy="1790700"/>
              <a:chOff x="47626" y="7196137"/>
              <a:chExt cx="2476500" cy="2357438"/>
            </a:xfrm>
          </xdr:grpSpPr>
          <xdr:graphicFrame macro="">
            <xdr:nvGraphicFramePr>
              <xdr:cNvPr id="31666818" name="Graphique 13">
                <a:extLst>
                  <a:ext uri="{FF2B5EF4-FFF2-40B4-BE49-F238E27FC236}">
                    <a16:creationId xmlns:a16="http://schemas.microsoft.com/office/drawing/2014/main" id="{00000000-0008-0000-0500-00008232E301}"/>
                  </a:ext>
                </a:extLst>
              </xdr:cNvPr>
              <xdr:cNvGraphicFramePr>
                <a:graphicFrameLocks/>
              </xdr:cNvGraphicFramePr>
            </xdr:nvGraphicFramePr>
            <xdr:xfrm>
              <a:off x="47626" y="7196137"/>
              <a:ext cx="2476500" cy="2357438"/>
            </xdr:xfrm>
            <a:graphic>
              <a:graphicData uri="http://schemas.openxmlformats.org/drawingml/2006/chart">
                <c:chart xmlns:c="http://schemas.openxmlformats.org/drawingml/2006/chart" xmlns:r="http://schemas.openxmlformats.org/officeDocument/2006/relationships" r:id="rId4"/>
              </a:graphicData>
            </a:graphic>
          </xdr:graphicFrame>
          <xdr:sp macro="" textlink="Recap!D3">
            <xdr:nvSpPr>
              <xdr:cNvPr id="12" name="ZoneTexte 11">
                <a:extLst>
                  <a:ext uri="{FF2B5EF4-FFF2-40B4-BE49-F238E27FC236}">
                    <a16:creationId xmlns:a16="http://schemas.microsoft.com/office/drawing/2014/main" id="{00000000-0008-0000-0500-00000C000000}"/>
                  </a:ext>
                </a:extLst>
              </xdr:cNvPr>
              <xdr:cNvSpPr txBox="1"/>
            </xdr:nvSpPr>
            <xdr:spPr>
              <a:xfrm>
                <a:off x="905010" y="8109996"/>
                <a:ext cx="790435" cy="462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5A6BF2-BECA-4441-B76F-6DEEA1D207F8}" type="TxLink">
                  <a:rPr lang="en-US" sz="1100" b="0" i="0" u="none" strike="noStrike">
                    <a:solidFill>
                      <a:srgbClr val="000000"/>
                    </a:solidFill>
                    <a:latin typeface="Calibri"/>
                    <a:cs typeface="Calibri"/>
                  </a:rPr>
                  <a:pPr algn="ctr"/>
                  <a:t>0%</a:t>
                </a:fld>
                <a:endParaRPr lang="en-GB" sz="2400" b="1">
                  <a:solidFill>
                    <a:schemeClr val="accent6"/>
                  </a:solidFill>
                </a:endParaRPr>
              </a:p>
            </xdr:txBody>
          </xdr:sp>
        </xdr:grpSp>
      </xdr:grpSp>
      <xdr:sp macro="" textlink="Recap!A29">
        <xdr:nvSpPr>
          <xdr:cNvPr id="5" name="ZoneTexte 4">
            <a:extLst>
              <a:ext uri="{FF2B5EF4-FFF2-40B4-BE49-F238E27FC236}">
                <a16:creationId xmlns:a16="http://schemas.microsoft.com/office/drawing/2014/main" id="{00000000-0008-0000-0500-000005000000}"/>
              </a:ext>
            </a:extLst>
          </xdr:cNvPr>
          <xdr:cNvSpPr txBox="1"/>
        </xdr:nvSpPr>
        <xdr:spPr>
          <a:xfrm>
            <a:off x="424873" y="9045962"/>
            <a:ext cx="1434747" cy="4599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0D5913-9DDD-42F5-A811-0822CB60A6FA}" type="TxLink">
              <a:rPr lang="en-US" sz="1100" b="1" i="0" u="none" strike="noStrike">
                <a:solidFill>
                  <a:srgbClr val="000000"/>
                </a:solidFill>
                <a:latin typeface="Calibri"/>
                <a:cs typeface="Calibri"/>
              </a:rPr>
              <a:pPr algn="ctr"/>
              <a:t>Environnement politique</a:t>
            </a:fld>
            <a:endParaRPr lang="en-GB" sz="1200" b="1">
              <a:solidFill>
                <a:srgbClr val="FF0000"/>
              </a:solidFill>
            </a:endParaRPr>
          </a:p>
        </xdr:txBody>
      </xdr:sp>
      <xdr:sp macro="" textlink="Recap!A30">
        <xdr:nvSpPr>
          <xdr:cNvPr id="6" name="ZoneTexte 5">
            <a:extLst>
              <a:ext uri="{FF2B5EF4-FFF2-40B4-BE49-F238E27FC236}">
                <a16:creationId xmlns:a16="http://schemas.microsoft.com/office/drawing/2014/main" id="{00000000-0008-0000-0500-000006000000}"/>
              </a:ext>
            </a:extLst>
          </xdr:cNvPr>
          <xdr:cNvSpPr txBox="1"/>
        </xdr:nvSpPr>
        <xdr:spPr>
          <a:xfrm>
            <a:off x="2269548" y="9045962"/>
            <a:ext cx="1639711" cy="4599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5B0CF2-762F-492D-B55F-F8964991CAAE}" type="TxLink">
              <a:rPr lang="en-US" sz="1100" b="1" i="0" u="none" strike="noStrike">
                <a:solidFill>
                  <a:srgbClr val="000000"/>
                </a:solidFill>
                <a:latin typeface="Calibri"/>
                <a:cs typeface="Calibri"/>
              </a:rPr>
              <a:pPr algn="ctr"/>
              <a:t>Prevention et gestion des crises</a:t>
            </a:fld>
            <a:endParaRPr lang="en-GB" sz="1200" b="1"/>
          </a:p>
        </xdr:txBody>
      </xdr:sp>
      <xdr:sp macro="" textlink="Recap!A31">
        <xdr:nvSpPr>
          <xdr:cNvPr id="7" name="ZoneTexte 6">
            <a:extLst>
              <a:ext uri="{FF2B5EF4-FFF2-40B4-BE49-F238E27FC236}">
                <a16:creationId xmlns:a16="http://schemas.microsoft.com/office/drawing/2014/main" id="{00000000-0008-0000-0500-000007000000}"/>
              </a:ext>
            </a:extLst>
          </xdr:cNvPr>
          <xdr:cNvSpPr txBox="1"/>
        </xdr:nvSpPr>
        <xdr:spPr>
          <a:xfrm>
            <a:off x="4477568" y="9045962"/>
            <a:ext cx="1052769" cy="3261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A308082-CBA7-46F5-8D8A-E7545DD3BB44}" type="TxLink">
              <a:rPr lang="en-US" sz="1100" b="1" i="0" u="none" strike="noStrike">
                <a:solidFill>
                  <a:srgbClr val="000000"/>
                </a:solidFill>
                <a:latin typeface="Calibri"/>
                <a:cs typeface="Calibri"/>
              </a:rPr>
              <a:pPr/>
              <a:t>Coordination</a:t>
            </a:fld>
            <a:endParaRPr lang="en-GB" sz="1200" b="1"/>
          </a:p>
        </xdr:txBody>
      </xdr:sp>
    </xdr:grpSp>
    <xdr:clientData/>
  </xdr:twoCellAnchor>
  <xdr:twoCellAnchor>
    <xdr:from>
      <xdr:col>0</xdr:col>
      <xdr:colOff>28575</xdr:colOff>
      <xdr:row>5</xdr:row>
      <xdr:rowOff>19050</xdr:rowOff>
    </xdr:from>
    <xdr:to>
      <xdr:col>29</xdr:col>
      <xdr:colOff>0</xdr:colOff>
      <xdr:row>17</xdr:row>
      <xdr:rowOff>144792</xdr:rowOff>
    </xdr:to>
    <xdr:sp macro="" textlink="">
      <xdr:nvSpPr>
        <xdr:cNvPr id="17" name="Rectangle 16">
          <a:extLst>
            <a:ext uri="{FF2B5EF4-FFF2-40B4-BE49-F238E27FC236}">
              <a16:creationId xmlns:a16="http://schemas.microsoft.com/office/drawing/2014/main" id="{00000000-0008-0000-0500-000011000000}"/>
            </a:ext>
          </a:extLst>
        </xdr:cNvPr>
        <xdr:cNvSpPr/>
      </xdr:nvSpPr>
      <xdr:spPr>
        <a:xfrm>
          <a:off x="28575" y="1085850"/>
          <a:ext cx="5648325" cy="2447925"/>
        </a:xfrm>
        <a:prstGeom prst="rect">
          <a:avLst/>
        </a:prstGeom>
        <a:no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36</xdr:col>
      <xdr:colOff>122652</xdr:colOff>
      <xdr:row>11</xdr:row>
      <xdr:rowOff>80597</xdr:rowOff>
    </xdr:from>
    <xdr:to>
      <xdr:col>38</xdr:col>
      <xdr:colOff>73247</xdr:colOff>
      <xdr:row>12</xdr:row>
      <xdr:rowOff>97814</xdr:rowOff>
    </xdr:to>
    <xdr:sp macro="" textlink="">
      <xdr:nvSpPr>
        <xdr:cNvPr id="18" name="Ellipse 17">
          <a:extLst>
            <a:ext uri="{FF2B5EF4-FFF2-40B4-BE49-F238E27FC236}">
              <a16:creationId xmlns:a16="http://schemas.microsoft.com/office/drawing/2014/main" id="{00000000-0008-0000-0500-000012000000}"/>
            </a:ext>
          </a:extLst>
        </xdr:cNvPr>
        <xdr:cNvSpPr/>
      </xdr:nvSpPr>
      <xdr:spPr>
        <a:xfrm>
          <a:off x="7458807" y="2328497"/>
          <a:ext cx="186836" cy="197826"/>
        </a:xfrm>
        <a:prstGeom prst="ellipse">
          <a:avLst/>
        </a:prstGeom>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133350</xdr:colOff>
      <xdr:row>23</xdr:row>
      <xdr:rowOff>9525</xdr:rowOff>
    </xdr:from>
    <xdr:to>
      <xdr:col>19</xdr:col>
      <xdr:colOff>1076325</xdr:colOff>
      <xdr:row>38</xdr:row>
      <xdr:rowOff>57150</xdr:rowOff>
    </xdr:to>
    <xdr:graphicFrame macro="">
      <xdr:nvGraphicFramePr>
        <xdr:cNvPr id="28282007" name="Graphique 2">
          <a:extLst>
            <a:ext uri="{FF2B5EF4-FFF2-40B4-BE49-F238E27FC236}">
              <a16:creationId xmlns:a16="http://schemas.microsoft.com/office/drawing/2014/main" id="{00000000-0008-0000-0600-0000978CA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852401</xdr:colOff>
      <xdr:row>32</xdr:row>
      <xdr:rowOff>147204</xdr:rowOff>
    </xdr:from>
    <xdr:to>
      <xdr:col>19</xdr:col>
      <xdr:colOff>1033215</xdr:colOff>
      <xdr:row>32</xdr:row>
      <xdr:rowOff>158750</xdr:rowOff>
    </xdr:to>
    <xdr:cxnSp macro="">
      <xdr:nvCxnSpPr>
        <xdr:cNvPr id="3" name="Connecteur droit 2">
          <a:extLst>
            <a:ext uri="{FF2B5EF4-FFF2-40B4-BE49-F238E27FC236}">
              <a16:creationId xmlns:a16="http://schemas.microsoft.com/office/drawing/2014/main" id="{00000000-0008-0000-0600-000003000000}"/>
            </a:ext>
          </a:extLst>
        </xdr:cNvPr>
        <xdr:cNvCxnSpPr/>
      </xdr:nvCxnSpPr>
      <xdr:spPr>
        <a:xfrm>
          <a:off x="3636818" y="8035636"/>
          <a:ext cx="5758296" cy="17319"/>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404034</xdr:colOff>
      <xdr:row>25</xdr:row>
      <xdr:rowOff>1</xdr:rowOff>
    </xdr:from>
    <xdr:to>
      <xdr:col>16</xdr:col>
      <xdr:colOff>404034</xdr:colOff>
      <xdr:row>35</xdr:row>
      <xdr:rowOff>86592</xdr:rowOff>
    </xdr:to>
    <xdr:cxnSp macro="">
      <xdr:nvCxnSpPr>
        <xdr:cNvPr id="5" name="Connecteur droit 4">
          <a:extLst>
            <a:ext uri="{FF2B5EF4-FFF2-40B4-BE49-F238E27FC236}">
              <a16:creationId xmlns:a16="http://schemas.microsoft.com/office/drawing/2014/main" id="{00000000-0008-0000-0600-000005000000}"/>
            </a:ext>
          </a:extLst>
        </xdr:cNvPr>
        <xdr:cNvCxnSpPr/>
      </xdr:nvCxnSpPr>
      <xdr:spPr>
        <a:xfrm flipV="1">
          <a:off x="5957455" y="6130637"/>
          <a:ext cx="0" cy="2597728"/>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c:userShapes xmlns:c="http://schemas.openxmlformats.org/drawingml/2006/chart">
  <cdr:relSizeAnchor xmlns:cdr="http://schemas.openxmlformats.org/drawingml/2006/chartDrawing">
    <cdr:from>
      <cdr:x>0.7041</cdr:x>
      <cdr:y>0.56415</cdr:y>
    </cdr:from>
    <cdr:to>
      <cdr:x>0.77612</cdr:x>
      <cdr:y>0.62065</cdr:y>
    </cdr:to>
    <cdr:sp macro="" textlink="">
      <cdr:nvSpPr>
        <cdr:cNvPr id="2" name="ZoneTexte 1"/>
        <cdr:cNvSpPr txBox="1"/>
      </cdr:nvSpPr>
      <cdr:spPr>
        <a:xfrm xmlns:a="http://schemas.openxmlformats.org/drawingml/2006/main">
          <a:off x="4620491" y="2137930"/>
          <a:ext cx="458931" cy="2164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b="1">
              <a:solidFill>
                <a:schemeClr val="bg1"/>
              </a:solidFill>
            </a:rPr>
            <a:t>Nigeria</a:t>
          </a:r>
        </a:p>
      </cdr:txBody>
    </cdr:sp>
  </cdr:relSizeAnchor>
  <cdr:relSizeAnchor xmlns:cdr="http://schemas.openxmlformats.org/drawingml/2006/chartDrawing">
    <cdr:from>
      <cdr:x>0.37007</cdr:x>
      <cdr:y>0.46199</cdr:y>
    </cdr:from>
    <cdr:to>
      <cdr:x>0.44185</cdr:x>
      <cdr:y>0.51875</cdr:y>
    </cdr:to>
    <cdr:sp macro="" textlink="">
      <cdr:nvSpPr>
        <cdr:cNvPr id="3" name="ZoneTexte 2"/>
        <cdr:cNvSpPr txBox="1"/>
      </cdr:nvSpPr>
      <cdr:spPr>
        <a:xfrm xmlns:a="http://schemas.openxmlformats.org/drawingml/2006/main">
          <a:off x="2481696" y="1748270"/>
          <a:ext cx="458931" cy="2164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b="1">
              <a:solidFill>
                <a:sysClr val="windowText" lastClr="000000"/>
              </a:solidFill>
            </a:rPr>
            <a:t>Niger</a:t>
          </a:r>
        </a:p>
      </cdr:txBody>
    </cdr:sp>
  </cdr:relSizeAnchor>
  <cdr:relSizeAnchor xmlns:cdr="http://schemas.openxmlformats.org/drawingml/2006/chartDrawing">
    <cdr:from>
      <cdr:x>0.52556</cdr:x>
      <cdr:y>0.44861</cdr:y>
    </cdr:from>
    <cdr:to>
      <cdr:x>0.59734</cdr:x>
      <cdr:y>0.50537</cdr:y>
    </cdr:to>
    <cdr:sp macro="" textlink="">
      <cdr:nvSpPr>
        <cdr:cNvPr id="4" name="ZoneTexte 3"/>
        <cdr:cNvSpPr txBox="1"/>
      </cdr:nvSpPr>
      <cdr:spPr>
        <a:xfrm xmlns:a="http://schemas.openxmlformats.org/drawingml/2006/main">
          <a:off x="3477492" y="1696315"/>
          <a:ext cx="458931" cy="2164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b="1">
              <a:solidFill>
                <a:sysClr val="windowText" lastClr="000000"/>
              </a:solidFill>
            </a:rPr>
            <a:t>Tchad</a:t>
          </a:r>
        </a:p>
      </cdr:txBody>
    </cdr:sp>
  </cdr:relSizeAnchor>
  <cdr:relSizeAnchor xmlns:cdr="http://schemas.openxmlformats.org/drawingml/2006/chartDrawing">
    <cdr:from>
      <cdr:x>0.46332</cdr:x>
      <cdr:y>0.65926</cdr:y>
    </cdr:from>
    <cdr:to>
      <cdr:x>0.53509</cdr:x>
      <cdr:y>0.71601</cdr:y>
    </cdr:to>
    <cdr:sp macro="" textlink="">
      <cdr:nvSpPr>
        <cdr:cNvPr id="5" name="ZoneTexte 4"/>
        <cdr:cNvSpPr txBox="1"/>
      </cdr:nvSpPr>
      <cdr:spPr>
        <a:xfrm xmlns:a="http://schemas.openxmlformats.org/drawingml/2006/main">
          <a:off x="3079174" y="2501611"/>
          <a:ext cx="458931" cy="2164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b="1">
              <a:solidFill>
                <a:sysClr val="windowText" lastClr="000000"/>
              </a:solidFill>
            </a:rPr>
            <a:t>Mali</a:t>
          </a:r>
        </a:p>
      </cdr:txBody>
    </cdr:sp>
  </cdr:relSizeAnchor>
  <cdr:relSizeAnchor xmlns:cdr="http://schemas.openxmlformats.org/drawingml/2006/chartDrawing">
    <cdr:from>
      <cdr:x>0.53509</cdr:x>
      <cdr:y>0.22834</cdr:y>
    </cdr:from>
    <cdr:to>
      <cdr:x>0.60637</cdr:x>
      <cdr:y>0.2846</cdr:y>
    </cdr:to>
    <cdr:sp macro="" textlink="">
      <cdr:nvSpPr>
        <cdr:cNvPr id="6" name="ZoneTexte 5"/>
        <cdr:cNvSpPr txBox="1"/>
      </cdr:nvSpPr>
      <cdr:spPr>
        <a:xfrm xmlns:a="http://schemas.openxmlformats.org/drawingml/2006/main">
          <a:off x="3538106" y="847724"/>
          <a:ext cx="458931" cy="2164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b="1">
              <a:solidFill>
                <a:sysClr val="windowText" lastClr="000000"/>
              </a:solidFill>
            </a:rPr>
            <a:t>Mauritanie</a:t>
          </a:r>
        </a:p>
      </cdr:txBody>
    </cdr:sp>
  </cdr:relSizeAnchor>
  <cdr:relSizeAnchor xmlns:cdr="http://schemas.openxmlformats.org/drawingml/2006/chartDrawing">
    <cdr:from>
      <cdr:x>0.62303</cdr:x>
      <cdr:y>0.68398</cdr:y>
    </cdr:from>
    <cdr:to>
      <cdr:x>0.69457</cdr:x>
      <cdr:y>0.74073</cdr:y>
    </cdr:to>
    <cdr:sp macro="" textlink="">
      <cdr:nvSpPr>
        <cdr:cNvPr id="7" name="ZoneTexte 6"/>
        <cdr:cNvSpPr txBox="1"/>
      </cdr:nvSpPr>
      <cdr:spPr>
        <a:xfrm xmlns:a="http://schemas.openxmlformats.org/drawingml/2006/main">
          <a:off x="4100947" y="2596860"/>
          <a:ext cx="458931" cy="2164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b="1">
              <a:solidFill>
                <a:sysClr val="windowText" lastClr="000000"/>
              </a:solidFill>
            </a:rPr>
            <a:t>Burkina Faso</a:t>
          </a:r>
        </a:p>
      </cdr:txBody>
    </cdr:sp>
  </cdr:relSizeAnchor>
  <cdr:relSizeAnchor xmlns:cdr="http://schemas.openxmlformats.org/drawingml/2006/chartDrawing">
    <cdr:from>
      <cdr:x>0.54065</cdr:x>
      <cdr:y>0.66809</cdr:y>
    </cdr:from>
    <cdr:to>
      <cdr:x>0.61218</cdr:x>
      <cdr:y>0.72484</cdr:y>
    </cdr:to>
    <cdr:sp macro="" textlink="">
      <cdr:nvSpPr>
        <cdr:cNvPr id="8" name="ZoneTexte 7"/>
        <cdr:cNvSpPr txBox="1"/>
      </cdr:nvSpPr>
      <cdr:spPr>
        <a:xfrm xmlns:a="http://schemas.openxmlformats.org/drawingml/2006/main">
          <a:off x="3572742" y="2536247"/>
          <a:ext cx="458931" cy="2164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b="1">
              <a:solidFill>
                <a:sysClr val="windowText" lastClr="000000"/>
              </a:solidFill>
            </a:rPr>
            <a:t>Senegal</a:t>
          </a:r>
        </a:p>
      </cdr:txBody>
    </cdr:sp>
  </cdr:relSizeAnchor>
  <cdr:relSizeAnchor xmlns:cdr="http://schemas.openxmlformats.org/drawingml/2006/chartDrawing">
    <cdr:from>
      <cdr:x>0.61085</cdr:x>
      <cdr:y>0.75889</cdr:y>
    </cdr:from>
    <cdr:to>
      <cdr:x>0.68263</cdr:x>
      <cdr:y>0.81517</cdr:y>
    </cdr:to>
    <cdr:sp macro="" textlink="">
      <cdr:nvSpPr>
        <cdr:cNvPr id="9" name="ZoneTexte 8"/>
        <cdr:cNvSpPr txBox="1"/>
      </cdr:nvSpPr>
      <cdr:spPr>
        <a:xfrm xmlns:a="http://schemas.openxmlformats.org/drawingml/2006/main">
          <a:off x="4023014" y="2882611"/>
          <a:ext cx="458931" cy="2164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b="1">
              <a:solidFill>
                <a:sysClr val="windowText" lastClr="000000"/>
              </a:solidFill>
            </a:rPr>
            <a:t>Ghana</a:t>
          </a:r>
        </a:p>
      </cdr:txBody>
    </cdr:sp>
  </cdr:relSizeAnchor>
  <cdr:relSizeAnchor xmlns:cdr="http://schemas.openxmlformats.org/drawingml/2006/chartDrawing">
    <cdr:from>
      <cdr:x>0.81267</cdr:x>
      <cdr:y>0.70669</cdr:y>
    </cdr:from>
    <cdr:to>
      <cdr:x>0.88445</cdr:x>
      <cdr:y>0.76344</cdr:y>
    </cdr:to>
    <cdr:sp macro="" textlink="">
      <cdr:nvSpPr>
        <cdr:cNvPr id="10" name="ZoneTexte 9"/>
        <cdr:cNvSpPr txBox="1"/>
      </cdr:nvSpPr>
      <cdr:spPr>
        <a:xfrm xmlns:a="http://schemas.openxmlformats.org/drawingml/2006/main">
          <a:off x="5313218" y="2683450"/>
          <a:ext cx="458931" cy="2164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b="1">
              <a:solidFill>
                <a:sysClr val="windowText" lastClr="000000"/>
              </a:solidFill>
            </a:rPr>
            <a:t>Sierra Leone</a:t>
          </a:r>
        </a:p>
      </cdr:txBody>
    </cdr:sp>
  </cdr:relSizeAnchor>
  <cdr:relSizeAnchor xmlns:cdr="http://schemas.openxmlformats.org/drawingml/2006/chartDrawing">
    <cdr:from>
      <cdr:x>0.814</cdr:x>
      <cdr:y>0.63201</cdr:y>
    </cdr:from>
    <cdr:to>
      <cdr:x>0.88528</cdr:x>
      <cdr:y>0.68852</cdr:y>
    </cdr:to>
    <cdr:sp macro="" textlink="">
      <cdr:nvSpPr>
        <cdr:cNvPr id="11" name="ZoneTexte 10"/>
        <cdr:cNvSpPr txBox="1"/>
      </cdr:nvSpPr>
      <cdr:spPr>
        <a:xfrm xmlns:a="http://schemas.openxmlformats.org/drawingml/2006/main">
          <a:off x="5321877" y="2397700"/>
          <a:ext cx="458931" cy="2164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b="1">
              <a:solidFill>
                <a:sysClr val="windowText" lastClr="000000"/>
              </a:solidFill>
            </a:rPr>
            <a:t>Cap Vert</a:t>
          </a:r>
        </a:p>
      </cdr:txBody>
    </cdr:sp>
  </cdr:relSizeAnchor>
  <cdr:relSizeAnchor xmlns:cdr="http://schemas.openxmlformats.org/drawingml/2006/chartDrawing">
    <cdr:from>
      <cdr:x>0.74197</cdr:x>
      <cdr:y>0.75889</cdr:y>
    </cdr:from>
    <cdr:to>
      <cdr:x>0.814</cdr:x>
      <cdr:y>0.81517</cdr:y>
    </cdr:to>
    <cdr:sp macro="" textlink="">
      <cdr:nvSpPr>
        <cdr:cNvPr id="12" name="ZoneTexte 11"/>
        <cdr:cNvSpPr txBox="1"/>
      </cdr:nvSpPr>
      <cdr:spPr>
        <a:xfrm xmlns:a="http://schemas.openxmlformats.org/drawingml/2006/main">
          <a:off x="4862946" y="2882611"/>
          <a:ext cx="458931" cy="2164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b="1">
              <a:solidFill>
                <a:sysClr val="windowText" lastClr="000000"/>
              </a:solidFill>
            </a:rPr>
            <a:t>Guinee</a:t>
          </a:r>
        </a:p>
      </cdr:txBody>
    </cdr:sp>
  </cdr:relSizeAnchor>
  <cdr:relSizeAnchor xmlns:cdr="http://schemas.openxmlformats.org/drawingml/2006/chartDrawing">
    <cdr:from>
      <cdr:x>0.8193</cdr:x>
      <cdr:y>0.75435</cdr:y>
    </cdr:from>
    <cdr:to>
      <cdr:x>0.93982</cdr:x>
      <cdr:y>0.84849</cdr:y>
    </cdr:to>
    <cdr:sp macro="" textlink="">
      <cdr:nvSpPr>
        <cdr:cNvPr id="13" name="ZoneTexte 12"/>
        <cdr:cNvSpPr txBox="1"/>
      </cdr:nvSpPr>
      <cdr:spPr>
        <a:xfrm xmlns:a="http://schemas.openxmlformats.org/drawingml/2006/main">
          <a:off x="5356514" y="2865293"/>
          <a:ext cx="770659" cy="360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b="1">
              <a:solidFill>
                <a:sysClr val="windowText" lastClr="000000"/>
              </a:solidFill>
            </a:rPr>
            <a:t>Cote d'Ivoire</a:t>
          </a:r>
        </a:p>
        <a:p xmlns:a="http://schemas.openxmlformats.org/drawingml/2006/main">
          <a:r>
            <a:rPr lang="en-GB" sz="800" b="1">
              <a:solidFill>
                <a:sysClr val="windowText" lastClr="000000"/>
              </a:solidFill>
            </a:rPr>
            <a:t>Togo</a:t>
          </a:r>
        </a:p>
      </cdr:txBody>
    </cdr:sp>
  </cdr:relSizeAnchor>
  <cdr:relSizeAnchor xmlns:cdr="http://schemas.openxmlformats.org/drawingml/2006/chartDrawing">
    <cdr:from>
      <cdr:x>0.69746</cdr:x>
      <cdr:y>0.79724</cdr:y>
    </cdr:from>
    <cdr:to>
      <cdr:x>0.76949</cdr:x>
      <cdr:y>0.854</cdr:y>
    </cdr:to>
    <cdr:sp macro="" textlink="">
      <cdr:nvSpPr>
        <cdr:cNvPr id="14" name="ZoneTexte 13"/>
        <cdr:cNvSpPr txBox="1"/>
      </cdr:nvSpPr>
      <cdr:spPr>
        <a:xfrm xmlns:a="http://schemas.openxmlformats.org/drawingml/2006/main">
          <a:off x="4577196" y="3029815"/>
          <a:ext cx="458931" cy="2164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b="1">
              <a:solidFill>
                <a:sysClr val="windowText" lastClr="000000"/>
              </a:solidFill>
            </a:rPr>
            <a:t>Benin</a:t>
          </a:r>
        </a:p>
      </cdr:txBody>
    </cdr:sp>
  </cdr:relSizeAnchor>
  <cdr:relSizeAnchor xmlns:cdr="http://schemas.openxmlformats.org/drawingml/2006/chartDrawing">
    <cdr:from>
      <cdr:x>0.32399</cdr:x>
      <cdr:y>0.55961</cdr:y>
    </cdr:from>
    <cdr:to>
      <cdr:x>0.39576</cdr:x>
      <cdr:y>0.61611</cdr:y>
    </cdr:to>
    <cdr:sp macro="" textlink="">
      <cdr:nvSpPr>
        <cdr:cNvPr id="15" name="ZoneTexte 14"/>
        <cdr:cNvSpPr txBox="1"/>
      </cdr:nvSpPr>
      <cdr:spPr>
        <a:xfrm xmlns:a="http://schemas.openxmlformats.org/drawingml/2006/main">
          <a:off x="2187286" y="2120611"/>
          <a:ext cx="458931" cy="2164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b="1">
              <a:solidFill>
                <a:sysClr val="windowText" lastClr="000000"/>
              </a:solidFill>
            </a:rPr>
            <a:t>Gambie</a:t>
          </a:r>
        </a:p>
      </cdr:txBody>
    </cdr:sp>
  </cdr:relSizeAnchor>
  <cdr:relSizeAnchor xmlns:cdr="http://schemas.openxmlformats.org/drawingml/2006/chartDrawing">
    <cdr:from>
      <cdr:x>0.36874</cdr:x>
      <cdr:y>0.74073</cdr:y>
    </cdr:from>
    <cdr:to>
      <cdr:x>0.44052</cdr:x>
      <cdr:y>0.79725</cdr:y>
    </cdr:to>
    <cdr:sp macro="" textlink="">
      <cdr:nvSpPr>
        <cdr:cNvPr id="16" name="ZoneTexte 15"/>
        <cdr:cNvSpPr txBox="1"/>
      </cdr:nvSpPr>
      <cdr:spPr>
        <a:xfrm xmlns:a="http://schemas.openxmlformats.org/drawingml/2006/main">
          <a:off x="2473036" y="2813340"/>
          <a:ext cx="458931" cy="2164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b="1">
              <a:solidFill>
                <a:sysClr val="windowText" lastClr="000000"/>
              </a:solidFill>
            </a:rPr>
            <a:t>Liberia</a:t>
          </a:r>
        </a:p>
      </cdr:txBody>
    </cdr:sp>
  </cdr:relSizeAnchor>
</c:userShapes>
</file>

<file path=xl/drawings/drawing8.xml><?xml version="1.0" encoding="utf-8"?>
<xdr:wsDr xmlns:xdr="http://schemas.openxmlformats.org/drawingml/2006/spreadsheetDrawing" xmlns:a="http://schemas.openxmlformats.org/drawingml/2006/main">
  <xdr:twoCellAnchor>
    <xdr:from>
      <xdr:col>9</xdr:col>
      <xdr:colOff>276225</xdr:colOff>
      <xdr:row>1</xdr:row>
      <xdr:rowOff>276225</xdr:rowOff>
    </xdr:from>
    <xdr:to>
      <xdr:col>14</xdr:col>
      <xdr:colOff>466725</xdr:colOff>
      <xdr:row>20</xdr:row>
      <xdr:rowOff>114300</xdr:rowOff>
    </xdr:to>
    <xdr:graphicFrame macro="">
      <xdr:nvGraphicFramePr>
        <xdr:cNvPr id="31725676" name="Chart 4">
          <a:extLst>
            <a:ext uri="{FF2B5EF4-FFF2-40B4-BE49-F238E27FC236}">
              <a16:creationId xmlns:a16="http://schemas.microsoft.com/office/drawing/2014/main" id="{00000000-0008-0000-0800-00006C18E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544830</xdr:colOff>
      <xdr:row>12</xdr:row>
      <xdr:rowOff>47625</xdr:rowOff>
    </xdr:from>
    <xdr:to>
      <xdr:col>12</xdr:col>
      <xdr:colOff>148885</xdr:colOff>
      <xdr:row>13</xdr:row>
      <xdr:rowOff>70981</xdr:rowOff>
    </xdr:to>
    <xdr:sp macro="" textlink="">
      <xdr:nvSpPr>
        <xdr:cNvPr id="3" name="Oval 3">
          <a:extLst>
            <a:ext uri="{FF2B5EF4-FFF2-40B4-BE49-F238E27FC236}">
              <a16:creationId xmlns:a16="http://schemas.microsoft.com/office/drawing/2014/main" id="{00000000-0008-0000-0800-000003000000}"/>
            </a:ext>
          </a:extLst>
        </xdr:cNvPr>
        <xdr:cNvSpPr/>
      </xdr:nvSpPr>
      <xdr:spPr>
        <a:xfrm>
          <a:off x="7997190" y="2524125"/>
          <a:ext cx="221285" cy="211693"/>
        </a:xfrm>
        <a:prstGeom prst="ellipse">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mc:AlternateContent xmlns:mc="http://schemas.openxmlformats.org/markup-compatibility/2006">
    <mc:Choice xmlns:a14="http://schemas.microsoft.com/office/drawing/2010/main" Requires="a14">
      <xdr:twoCellAnchor>
        <xdr:from>
          <xdr:col>8</xdr:col>
          <xdr:colOff>31750</xdr:colOff>
          <xdr:row>14</xdr:row>
          <xdr:rowOff>57150</xdr:rowOff>
        </xdr:from>
        <xdr:to>
          <xdr:col>8</xdr:col>
          <xdr:colOff>336550</xdr:colOff>
          <xdr:row>16</xdr:row>
          <xdr:rowOff>95250</xdr:rowOff>
        </xdr:to>
        <xdr:sp macro="" textlink="">
          <xdr:nvSpPr>
            <xdr:cNvPr id="18597889" name="Spinner 1" hidden="1">
              <a:extLst>
                <a:ext uri="{63B3BB69-23CF-44E3-9099-C40C66FF867C}">
                  <a14:compatExt spid="_x0000_s18597889"/>
                </a:ext>
                <a:ext uri="{FF2B5EF4-FFF2-40B4-BE49-F238E27FC236}">
                  <a16:creationId xmlns:a16="http://schemas.microsoft.com/office/drawing/2014/main" id="{00000000-0008-0000-0800-000001C81B0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xdr:col>
      <xdr:colOff>0</xdr:colOff>
      <xdr:row>23</xdr:row>
      <xdr:rowOff>0</xdr:rowOff>
    </xdr:from>
    <xdr:to>
      <xdr:col>8</xdr:col>
      <xdr:colOff>209550</xdr:colOff>
      <xdr:row>39</xdr:row>
      <xdr:rowOff>142875</xdr:rowOff>
    </xdr:to>
    <xdr:graphicFrame macro="">
      <xdr:nvGraphicFramePr>
        <xdr:cNvPr id="31725678" name="Graphique 1">
          <a:extLst>
            <a:ext uri="{FF2B5EF4-FFF2-40B4-BE49-F238E27FC236}">
              <a16:creationId xmlns:a16="http://schemas.microsoft.com/office/drawing/2014/main" id="{00000000-0008-0000-0800-00006E18E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16</xdr:col>
      <xdr:colOff>257175</xdr:colOff>
      <xdr:row>18</xdr:row>
      <xdr:rowOff>209550</xdr:rowOff>
    </xdr:from>
    <xdr:to>
      <xdr:col>19</xdr:col>
      <xdr:colOff>552450</xdr:colOff>
      <xdr:row>23</xdr:row>
      <xdr:rowOff>123825</xdr:rowOff>
    </xdr:to>
    <xdr:graphicFrame macro="">
      <xdr:nvGraphicFramePr>
        <xdr:cNvPr id="31728820" name="Chart 3">
          <a:extLst>
            <a:ext uri="{FF2B5EF4-FFF2-40B4-BE49-F238E27FC236}">
              <a16:creationId xmlns:a16="http://schemas.microsoft.com/office/drawing/2014/main" id="{00000000-0008-0000-0A00-0000B424E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209550</xdr:colOff>
      <xdr:row>23</xdr:row>
      <xdr:rowOff>38100</xdr:rowOff>
    </xdr:from>
    <xdr:to>
      <xdr:col>19</xdr:col>
      <xdr:colOff>133350</xdr:colOff>
      <xdr:row>27</xdr:row>
      <xdr:rowOff>123825</xdr:rowOff>
    </xdr:to>
    <xdr:graphicFrame macro="">
      <xdr:nvGraphicFramePr>
        <xdr:cNvPr id="31728821" name="Chart 4">
          <a:extLst>
            <a:ext uri="{FF2B5EF4-FFF2-40B4-BE49-F238E27FC236}">
              <a16:creationId xmlns:a16="http://schemas.microsoft.com/office/drawing/2014/main" id="{00000000-0008-0000-0A00-0000B524E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419100</xdr:colOff>
      <xdr:row>27</xdr:row>
      <xdr:rowOff>361950</xdr:rowOff>
    </xdr:from>
    <xdr:to>
      <xdr:col>19</xdr:col>
      <xdr:colOff>57150</xdr:colOff>
      <xdr:row>29</xdr:row>
      <xdr:rowOff>342900</xdr:rowOff>
    </xdr:to>
    <xdr:graphicFrame macro="">
      <xdr:nvGraphicFramePr>
        <xdr:cNvPr id="31728822" name="Chart 5">
          <a:extLst>
            <a:ext uri="{FF2B5EF4-FFF2-40B4-BE49-F238E27FC236}">
              <a16:creationId xmlns:a16="http://schemas.microsoft.com/office/drawing/2014/main" id="{00000000-0008-0000-0A00-0000B624E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514350</xdr:colOff>
      <xdr:row>18</xdr:row>
      <xdr:rowOff>133350</xdr:rowOff>
    </xdr:from>
    <xdr:to>
      <xdr:col>24</xdr:col>
      <xdr:colOff>438150</xdr:colOff>
      <xdr:row>23</xdr:row>
      <xdr:rowOff>9525</xdr:rowOff>
    </xdr:to>
    <xdr:graphicFrame macro="">
      <xdr:nvGraphicFramePr>
        <xdr:cNvPr id="31728823" name="Chart 6">
          <a:extLst>
            <a:ext uri="{FF2B5EF4-FFF2-40B4-BE49-F238E27FC236}">
              <a16:creationId xmlns:a16="http://schemas.microsoft.com/office/drawing/2014/main" id="{00000000-0008-0000-0A00-0000B724E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390525</xdr:colOff>
      <xdr:row>25</xdr:row>
      <xdr:rowOff>76200</xdr:rowOff>
    </xdr:from>
    <xdr:to>
      <xdr:col>24</xdr:col>
      <xdr:colOff>304800</xdr:colOff>
      <xdr:row>27</xdr:row>
      <xdr:rowOff>495300</xdr:rowOff>
    </xdr:to>
    <xdr:graphicFrame macro="">
      <xdr:nvGraphicFramePr>
        <xdr:cNvPr id="31728824" name="Chart 6">
          <a:extLst>
            <a:ext uri="{FF2B5EF4-FFF2-40B4-BE49-F238E27FC236}">
              <a16:creationId xmlns:a16="http://schemas.microsoft.com/office/drawing/2014/main" id="{00000000-0008-0000-0A00-0000B824E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3:T21" totalsRowShown="0" headerRowDxfId="41" dataDxfId="39" headerRowBorderDxfId="40" tableBorderDxfId="38">
  <autoFilter ref="A3:T21" xr:uid="{00000000-0009-0000-0100-000001000000}"/>
  <sortState xmlns:xlrd2="http://schemas.microsoft.com/office/spreadsheetml/2017/richdata2" ref="A4:T21">
    <sortCondition ref="A3:A21"/>
  </sortState>
  <tableColumns count="20">
    <tableColumn id="1" xr3:uid="{00000000-0010-0000-0000-000001000000}" name="Pays" dataDxfId="37" totalsRowDxfId="36"/>
    <tableColumn id="2" xr3:uid="{00000000-0010-0000-0000-000002000000}" name="mars-16" dataDxfId="35" totalsRowDxfId="34"/>
    <tableColumn id="3" xr3:uid="{00000000-0010-0000-0000-000003000000}" name="déc-16" dataDxfId="33" totalsRowDxfId="32"/>
    <tableColumn id="4" xr3:uid="{00000000-0010-0000-0000-000004000000}" name="mars-17" dataDxfId="31" totalsRowDxfId="30"/>
    <tableColumn id="10" xr3:uid="{00000000-0010-0000-0000-00000A000000}" name="evol annuelle" dataDxfId="29" totalsRowDxfId="28"/>
    <tableColumn id="5" xr3:uid="{00000000-0010-0000-0000-000005000000}" name="déc-17" dataDxfId="27" totalsRowDxfId="26"/>
    <tableColumn id="11" xr3:uid="{00000000-0010-0000-0000-00000B000000}" name="evol annuelle2" dataDxfId="25" totalsRowDxfId="24"/>
    <tableColumn id="6" xr3:uid="{00000000-0010-0000-0000-000006000000}" name="mars-18" dataDxfId="23" totalsRowDxfId="22"/>
    <tableColumn id="12" xr3:uid="{00000000-0010-0000-0000-00000C000000}" name="evol annuelle3" dataDxfId="21" totalsRowDxfId="20"/>
    <tableColumn id="7" xr3:uid="{00000000-0010-0000-0000-000007000000}" name="déc-18" dataDxfId="19" totalsRowDxfId="18"/>
    <tableColumn id="13" xr3:uid="{00000000-0010-0000-0000-00000D000000}" name="evol annuelle4" dataDxfId="17" totalsRowDxfId="16"/>
    <tableColumn id="8" xr3:uid="{00000000-0010-0000-0000-000008000000}" name="mars-19" dataDxfId="15" totalsRowDxfId="14"/>
    <tableColumn id="14" xr3:uid="{00000000-0010-0000-0000-00000E000000}" name="evol annuelle5" dataDxfId="13" totalsRowDxfId="12"/>
    <tableColumn id="9" xr3:uid="{00000000-0010-0000-0000-000009000000}" name="déc-19" dataDxfId="11" totalsRowDxfId="10"/>
    <tableColumn id="18" xr3:uid="{00000000-0010-0000-0000-000012000000}" name="Pays2" dataDxfId="9" totalsRowDxfId="8">
      <calculatedColumnFormula>A4</calculatedColumnFormula>
    </tableColumn>
    <tableColumn id="20" xr3:uid="{00000000-0010-0000-0000-000014000000}" name="Leadership index" dataDxfId="7" totalsRowDxfId="6"/>
    <tableColumn id="15" xr3:uid="{00000000-0010-0000-0000-00000F000000}" name="Variation annuelle maximale de l'Insec alim et nut" dataDxfId="5" totalsRowDxfId="4"/>
    <tableColumn id="21" xr3:uid="{00000000-0010-0000-0000-000015000000}" name="% d'insecurite alim / pop national" dataDxfId="3" totalsRowDxfId="2"/>
    <tableColumn id="17" xr3:uid="{00000000-0010-0000-0000-000011000000}" name="Prevalence de l'insecurite alimentaire" dataDxfId="1"/>
    <tableColumn id="22" xr3:uid="{00000000-0010-0000-0000-000016000000}" name="Population nationale" dataDxfId="0"/>
  </tableColumns>
  <tableStyleInfo name="TableStyleMedium9"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2.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7"/>
  <sheetViews>
    <sheetView showGridLines="0" topLeftCell="A14" workbookViewId="0">
      <selection activeCell="B30" sqref="B30"/>
    </sheetView>
  </sheetViews>
  <sheetFormatPr defaultColWidth="9.1796875" defaultRowHeight="13"/>
  <cols>
    <col min="1" max="1" width="23.54296875" style="91" customWidth="1"/>
    <col min="2" max="2" width="140.7265625" style="2" customWidth="1"/>
    <col min="3" max="16384" width="9.1796875" style="2"/>
  </cols>
  <sheetData>
    <row r="1" spans="1:2" ht="22.5" customHeight="1">
      <c r="A1" s="233" t="s">
        <v>169</v>
      </c>
      <c r="B1" s="234"/>
    </row>
    <row r="2" spans="1:2" ht="20.25" customHeight="1">
      <c r="A2" s="235" t="s">
        <v>170</v>
      </c>
      <c r="B2" s="235"/>
    </row>
    <row r="3" spans="1:2" ht="3" customHeight="1"/>
    <row r="4" spans="1:2" ht="69.75" customHeight="1">
      <c r="A4" s="127" t="s">
        <v>171</v>
      </c>
      <c r="B4" s="236" t="s">
        <v>174</v>
      </c>
    </row>
    <row r="5" spans="1:2" ht="6" customHeight="1">
      <c r="B5" s="237"/>
    </row>
    <row r="6" spans="1:2" ht="8.25" customHeight="1"/>
    <row r="7" spans="1:2" ht="51" customHeight="1">
      <c r="A7" s="127" t="s">
        <v>172</v>
      </c>
      <c r="B7" s="236" t="s">
        <v>326</v>
      </c>
    </row>
    <row r="8" spans="1:2" ht="18" customHeight="1">
      <c r="B8" s="238"/>
    </row>
    <row r="9" spans="1:2" ht="74.25" customHeight="1">
      <c r="B9" s="238"/>
    </row>
    <row r="10" spans="1:2" ht="5.25" customHeight="1">
      <c r="B10" s="237"/>
    </row>
    <row r="11" spans="1:2" ht="7.5" customHeight="1"/>
    <row r="12" spans="1:2" ht="42" customHeight="1">
      <c r="A12" s="127" t="s">
        <v>173</v>
      </c>
      <c r="B12" s="236" t="s">
        <v>325</v>
      </c>
    </row>
    <row r="13" spans="1:2" ht="255" customHeight="1">
      <c r="B13" s="238"/>
    </row>
    <row r="14" spans="1:2" ht="12.75" customHeight="1">
      <c r="B14" s="237"/>
    </row>
    <row r="16" spans="1:2" ht="18.75" customHeight="1">
      <c r="A16" s="132" t="s">
        <v>404</v>
      </c>
    </row>
    <row r="17" spans="1:2" ht="20.149999999999999" customHeight="1">
      <c r="A17" s="132" t="s">
        <v>328</v>
      </c>
      <c r="B17" s="2" t="s">
        <v>330</v>
      </c>
    </row>
    <row r="18" spans="1:2" ht="20.149999999999999" customHeight="1">
      <c r="A18" s="132" t="s">
        <v>329</v>
      </c>
      <c r="B18" s="2" t="s">
        <v>367</v>
      </c>
    </row>
    <row r="19" spans="1:2" ht="20.149999999999999" customHeight="1">
      <c r="A19" s="132" t="s">
        <v>365</v>
      </c>
      <c r="B19" s="2" t="s">
        <v>366</v>
      </c>
    </row>
    <row r="20" spans="1:2">
      <c r="A20" s="132" t="s">
        <v>382</v>
      </c>
    </row>
    <row r="21" spans="1:2">
      <c r="A21" s="133" t="s">
        <v>387</v>
      </c>
    </row>
    <row r="22" spans="1:2" s="91" customFormat="1">
      <c r="A22" s="91" t="s">
        <v>394</v>
      </c>
    </row>
    <row r="23" spans="1:2" s="91" customFormat="1">
      <c r="A23" s="91" t="s">
        <v>395</v>
      </c>
    </row>
    <row r="24" spans="1:2">
      <c r="A24" s="91" t="s">
        <v>383</v>
      </c>
    </row>
    <row r="25" spans="1:2">
      <c r="A25" s="91" t="s">
        <v>384</v>
      </c>
    </row>
    <row r="26" spans="1:2">
      <c r="A26" s="91" t="s">
        <v>385</v>
      </c>
    </row>
    <row r="27" spans="1:2">
      <c r="A27" s="91" t="s">
        <v>386</v>
      </c>
    </row>
  </sheetData>
  <mergeCells count="5">
    <mergeCell ref="A1:B1"/>
    <mergeCell ref="A2:B2"/>
    <mergeCell ref="B4:B5"/>
    <mergeCell ref="B7:B10"/>
    <mergeCell ref="B12:B14"/>
  </mergeCells>
  <phoneticPr fontId="92"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G22"/>
  <sheetViews>
    <sheetView showGridLines="0" topLeftCell="A25" workbookViewId="0">
      <selection activeCell="D19" sqref="D19"/>
    </sheetView>
  </sheetViews>
  <sheetFormatPr defaultColWidth="11.453125" defaultRowHeight="14"/>
  <cols>
    <col min="1" max="1" width="13.54296875" style="92" customWidth="1"/>
    <col min="2" max="2" width="15.7265625" style="92" customWidth="1"/>
    <col min="3" max="3" width="27.26953125" style="95" customWidth="1"/>
    <col min="4" max="4" width="25.7265625" style="92" customWidth="1"/>
    <col min="5" max="5" width="25.81640625" style="92" customWidth="1"/>
    <col min="6" max="6" width="21.54296875" style="92" customWidth="1"/>
    <col min="7" max="7" width="24.54296875" style="92" customWidth="1"/>
    <col min="8" max="16384" width="11.453125" style="92"/>
  </cols>
  <sheetData>
    <row r="1" spans="1:7" ht="8.25" customHeight="1"/>
    <row r="2" spans="1:7" ht="30.75" customHeight="1">
      <c r="A2" s="541" t="s">
        <v>94</v>
      </c>
      <c r="B2" s="541"/>
      <c r="C2" s="541"/>
      <c r="D2" s="541"/>
      <c r="E2" s="541"/>
      <c r="F2" s="541"/>
      <c r="G2" s="541"/>
    </row>
    <row r="3" spans="1:7" ht="3.75" customHeight="1"/>
    <row r="4" spans="1:7" ht="15.75" customHeight="1">
      <c r="A4" s="542" t="s">
        <v>95</v>
      </c>
      <c r="B4" s="543"/>
      <c r="C4" s="543"/>
      <c r="D4" s="543"/>
      <c r="E4" s="543"/>
      <c r="F4" s="543"/>
      <c r="G4" s="544"/>
    </row>
    <row r="5" spans="1:7" ht="36.75" customHeight="1">
      <c r="A5" s="545" t="s">
        <v>96</v>
      </c>
      <c r="B5" s="546"/>
      <c r="C5" s="546"/>
      <c r="D5" s="546"/>
      <c r="E5" s="546"/>
      <c r="F5" s="546"/>
      <c r="G5" s="547"/>
    </row>
    <row r="6" spans="1:7" ht="5.25" customHeight="1"/>
    <row r="7" spans="1:7" ht="19.5" customHeight="1">
      <c r="A7" s="99" t="s">
        <v>81</v>
      </c>
      <c r="B7" s="548"/>
      <c r="C7" s="549"/>
      <c r="E7" s="100" t="s">
        <v>93</v>
      </c>
      <c r="F7" s="101"/>
    </row>
    <row r="8" spans="1:7" ht="4.5" customHeight="1"/>
    <row r="9" spans="1:7" s="93" customFormat="1" ht="33" customHeight="1">
      <c r="A9" s="550" t="s">
        <v>31</v>
      </c>
      <c r="B9" s="550"/>
      <c r="C9" s="550"/>
      <c r="D9" s="96" t="s">
        <v>45</v>
      </c>
      <c r="E9" s="98" t="s">
        <v>92</v>
      </c>
      <c r="F9" s="96" t="s">
        <v>5</v>
      </c>
      <c r="G9" s="96" t="s">
        <v>0</v>
      </c>
    </row>
    <row r="10" spans="1:7" ht="24" customHeight="1">
      <c r="A10" s="551" t="s">
        <v>97</v>
      </c>
      <c r="B10" s="551"/>
      <c r="C10" s="551"/>
      <c r="D10" s="84"/>
      <c r="E10" s="84"/>
      <c r="F10" s="84"/>
      <c r="G10" s="84"/>
    </row>
    <row r="11" spans="1:7" ht="35.25" customHeight="1">
      <c r="A11" s="552" t="s">
        <v>102</v>
      </c>
      <c r="B11" s="553"/>
      <c r="C11" s="554"/>
      <c r="D11" s="84"/>
      <c r="E11" s="84"/>
      <c r="F11" s="84"/>
      <c r="G11" s="84"/>
    </row>
    <row r="12" spans="1:7" ht="38.25" customHeight="1">
      <c r="A12" s="555" t="s">
        <v>98</v>
      </c>
      <c r="B12" s="555"/>
      <c r="C12" s="555"/>
      <c r="D12" s="84"/>
      <c r="E12" s="84"/>
      <c r="F12" s="84"/>
      <c r="G12" s="84"/>
    </row>
    <row r="13" spans="1:7" ht="39" customHeight="1">
      <c r="A13" s="555" t="s">
        <v>99</v>
      </c>
      <c r="B13" s="555"/>
      <c r="C13" s="555"/>
      <c r="D13" s="84"/>
      <c r="E13" s="84"/>
      <c r="F13" s="84"/>
      <c r="G13" s="84"/>
    </row>
    <row r="14" spans="1:7" ht="21.75" customHeight="1">
      <c r="A14" s="556" t="s">
        <v>100</v>
      </c>
      <c r="B14" s="556"/>
      <c r="C14" s="556"/>
      <c r="D14" s="84"/>
      <c r="E14" s="84"/>
      <c r="F14" s="84"/>
      <c r="G14" s="84"/>
    </row>
    <row r="15" spans="1:7" ht="24" customHeight="1">
      <c r="A15" s="540" t="s">
        <v>101</v>
      </c>
      <c r="B15" s="540"/>
      <c r="C15" s="540"/>
      <c r="D15" s="94"/>
      <c r="E15" s="94"/>
      <c r="F15" s="94"/>
      <c r="G15" s="94"/>
    </row>
    <row r="16" spans="1:7" ht="32.25" customHeight="1">
      <c r="A16" s="551" t="s">
        <v>103</v>
      </c>
      <c r="B16" s="551"/>
      <c r="C16" s="551"/>
      <c r="D16" s="94"/>
      <c r="E16" s="94"/>
      <c r="F16" s="94"/>
      <c r="G16" s="94"/>
    </row>
    <row r="17" spans="1:7" ht="24.75" customHeight="1">
      <c r="A17" s="540" t="s">
        <v>104</v>
      </c>
      <c r="B17" s="540"/>
      <c r="C17" s="540"/>
      <c r="D17" s="94"/>
      <c r="E17" s="94"/>
      <c r="F17" s="94"/>
      <c r="G17" s="94"/>
    </row>
    <row r="18" spans="1:7" ht="34.5" customHeight="1">
      <c r="A18" s="540" t="s">
        <v>105</v>
      </c>
      <c r="B18" s="540"/>
      <c r="C18" s="540"/>
      <c r="D18" s="94"/>
      <c r="E18" s="94"/>
      <c r="F18" s="94"/>
      <c r="G18" s="94"/>
    </row>
    <row r="19" spans="1:7">
      <c r="A19" s="540" t="s">
        <v>106</v>
      </c>
      <c r="B19" s="540"/>
      <c r="C19" s="540"/>
      <c r="D19" s="94"/>
      <c r="E19" s="94"/>
      <c r="F19" s="94"/>
      <c r="G19" s="94"/>
    </row>
    <row r="20" spans="1:7">
      <c r="A20" s="540"/>
      <c r="B20" s="540"/>
      <c r="C20" s="540"/>
      <c r="D20" s="94"/>
      <c r="E20" s="94"/>
      <c r="F20" s="94"/>
      <c r="G20" s="94"/>
    </row>
    <row r="21" spans="1:7">
      <c r="A21" s="540"/>
      <c r="B21" s="540"/>
      <c r="C21" s="540"/>
      <c r="D21" s="94"/>
      <c r="E21" s="94"/>
      <c r="F21" s="94"/>
      <c r="G21" s="94"/>
    </row>
    <row r="22" spans="1:7">
      <c r="A22" s="540"/>
      <c r="B22" s="540"/>
      <c r="C22" s="540"/>
      <c r="D22" s="94"/>
      <c r="E22" s="94"/>
      <c r="F22" s="94"/>
      <c r="G22" s="94"/>
    </row>
  </sheetData>
  <mergeCells count="18">
    <mergeCell ref="A18:C18"/>
    <mergeCell ref="A19:C19"/>
    <mergeCell ref="A20:C20"/>
    <mergeCell ref="A21:C21"/>
    <mergeCell ref="A22:C22"/>
    <mergeCell ref="A17:C17"/>
    <mergeCell ref="A2:G2"/>
    <mergeCell ref="A4:G4"/>
    <mergeCell ref="A5:G5"/>
    <mergeCell ref="B7:C7"/>
    <mergeCell ref="A9:C9"/>
    <mergeCell ref="A10:C10"/>
    <mergeCell ref="A11:C11"/>
    <mergeCell ref="A12:C12"/>
    <mergeCell ref="A13:C13"/>
    <mergeCell ref="A14:C14"/>
    <mergeCell ref="A15:C15"/>
    <mergeCell ref="A16:C16"/>
  </mergeCells>
  <phoneticPr fontId="9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37"/>
  <sheetViews>
    <sheetView showGridLines="0" zoomScale="87" zoomScaleNormal="87" workbookViewId="0">
      <selection activeCell="O13" sqref="O13"/>
    </sheetView>
  </sheetViews>
  <sheetFormatPr defaultColWidth="9.1796875" defaultRowHeight="12"/>
  <cols>
    <col min="1" max="1" width="63.1796875" style="9" customWidth="1"/>
    <col min="2" max="2" width="8.81640625" style="12" customWidth="1"/>
    <col min="3" max="3" width="7.26953125" style="1" customWidth="1"/>
    <col min="4" max="4" width="7.1796875" style="1" customWidth="1"/>
    <col min="5" max="5" width="6.81640625" style="1" customWidth="1"/>
    <col min="6" max="6" width="6.453125" style="1" customWidth="1"/>
    <col min="7" max="7" width="8.26953125" style="1" customWidth="1"/>
    <col min="8" max="8" width="7.54296875" style="1" customWidth="1"/>
    <col min="9" max="9" width="7" style="1" customWidth="1"/>
    <col min="10" max="10" width="6.7265625" style="1" customWidth="1"/>
    <col min="11" max="11" width="6.81640625" style="10" customWidth="1"/>
    <col min="12" max="12" width="9.54296875" style="1" customWidth="1"/>
    <col min="13" max="13" width="9.1796875" style="11" customWidth="1"/>
    <col min="14" max="14" width="8.81640625" style="1" customWidth="1"/>
    <col min="15" max="15" width="7.453125" style="1" customWidth="1"/>
    <col min="16" max="16" width="11" style="1" customWidth="1"/>
    <col min="17" max="17" width="14.54296875" style="1" customWidth="1"/>
    <col min="18" max="19" width="9.1796875" style="1" customWidth="1"/>
    <col min="20" max="20" width="11.453125" style="1" customWidth="1"/>
    <col min="21" max="23" width="9.1796875" style="1" customWidth="1"/>
    <col min="24" max="24" width="1.54296875" style="1" customWidth="1"/>
    <col min="25" max="16384" width="9.1796875" style="1"/>
  </cols>
  <sheetData>
    <row r="1" spans="1:25" ht="21.75" customHeight="1">
      <c r="A1" s="568"/>
      <c r="B1" s="568"/>
      <c r="C1" s="568"/>
      <c r="D1" s="568"/>
      <c r="E1" s="568"/>
      <c r="F1" s="568"/>
      <c r="G1" s="568"/>
      <c r="H1" s="568"/>
      <c r="I1" s="568"/>
      <c r="J1" s="568"/>
      <c r="K1" s="568"/>
      <c r="L1" s="568"/>
      <c r="M1" s="568"/>
      <c r="N1" s="568"/>
      <c r="O1" s="55"/>
    </row>
    <row r="2" spans="1:25" ht="15.75" customHeight="1">
      <c r="A2" s="575" t="s">
        <v>33</v>
      </c>
      <c r="B2" s="575"/>
      <c r="C2" s="575"/>
      <c r="D2" s="575"/>
      <c r="E2" s="575"/>
      <c r="F2" s="575"/>
      <c r="G2" s="575"/>
      <c r="H2" s="575"/>
      <c r="I2" s="575"/>
      <c r="J2" s="575"/>
      <c r="K2" s="575"/>
      <c r="L2" s="575"/>
      <c r="M2" s="36"/>
      <c r="N2" s="36"/>
      <c r="O2" s="36"/>
    </row>
    <row r="3" spans="1:25" ht="3.75" customHeight="1">
      <c r="A3" s="25"/>
      <c r="B3" s="25"/>
      <c r="C3" s="25"/>
      <c r="D3" s="25"/>
      <c r="E3" s="25"/>
      <c r="F3" s="25"/>
      <c r="G3" s="25"/>
      <c r="H3" s="25"/>
      <c r="I3" s="25"/>
      <c r="J3" s="25"/>
      <c r="K3" s="25"/>
      <c r="L3" s="25"/>
      <c r="M3" s="2"/>
      <c r="N3" s="2"/>
      <c r="O3" s="2"/>
    </row>
    <row r="4" spans="1:25" ht="16" customHeight="1">
      <c r="A4" s="56" t="s">
        <v>34</v>
      </c>
      <c r="B4" s="16"/>
      <c r="C4" s="29" t="s">
        <v>67</v>
      </c>
      <c r="D4" s="30"/>
      <c r="E4" s="562"/>
      <c r="F4" s="562"/>
      <c r="G4" s="562"/>
      <c r="H4" s="563"/>
      <c r="I4" s="16"/>
      <c r="K4" s="29" t="s">
        <v>35</v>
      </c>
      <c r="L4" s="32"/>
      <c r="M4" s="569"/>
      <c r="N4" s="570"/>
      <c r="O4" s="79"/>
    </row>
    <row r="5" spans="1:25" ht="3" customHeight="1">
      <c r="A5" s="4"/>
      <c r="B5" s="4"/>
      <c r="C5" s="4"/>
      <c r="D5" s="4"/>
      <c r="E5" s="4"/>
      <c r="F5" s="4"/>
      <c r="G5" s="3"/>
      <c r="H5" s="3"/>
      <c r="I5" s="4"/>
      <c r="J5" s="4"/>
      <c r="K5" s="4"/>
      <c r="L5" s="4"/>
      <c r="M5" s="2"/>
      <c r="N5" s="2"/>
      <c r="O5" s="2"/>
    </row>
    <row r="6" spans="1:25" ht="16" customHeight="1">
      <c r="A6" s="57" t="s">
        <v>65</v>
      </c>
      <c r="B6" s="1"/>
      <c r="C6" s="33" t="s">
        <v>68</v>
      </c>
      <c r="D6" s="34"/>
      <c r="E6" s="34"/>
      <c r="F6" s="571"/>
      <c r="G6" s="571"/>
      <c r="H6" s="572"/>
      <c r="I6"/>
      <c r="K6" s="29" t="s">
        <v>36</v>
      </c>
      <c r="L6" s="573"/>
      <c r="M6" s="573"/>
      <c r="N6" s="574"/>
      <c r="O6" s="3"/>
    </row>
    <row r="7" spans="1:25" ht="3" customHeight="1">
      <c r="A7" s="4"/>
      <c r="B7" s="4"/>
      <c r="C7" s="4"/>
      <c r="D7" s="4"/>
      <c r="E7" s="4"/>
      <c r="F7" s="4"/>
      <c r="G7" s="3"/>
      <c r="H7" s="3"/>
      <c r="I7" s="4"/>
      <c r="J7" s="4"/>
      <c r="K7" s="4"/>
      <c r="L7" s="4"/>
      <c r="M7" s="2"/>
      <c r="N7" s="2"/>
      <c r="O7" s="2"/>
    </row>
    <row r="8" spans="1:25" ht="16" customHeight="1">
      <c r="A8" s="56" t="s">
        <v>66</v>
      </c>
      <c r="B8" s="1"/>
      <c r="C8" s="29" t="s">
        <v>37</v>
      </c>
      <c r="D8" s="35"/>
      <c r="E8" s="35"/>
      <c r="F8" s="560"/>
      <c r="G8" s="560"/>
      <c r="H8" s="561"/>
      <c r="K8" s="29" t="s">
        <v>38</v>
      </c>
      <c r="L8" s="562"/>
      <c r="M8" s="562"/>
      <c r="N8" s="563"/>
      <c r="O8" s="46"/>
    </row>
    <row r="9" spans="1:25" ht="3" customHeight="1"/>
    <row r="10" spans="1:25" ht="21.75" customHeight="1">
      <c r="A10" s="564" t="s">
        <v>41</v>
      </c>
      <c r="B10" s="564"/>
      <c r="C10" s="564"/>
      <c r="D10" s="564"/>
      <c r="E10" s="564"/>
      <c r="F10" s="564"/>
      <c r="G10" s="564"/>
      <c r="H10" s="564"/>
      <c r="I10" s="564"/>
      <c r="J10" s="564"/>
      <c r="K10" s="564"/>
      <c r="L10" s="564"/>
      <c r="M10" s="564"/>
      <c r="N10" s="564"/>
      <c r="O10" s="49"/>
    </row>
    <row r="11" spans="1:25" ht="21.75" customHeight="1">
      <c r="A11" s="422" t="s">
        <v>21</v>
      </c>
      <c r="B11" s="565" t="s">
        <v>44</v>
      </c>
      <c r="C11" s="566" t="s">
        <v>39</v>
      </c>
      <c r="D11" s="566"/>
      <c r="E11" s="566"/>
      <c r="F11" s="566"/>
      <c r="G11" s="566"/>
      <c r="H11" s="567" t="s">
        <v>30</v>
      </c>
      <c r="I11" s="567"/>
      <c r="J11" s="567"/>
      <c r="K11" s="567"/>
      <c r="L11" s="567"/>
      <c r="M11" s="567"/>
      <c r="N11" s="565" t="s">
        <v>23</v>
      </c>
      <c r="O11" s="80"/>
    </row>
    <row r="12" spans="1:25" ht="29.25" customHeight="1">
      <c r="A12" s="422"/>
      <c r="B12" s="565"/>
      <c r="C12" s="58" t="s">
        <v>1</v>
      </c>
      <c r="D12" s="58" t="s">
        <v>2</v>
      </c>
      <c r="E12" s="58" t="s">
        <v>3</v>
      </c>
      <c r="F12" s="58" t="s">
        <v>4</v>
      </c>
      <c r="G12" s="58" t="s">
        <v>40</v>
      </c>
      <c r="H12" s="59" t="s">
        <v>1</v>
      </c>
      <c r="I12" s="59" t="s">
        <v>2</v>
      </c>
      <c r="J12" s="59" t="s">
        <v>3</v>
      </c>
      <c r="K12" s="59" t="s">
        <v>4</v>
      </c>
      <c r="L12" s="59" t="s">
        <v>24</v>
      </c>
      <c r="M12" s="59" t="s">
        <v>26</v>
      </c>
      <c r="N12" s="565"/>
      <c r="O12" s="80"/>
      <c r="Q12" s="37" t="s">
        <v>32</v>
      </c>
      <c r="R12" s="26"/>
      <c r="S12" s="26"/>
      <c r="T12" s="26"/>
      <c r="U12" s="26"/>
      <c r="V12" s="26"/>
    </row>
    <row r="13" spans="1:25" ht="42.75" customHeight="1">
      <c r="A13" s="60" t="s">
        <v>46</v>
      </c>
      <c r="B13" s="60"/>
      <c r="C13" s="60"/>
      <c r="D13" s="60"/>
      <c r="E13" s="60"/>
      <c r="F13" s="60"/>
      <c r="G13" s="60"/>
      <c r="H13" s="60"/>
      <c r="I13" s="60"/>
      <c r="J13" s="60"/>
      <c r="K13" s="60"/>
      <c r="L13" s="60"/>
      <c r="M13" s="60"/>
      <c r="N13" s="60"/>
      <c r="O13" s="83"/>
      <c r="Q13" s="85" t="s">
        <v>26</v>
      </c>
      <c r="R13" s="557" t="s">
        <v>42</v>
      </c>
      <c r="S13" s="558"/>
      <c r="T13" s="558"/>
      <c r="U13" s="558"/>
      <c r="V13" s="559"/>
    </row>
    <row r="14" spans="1:25" ht="30.75" customHeight="1">
      <c r="A14" s="61" t="s">
        <v>47</v>
      </c>
      <c r="B14" s="64">
        <v>0.7</v>
      </c>
      <c r="C14" s="64">
        <v>0.7</v>
      </c>
      <c r="D14" s="67"/>
      <c r="E14" s="48"/>
      <c r="F14" s="48"/>
      <c r="G14" s="68">
        <f t="shared" ref="G14:G31" si="0">SUM(C14:F14)</f>
        <v>0.7</v>
      </c>
      <c r="H14" s="67"/>
      <c r="I14" s="67"/>
      <c r="J14" s="67"/>
      <c r="K14" s="67"/>
      <c r="L14" s="67">
        <f t="shared" ref="L14:L31" si="1">SUM(H14:K14)</f>
        <v>0</v>
      </c>
      <c r="M14" s="68">
        <f t="shared" ref="M14:M31" si="2">L14/B14</f>
        <v>0</v>
      </c>
      <c r="N14" s="68">
        <f>B14-L14</f>
        <v>0.7</v>
      </c>
      <c r="O14" s="81"/>
      <c r="Q14" s="27"/>
      <c r="R14" s="40" t="s">
        <v>69</v>
      </c>
      <c r="S14" s="40" t="s">
        <v>70</v>
      </c>
      <c r="T14" s="40" t="s">
        <v>71</v>
      </c>
      <c r="U14" s="40" t="s">
        <v>72</v>
      </c>
      <c r="V14" s="54" t="s">
        <v>73</v>
      </c>
      <c r="W14" s="50" t="s">
        <v>22</v>
      </c>
      <c r="X14" s="50"/>
      <c r="Y14" s="50" t="s">
        <v>79</v>
      </c>
    </row>
    <row r="15" spans="1:25" ht="30.75" customHeight="1">
      <c r="A15" s="61" t="s">
        <v>48</v>
      </c>
      <c r="B15" s="64">
        <v>0.95</v>
      </c>
      <c r="C15" s="64">
        <v>0.95</v>
      </c>
      <c r="D15" s="67"/>
      <c r="E15" s="48"/>
      <c r="F15" s="48"/>
      <c r="G15" s="69">
        <v>1</v>
      </c>
      <c r="H15" s="69">
        <v>0.43</v>
      </c>
      <c r="I15" s="67"/>
      <c r="J15" s="70" t="s">
        <v>29</v>
      </c>
      <c r="K15" s="70"/>
      <c r="L15" s="69">
        <v>0.43</v>
      </c>
      <c r="M15" s="68">
        <f t="shared" si="2"/>
        <v>0.45263157894736844</v>
      </c>
      <c r="N15" s="68">
        <f>B15-L15</f>
        <v>0.52</v>
      </c>
      <c r="O15" s="81"/>
      <c r="Q15" s="38" t="s">
        <v>25</v>
      </c>
      <c r="R15" s="27">
        <v>3</v>
      </c>
      <c r="S15" s="27">
        <v>4</v>
      </c>
      <c r="T15" s="27">
        <v>2</v>
      </c>
      <c r="U15" s="27">
        <v>1</v>
      </c>
      <c r="V15" s="38">
        <v>0</v>
      </c>
      <c r="W15" s="50">
        <f>SUM(R15:V15)</f>
        <v>10</v>
      </c>
      <c r="X15" s="50"/>
      <c r="Y15" s="51">
        <f>W15/$W$18</f>
        <v>0.7142857142857143</v>
      </c>
    </row>
    <row r="16" spans="1:25" s="13" customFormat="1" ht="27" customHeight="1">
      <c r="A16" s="61" t="s">
        <v>49</v>
      </c>
      <c r="B16" s="64">
        <v>0.9</v>
      </c>
      <c r="C16" s="64">
        <v>0.9</v>
      </c>
      <c r="D16" s="70"/>
      <c r="E16" s="71"/>
      <c r="F16" s="71"/>
      <c r="G16" s="69">
        <v>1</v>
      </c>
      <c r="H16" s="72">
        <v>0.28999999999999998</v>
      </c>
      <c r="I16" s="70"/>
      <c r="J16" s="70"/>
      <c r="K16" s="70"/>
      <c r="L16" s="69">
        <v>0.28999999999999998</v>
      </c>
      <c r="M16" s="68">
        <f t="shared" si="2"/>
        <v>0.32222222222222219</v>
      </c>
      <c r="N16" s="68">
        <f>B16-L16</f>
        <v>0.6100000000000001</v>
      </c>
      <c r="O16" s="81"/>
      <c r="Q16" s="38" t="s">
        <v>27</v>
      </c>
      <c r="R16" s="27">
        <v>0</v>
      </c>
      <c r="S16" s="27">
        <v>0</v>
      </c>
      <c r="T16" s="27">
        <v>1</v>
      </c>
      <c r="U16" s="27">
        <v>0</v>
      </c>
      <c r="V16" s="38">
        <v>1</v>
      </c>
      <c r="W16" s="50">
        <f>SUM(R16:V16)</f>
        <v>2</v>
      </c>
      <c r="X16" s="53"/>
      <c r="Y16" s="51">
        <f>W16/$W$18</f>
        <v>0.14285714285714285</v>
      </c>
    </row>
    <row r="17" spans="1:25" ht="32.25" customHeight="1">
      <c r="A17" s="60" t="s">
        <v>50</v>
      </c>
      <c r="B17" s="73"/>
      <c r="C17" s="73"/>
      <c r="D17" s="73"/>
      <c r="E17" s="73"/>
      <c r="F17" s="73"/>
      <c r="G17" s="73"/>
      <c r="H17" s="73"/>
      <c r="I17" s="73"/>
      <c r="J17" s="73"/>
      <c r="K17" s="73"/>
      <c r="L17" s="73"/>
      <c r="M17" s="73"/>
      <c r="N17" s="74">
        <f t="shared" ref="N17:N31" si="3">B17-L17</f>
        <v>0</v>
      </c>
      <c r="O17" s="82"/>
      <c r="Q17" s="38" t="s">
        <v>28</v>
      </c>
      <c r="R17" s="27">
        <v>0</v>
      </c>
      <c r="S17" s="27">
        <v>0</v>
      </c>
      <c r="T17" s="27">
        <v>0</v>
      </c>
      <c r="U17" s="27">
        <v>2</v>
      </c>
      <c r="V17" s="38">
        <v>0</v>
      </c>
      <c r="W17" s="50">
        <f>SUM(R17:V17)</f>
        <v>2</v>
      </c>
      <c r="X17" s="50"/>
      <c r="Y17" s="51">
        <f>W17/$W$18</f>
        <v>0.14285714285714285</v>
      </c>
    </row>
    <row r="18" spans="1:25" ht="18" customHeight="1">
      <c r="A18" s="62" t="s">
        <v>51</v>
      </c>
      <c r="B18" s="64">
        <v>0.7</v>
      </c>
      <c r="C18" s="64">
        <v>0.7</v>
      </c>
      <c r="D18" s="67"/>
      <c r="E18" s="48"/>
      <c r="F18" s="48"/>
      <c r="G18" s="68">
        <f t="shared" si="0"/>
        <v>0.7</v>
      </c>
      <c r="H18" s="67">
        <v>0</v>
      </c>
      <c r="I18" s="67"/>
      <c r="J18" s="67"/>
      <c r="K18" s="67"/>
      <c r="L18" s="67">
        <f t="shared" si="1"/>
        <v>0</v>
      </c>
      <c r="M18" s="68">
        <f t="shared" si="2"/>
        <v>0</v>
      </c>
      <c r="N18" s="68">
        <f t="shared" si="3"/>
        <v>0.7</v>
      </c>
      <c r="O18" s="81"/>
      <c r="Q18" s="39" t="s">
        <v>22</v>
      </c>
      <c r="R18" s="28">
        <f>SUM(R15:R17)</f>
        <v>3</v>
      </c>
      <c r="S18" s="28">
        <f>SUM(S15:S17)</f>
        <v>4</v>
      </c>
      <c r="T18" s="28">
        <f>SUM(T15:T17)</f>
        <v>3</v>
      </c>
      <c r="U18" s="28">
        <f>SUM(U15:U17)</f>
        <v>3</v>
      </c>
      <c r="V18" s="39">
        <f>SUM(V15:V17)</f>
        <v>1</v>
      </c>
      <c r="W18" s="50">
        <f>SUM(R18:V18)</f>
        <v>14</v>
      </c>
      <c r="X18" s="50"/>
      <c r="Y18" s="51">
        <f>W18/$W$18</f>
        <v>1</v>
      </c>
    </row>
    <row r="19" spans="1:25" s="13" customFormat="1" ht="18" customHeight="1">
      <c r="A19" s="62" t="s">
        <v>52</v>
      </c>
      <c r="B19" s="64">
        <v>0.7</v>
      </c>
      <c r="C19" s="64">
        <v>0.7</v>
      </c>
      <c r="D19" s="70"/>
      <c r="E19" s="71"/>
      <c r="F19" s="71"/>
      <c r="G19" s="68">
        <f t="shared" si="0"/>
        <v>0.7</v>
      </c>
      <c r="H19" s="67">
        <v>0</v>
      </c>
      <c r="I19" s="70"/>
      <c r="J19" s="70"/>
      <c r="K19" s="70"/>
      <c r="L19" s="67">
        <f t="shared" si="1"/>
        <v>0</v>
      </c>
      <c r="M19" s="68">
        <f t="shared" si="2"/>
        <v>0</v>
      </c>
      <c r="N19" s="68">
        <f t="shared" si="3"/>
        <v>0.7</v>
      </c>
      <c r="O19" s="81"/>
    </row>
    <row r="20" spans="1:25" ht="18" customHeight="1">
      <c r="A20" s="62" t="s">
        <v>53</v>
      </c>
      <c r="B20" s="64">
        <v>0.85</v>
      </c>
      <c r="C20" s="64">
        <v>0.85</v>
      </c>
      <c r="D20" s="67"/>
      <c r="E20" s="48"/>
      <c r="F20" s="48"/>
      <c r="G20" s="68">
        <f t="shared" si="0"/>
        <v>0.85</v>
      </c>
      <c r="H20" s="67">
        <v>0</v>
      </c>
      <c r="I20" s="67"/>
      <c r="J20" s="67"/>
      <c r="K20" s="67"/>
      <c r="L20" s="67">
        <f t="shared" si="1"/>
        <v>0</v>
      </c>
      <c r="M20" s="68">
        <f t="shared" si="2"/>
        <v>0</v>
      </c>
      <c r="N20" s="68">
        <f t="shared" si="3"/>
        <v>0.85</v>
      </c>
      <c r="O20" s="81"/>
      <c r="P20" s="47" t="s">
        <v>74</v>
      </c>
      <c r="T20" s="47" t="s">
        <v>77</v>
      </c>
    </row>
    <row r="21" spans="1:25" ht="18" customHeight="1">
      <c r="A21" s="62" t="s">
        <v>54</v>
      </c>
      <c r="B21" s="64">
        <v>0.7</v>
      </c>
      <c r="C21" s="64">
        <v>0.7</v>
      </c>
      <c r="D21" s="67"/>
      <c r="E21" s="48"/>
      <c r="F21" s="48"/>
      <c r="G21" s="68">
        <f t="shared" si="0"/>
        <v>0.7</v>
      </c>
      <c r="H21" s="67">
        <v>0</v>
      </c>
      <c r="I21" s="67"/>
      <c r="J21" s="67"/>
      <c r="K21" s="67"/>
      <c r="L21" s="67">
        <f t="shared" si="1"/>
        <v>0</v>
      </c>
      <c r="M21" s="68">
        <f t="shared" si="2"/>
        <v>0</v>
      </c>
      <c r="N21" s="68">
        <f t="shared" si="3"/>
        <v>0.7</v>
      </c>
      <c r="O21" s="81"/>
    </row>
    <row r="22" spans="1:25" ht="18" customHeight="1">
      <c r="A22" s="60" t="s">
        <v>55</v>
      </c>
      <c r="B22" s="73"/>
      <c r="C22" s="73"/>
      <c r="D22" s="73"/>
      <c r="E22" s="73"/>
      <c r="F22" s="73"/>
      <c r="G22" s="73"/>
      <c r="H22" s="73"/>
      <c r="I22" s="73"/>
      <c r="J22" s="73"/>
      <c r="K22" s="73"/>
      <c r="L22" s="73"/>
      <c r="M22" s="73"/>
      <c r="N22" s="74">
        <f t="shared" si="3"/>
        <v>0</v>
      </c>
      <c r="O22" s="82"/>
    </row>
    <row r="23" spans="1:25" ht="18" customHeight="1">
      <c r="A23" s="62" t="s">
        <v>56</v>
      </c>
      <c r="B23" s="65">
        <v>0.8</v>
      </c>
      <c r="C23" s="64">
        <v>0.8</v>
      </c>
      <c r="D23" s="67"/>
      <c r="E23" s="48"/>
      <c r="F23" s="48"/>
      <c r="G23" s="68">
        <f t="shared" si="0"/>
        <v>0.8</v>
      </c>
      <c r="H23" s="67"/>
      <c r="I23" s="67"/>
      <c r="J23" s="67"/>
      <c r="K23" s="67"/>
      <c r="L23" s="67">
        <f t="shared" si="1"/>
        <v>0</v>
      </c>
      <c r="M23" s="68">
        <f t="shared" si="2"/>
        <v>0</v>
      </c>
      <c r="N23" s="68">
        <f t="shared" si="3"/>
        <v>0.8</v>
      </c>
      <c r="O23" s="81"/>
      <c r="T23" s="47" t="s">
        <v>78</v>
      </c>
    </row>
    <row r="24" spans="1:25" ht="18" customHeight="1">
      <c r="A24" s="62" t="s">
        <v>57</v>
      </c>
      <c r="B24" s="62">
        <v>2</v>
      </c>
      <c r="C24" s="48">
        <v>2</v>
      </c>
      <c r="D24" s="67"/>
      <c r="E24" s="48"/>
      <c r="F24" s="48"/>
      <c r="G24" s="67">
        <f t="shared" si="0"/>
        <v>2</v>
      </c>
      <c r="H24" s="67">
        <v>0</v>
      </c>
      <c r="I24" s="67"/>
      <c r="J24" s="67"/>
      <c r="K24" s="67"/>
      <c r="L24" s="67">
        <f t="shared" si="1"/>
        <v>0</v>
      </c>
      <c r="M24" s="68">
        <f t="shared" si="2"/>
        <v>0</v>
      </c>
      <c r="N24" s="74">
        <f t="shared" si="3"/>
        <v>2</v>
      </c>
      <c r="O24" s="82"/>
    </row>
    <row r="25" spans="1:25" ht="18" customHeight="1">
      <c r="A25" s="62" t="s">
        <v>58</v>
      </c>
      <c r="B25" s="62">
        <v>15</v>
      </c>
      <c r="C25" s="48">
        <v>15</v>
      </c>
      <c r="D25" s="67"/>
      <c r="E25" s="48"/>
      <c r="F25" s="48"/>
      <c r="G25" s="67">
        <f t="shared" si="0"/>
        <v>15</v>
      </c>
      <c r="H25" s="67">
        <v>10</v>
      </c>
      <c r="I25" s="67"/>
      <c r="J25" s="67"/>
      <c r="K25" s="67"/>
      <c r="L25" s="67">
        <f t="shared" si="1"/>
        <v>10</v>
      </c>
      <c r="M25" s="68">
        <f t="shared" si="2"/>
        <v>0.66666666666666663</v>
      </c>
      <c r="N25" s="74">
        <f t="shared" si="3"/>
        <v>5</v>
      </c>
      <c r="O25" s="82"/>
    </row>
    <row r="26" spans="1:25" ht="18" customHeight="1">
      <c r="A26" s="60" t="s">
        <v>59</v>
      </c>
      <c r="B26" s="73"/>
      <c r="C26" s="73"/>
      <c r="D26" s="73"/>
      <c r="E26" s="73"/>
      <c r="F26" s="73"/>
      <c r="G26" s="73"/>
      <c r="H26" s="73"/>
      <c r="I26" s="73"/>
      <c r="J26" s="73"/>
      <c r="K26" s="73"/>
      <c r="L26" s="73"/>
      <c r="M26" s="73"/>
      <c r="N26" s="74">
        <f t="shared" si="3"/>
        <v>0</v>
      </c>
      <c r="O26" s="82"/>
      <c r="P26" s="47" t="s">
        <v>75</v>
      </c>
    </row>
    <row r="27" spans="1:25" ht="22.5" customHeight="1">
      <c r="A27" s="48" t="s">
        <v>60</v>
      </c>
      <c r="B27" s="66">
        <v>1</v>
      </c>
      <c r="C27" s="66">
        <v>1</v>
      </c>
      <c r="D27" s="75"/>
      <c r="E27" s="76"/>
      <c r="F27" s="76"/>
      <c r="G27" s="67">
        <f t="shared" si="0"/>
        <v>1</v>
      </c>
      <c r="H27" s="75">
        <v>1</v>
      </c>
      <c r="I27" s="75"/>
      <c r="J27" s="75"/>
      <c r="K27" s="75"/>
      <c r="L27" s="67">
        <f t="shared" si="1"/>
        <v>1</v>
      </c>
      <c r="M27" s="68">
        <f t="shared" si="2"/>
        <v>1</v>
      </c>
      <c r="N27" s="74">
        <f t="shared" si="3"/>
        <v>0</v>
      </c>
      <c r="O27" s="82"/>
    </row>
    <row r="28" spans="1:25" ht="32.25" customHeight="1">
      <c r="A28" s="48" t="s">
        <v>61</v>
      </c>
      <c r="B28" s="64"/>
      <c r="C28" s="64"/>
      <c r="D28" s="62"/>
      <c r="E28" s="62"/>
      <c r="F28" s="62"/>
      <c r="G28" s="67">
        <f t="shared" si="0"/>
        <v>0</v>
      </c>
      <c r="H28" s="62"/>
      <c r="I28" s="77"/>
      <c r="J28" s="77"/>
      <c r="K28" s="78"/>
      <c r="L28" s="67">
        <f t="shared" si="1"/>
        <v>0</v>
      </c>
      <c r="M28" s="68"/>
      <c r="N28" s="74">
        <f t="shared" si="3"/>
        <v>0</v>
      </c>
      <c r="O28" s="82"/>
    </row>
    <row r="29" spans="1:25" ht="19.5" customHeight="1">
      <c r="A29" s="63" t="s">
        <v>62</v>
      </c>
      <c r="B29" s="64">
        <v>0.5</v>
      </c>
      <c r="C29" s="64">
        <v>0.5</v>
      </c>
      <c r="D29" s="62"/>
      <c r="E29" s="62"/>
      <c r="F29" s="62"/>
      <c r="G29" s="68">
        <f t="shared" si="0"/>
        <v>0.5</v>
      </c>
      <c r="H29" s="65">
        <v>0.4</v>
      </c>
      <c r="I29" s="77"/>
      <c r="J29" s="77"/>
      <c r="K29" s="78"/>
      <c r="L29" s="68">
        <f t="shared" si="1"/>
        <v>0.4</v>
      </c>
      <c r="M29" s="68">
        <f t="shared" si="2"/>
        <v>0.8</v>
      </c>
      <c r="N29" s="68">
        <f t="shared" si="3"/>
        <v>9.9999999999999978E-2</v>
      </c>
      <c r="O29" s="81"/>
    </row>
    <row r="30" spans="1:25" ht="31.5" customHeight="1">
      <c r="A30" s="60" t="s">
        <v>63</v>
      </c>
      <c r="B30" s="73"/>
      <c r="C30" s="73"/>
      <c r="D30" s="73"/>
      <c r="E30" s="73"/>
      <c r="F30" s="73"/>
      <c r="G30" s="73"/>
      <c r="H30" s="73"/>
      <c r="I30" s="73"/>
      <c r="J30" s="73"/>
      <c r="K30" s="73"/>
      <c r="L30" s="73"/>
      <c r="M30" s="73"/>
      <c r="N30" s="74">
        <f t="shared" si="3"/>
        <v>0</v>
      </c>
      <c r="O30" s="82"/>
      <c r="P30" s="47" t="s">
        <v>76</v>
      </c>
    </row>
    <row r="31" spans="1:25" ht="42" customHeight="1">
      <c r="A31" s="63" t="s">
        <v>64</v>
      </c>
      <c r="B31" s="74">
        <v>2</v>
      </c>
      <c r="C31" s="74">
        <v>2</v>
      </c>
      <c r="D31" s="62"/>
      <c r="E31" s="62"/>
      <c r="F31" s="62"/>
      <c r="G31" s="67">
        <f t="shared" si="0"/>
        <v>2</v>
      </c>
      <c r="H31" s="62">
        <v>1</v>
      </c>
      <c r="I31" s="77"/>
      <c r="J31" s="77"/>
      <c r="K31" s="78"/>
      <c r="L31" s="67">
        <f t="shared" si="1"/>
        <v>1</v>
      </c>
      <c r="M31" s="68">
        <f t="shared" si="2"/>
        <v>0.5</v>
      </c>
      <c r="N31" s="74">
        <f t="shared" si="3"/>
        <v>1</v>
      </c>
      <c r="O31" s="82"/>
    </row>
    <row r="32" spans="1:25" ht="18" customHeight="1">
      <c r="A32" s="17"/>
      <c r="B32" s="18"/>
      <c r="C32" s="19"/>
      <c r="D32" s="20"/>
      <c r="E32" s="17"/>
      <c r="F32" s="17"/>
      <c r="G32" s="20"/>
      <c r="H32" s="20"/>
      <c r="I32" s="21"/>
      <c r="J32" s="21"/>
      <c r="K32" s="22"/>
      <c r="L32" s="23"/>
      <c r="M32" s="24"/>
    </row>
    <row r="33" spans="1:13" ht="18" customHeight="1">
      <c r="A33" s="17"/>
      <c r="B33" s="18"/>
      <c r="C33" s="19"/>
      <c r="D33" s="20"/>
      <c r="E33" s="17"/>
      <c r="F33" s="17"/>
      <c r="G33" s="20"/>
      <c r="H33" s="20"/>
      <c r="I33" s="21"/>
      <c r="J33" s="21"/>
      <c r="K33" s="22" t="s">
        <v>29</v>
      </c>
      <c r="L33" s="23"/>
      <c r="M33" s="24"/>
    </row>
    <row r="34" spans="1:13" ht="18" customHeight="1">
      <c r="A34" s="17"/>
      <c r="B34" s="18"/>
      <c r="C34" s="19"/>
      <c r="D34" s="20"/>
      <c r="E34" s="17"/>
      <c r="F34" s="17"/>
      <c r="G34" s="20"/>
      <c r="H34" s="20"/>
      <c r="I34" s="21"/>
      <c r="J34" s="21"/>
      <c r="K34" s="22"/>
      <c r="L34" s="23"/>
      <c r="M34" s="24"/>
    </row>
    <row r="35" spans="1:13" ht="18" customHeight="1">
      <c r="A35" s="17"/>
      <c r="B35" s="18"/>
      <c r="C35" s="19"/>
      <c r="D35" s="20"/>
      <c r="E35" s="17"/>
      <c r="F35" s="17"/>
      <c r="G35" s="20"/>
      <c r="H35" s="20"/>
      <c r="I35" s="21"/>
      <c r="J35" s="21"/>
      <c r="K35" s="22"/>
      <c r="L35" s="23"/>
      <c r="M35" s="24"/>
    </row>
    <row r="36" spans="1:13" ht="18" customHeight="1">
      <c r="A36" s="17"/>
      <c r="B36" s="18"/>
      <c r="C36" s="19"/>
      <c r="D36" s="20"/>
      <c r="E36" s="17"/>
      <c r="F36" s="17"/>
      <c r="G36" s="20"/>
      <c r="H36" s="20"/>
      <c r="I36" s="21"/>
      <c r="J36" s="21"/>
      <c r="K36" s="22"/>
      <c r="L36" s="23"/>
      <c r="M36" s="24"/>
    </row>
    <row r="37" spans="1:13" ht="18" customHeight="1">
      <c r="A37" s="17"/>
      <c r="B37" s="18"/>
      <c r="C37" s="19"/>
      <c r="D37" s="20"/>
      <c r="E37" s="17"/>
      <c r="F37" s="17"/>
      <c r="G37" s="20"/>
      <c r="H37" s="20"/>
      <c r="I37" s="21"/>
      <c r="J37" s="21"/>
      <c r="K37" s="22"/>
      <c r="L37" s="23"/>
      <c r="M37" s="24"/>
    </row>
  </sheetData>
  <mergeCells count="15">
    <mergeCell ref="A1:N1"/>
    <mergeCell ref="E4:H4"/>
    <mergeCell ref="M4:N4"/>
    <mergeCell ref="F6:H6"/>
    <mergeCell ref="L6:N6"/>
    <mergeCell ref="A2:L2"/>
    <mergeCell ref="R13:V13"/>
    <mergeCell ref="F8:H8"/>
    <mergeCell ref="L8:N8"/>
    <mergeCell ref="A10:N10"/>
    <mergeCell ref="A11:A12"/>
    <mergeCell ref="B11:B12"/>
    <mergeCell ref="C11:G11"/>
    <mergeCell ref="H11:M11"/>
    <mergeCell ref="N11:N12"/>
  </mergeCells>
  <phoneticPr fontId="92" type="noConversion"/>
  <conditionalFormatting sqref="L32:L37">
    <cfRule type="iconSet" priority="3">
      <iconSet iconSet="3Symbols">
        <cfvo type="percent" val="0"/>
        <cfvo type="percent" val="50.000999999999998"/>
        <cfvo type="percent" val="80"/>
      </iconSet>
    </cfRule>
  </conditionalFormatting>
  <conditionalFormatting sqref="M31 M27:M29 M23:M25 M18:M21 M14:M16">
    <cfRule type="iconSet" priority="6">
      <iconSet iconSet="3Symbols">
        <cfvo type="percent" val="0"/>
        <cfvo type="percent" val="50.000999999999998" gte="0"/>
        <cfvo type="percent" val="90" gte="0"/>
      </iconSet>
    </cfRule>
  </conditionalFormatting>
  <conditionalFormatting sqref="W15:W18">
    <cfRule type="iconSet" priority="1">
      <iconSet iconSet="3Symbols2">
        <cfvo type="percent" val="0"/>
        <cfvo type="num" val="50"/>
        <cfvo type="num" val="80"/>
      </iconSet>
    </cfRule>
    <cfRule type="iconSet" priority="2">
      <iconSet iconSet="3Symbols">
        <cfvo type="percent" val="0"/>
        <cfvo type="percent" val="33"/>
        <cfvo type="percent" val="67"/>
      </iconSet>
    </cfRule>
  </conditionalFormatting>
  <pageMargins left="0.15748031496062992" right="0.11811023622047245" top="0.27559055118110237" bottom="0.19685039370078741" header="0.15748031496062992" footer="0.11811023622047245"/>
  <pageSetup paperSize="9" scale="8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8"/>
  <sheetViews>
    <sheetView showGridLines="0" workbookViewId="0">
      <selection activeCell="D10" sqref="D10"/>
    </sheetView>
  </sheetViews>
  <sheetFormatPr defaultColWidth="9.1796875" defaultRowHeight="12"/>
  <cols>
    <col min="1" max="1" width="5.1796875" style="15" customWidth="1"/>
    <col min="2" max="2" width="74.81640625" style="14" customWidth="1"/>
    <col min="3" max="3" width="17.1796875" style="14" customWidth="1"/>
    <col min="4" max="5" width="14.7265625" style="14" customWidth="1"/>
    <col min="6" max="6" width="34.1796875" style="14" customWidth="1"/>
    <col min="7" max="16384" width="9.1796875" style="14"/>
  </cols>
  <sheetData>
    <row r="1" spans="1:6" ht="21" customHeight="1">
      <c r="A1" s="233" t="s">
        <v>83</v>
      </c>
      <c r="B1" s="579"/>
      <c r="C1" s="579"/>
      <c r="D1" s="579"/>
      <c r="E1" s="579"/>
      <c r="F1" s="234"/>
    </row>
    <row r="2" spans="1:6" ht="23.25" customHeight="1">
      <c r="A2" s="581" t="s">
        <v>91</v>
      </c>
      <c r="B2" s="581"/>
      <c r="C2" s="581"/>
      <c r="D2" s="581"/>
      <c r="E2" s="581"/>
      <c r="F2" s="581"/>
    </row>
    <row r="3" spans="1:6" ht="20.25" customHeight="1">
      <c r="A3" s="86" t="s">
        <v>81</v>
      </c>
      <c r="B3" s="87"/>
      <c r="C3" s="88" t="s">
        <v>82</v>
      </c>
      <c r="D3" s="89"/>
      <c r="E3" s="89"/>
      <c r="F3" s="90"/>
    </row>
    <row r="4" spans="1:6" ht="6" customHeight="1">
      <c r="A4" s="31"/>
      <c r="B4" s="4"/>
      <c r="C4" s="4"/>
      <c r="D4" s="4"/>
      <c r="E4" s="4"/>
      <c r="F4" s="4"/>
    </row>
    <row r="5" spans="1:6" ht="17.25" customHeight="1">
      <c r="A5" s="580" t="s">
        <v>80</v>
      </c>
      <c r="B5" s="580"/>
      <c r="C5" s="580"/>
      <c r="D5" s="580"/>
      <c r="E5" s="580"/>
      <c r="F5" s="580"/>
    </row>
    <row r="6" spans="1:6" ht="39" customHeight="1">
      <c r="A6" s="582" t="s">
        <v>90</v>
      </c>
      <c r="B6" s="583"/>
      <c r="C6" s="583"/>
      <c r="D6" s="583"/>
      <c r="E6" s="583"/>
      <c r="F6" s="584"/>
    </row>
    <row r="7" spans="1:6" ht="7.5" customHeight="1">
      <c r="B7" s="15"/>
      <c r="C7" s="15"/>
      <c r="D7" s="15"/>
      <c r="E7" s="15"/>
      <c r="F7" s="15"/>
    </row>
    <row r="8" spans="1:6" s="1" customFormat="1" ht="23.25" customHeight="1">
      <c r="A8" s="41"/>
      <c r="B8" s="42" t="s">
        <v>88</v>
      </c>
      <c r="C8" s="42" t="s">
        <v>86</v>
      </c>
      <c r="D8" s="42" t="s">
        <v>87</v>
      </c>
      <c r="E8" s="42" t="s">
        <v>43</v>
      </c>
      <c r="F8" s="42" t="s">
        <v>5</v>
      </c>
    </row>
    <row r="9" spans="1:6" s="1" customFormat="1" ht="16" customHeight="1">
      <c r="A9" s="576" t="s">
        <v>84</v>
      </c>
      <c r="B9" s="43"/>
      <c r="C9" s="44"/>
      <c r="D9" s="43"/>
      <c r="E9" s="43"/>
      <c r="F9" s="43"/>
    </row>
    <row r="10" spans="1:6" s="1" customFormat="1" ht="16" customHeight="1">
      <c r="A10" s="577"/>
      <c r="B10" s="43"/>
      <c r="C10" s="43"/>
      <c r="D10" s="43"/>
      <c r="E10" s="43"/>
      <c r="F10" s="43"/>
    </row>
    <row r="11" spans="1:6" s="1" customFormat="1" ht="16" customHeight="1">
      <c r="A11" s="577"/>
      <c r="B11" s="43"/>
      <c r="C11" s="44"/>
      <c r="D11" s="45"/>
      <c r="E11" s="45"/>
      <c r="F11" s="43"/>
    </row>
    <row r="12" spans="1:6" s="1" customFormat="1" ht="16" customHeight="1">
      <c r="A12" s="577"/>
      <c r="B12" s="43"/>
      <c r="C12" s="43"/>
      <c r="D12" s="43"/>
      <c r="E12" s="43"/>
      <c r="F12" s="43"/>
    </row>
    <row r="13" spans="1:6" s="1" customFormat="1" ht="16" customHeight="1">
      <c r="A13" s="578"/>
      <c r="B13" s="43"/>
      <c r="C13" s="43"/>
      <c r="D13" s="43"/>
      <c r="E13" s="43"/>
      <c r="F13" s="43"/>
    </row>
    <row r="14" spans="1:6" s="1" customFormat="1" ht="16" customHeight="1">
      <c r="A14" s="576" t="s">
        <v>85</v>
      </c>
      <c r="B14" s="43"/>
      <c r="C14" s="43"/>
      <c r="D14" s="45"/>
      <c r="E14" s="45"/>
      <c r="F14" s="43"/>
    </row>
    <row r="15" spans="1:6" s="1" customFormat="1" ht="16" customHeight="1">
      <c r="A15" s="577"/>
      <c r="B15" s="43"/>
      <c r="C15" s="43"/>
      <c r="D15" s="45"/>
      <c r="E15" s="45"/>
      <c r="F15" s="43"/>
    </row>
    <row r="16" spans="1:6" s="1" customFormat="1" ht="16" customHeight="1">
      <c r="A16" s="577"/>
      <c r="B16" s="43"/>
      <c r="C16" s="52"/>
      <c r="D16" s="45"/>
      <c r="E16" s="45"/>
      <c r="F16" s="43"/>
    </row>
    <row r="17" spans="1:6" s="1" customFormat="1" ht="16" customHeight="1">
      <c r="A17" s="577"/>
      <c r="B17" s="43"/>
      <c r="C17" s="43"/>
      <c r="D17" s="45"/>
      <c r="E17" s="45"/>
      <c r="F17" s="43"/>
    </row>
    <row r="18" spans="1:6" s="1" customFormat="1" ht="16" customHeight="1">
      <c r="A18" s="578"/>
      <c r="B18" s="43"/>
      <c r="C18" s="43"/>
      <c r="D18" s="45"/>
      <c r="E18" s="45"/>
      <c r="F18" s="43"/>
    </row>
    <row r="19" spans="1:6" s="1" customFormat="1" ht="16" customHeight="1">
      <c r="A19" s="576" t="s">
        <v>89</v>
      </c>
      <c r="B19" s="43"/>
      <c r="C19" s="43"/>
      <c r="D19" s="45"/>
      <c r="E19" s="45"/>
      <c r="F19" s="43"/>
    </row>
    <row r="20" spans="1:6" s="1" customFormat="1" ht="16" customHeight="1">
      <c r="A20" s="577"/>
      <c r="B20" s="43"/>
      <c r="C20" s="43"/>
      <c r="D20" s="45"/>
      <c r="E20" s="45"/>
      <c r="F20" s="43"/>
    </row>
    <row r="21" spans="1:6" s="1" customFormat="1" ht="16" customHeight="1">
      <c r="A21" s="577"/>
      <c r="B21" s="43"/>
      <c r="C21" s="43"/>
      <c r="D21" s="44"/>
      <c r="E21" s="44"/>
      <c r="F21" s="43"/>
    </row>
    <row r="22" spans="1:6" s="1" customFormat="1" ht="16" customHeight="1">
      <c r="A22" s="577"/>
      <c r="B22" s="43"/>
      <c r="C22" s="43"/>
      <c r="D22" s="45"/>
      <c r="E22" s="45"/>
      <c r="F22" s="43"/>
    </row>
    <row r="23" spans="1:6" s="1" customFormat="1" ht="16" customHeight="1">
      <c r="A23" s="577"/>
      <c r="B23" s="43"/>
      <c r="C23" s="43"/>
      <c r="D23" s="45"/>
      <c r="E23" s="45"/>
      <c r="F23" s="43"/>
    </row>
    <row r="24" spans="1:6" s="1" customFormat="1" ht="16" customHeight="1">
      <c r="A24" s="577"/>
      <c r="B24" s="43"/>
      <c r="C24" s="43"/>
      <c r="D24" s="45"/>
      <c r="E24" s="45"/>
      <c r="F24" s="43"/>
    </row>
    <row r="25" spans="1:6" s="1" customFormat="1" ht="16" customHeight="1">
      <c r="A25" s="577"/>
      <c r="B25" s="43"/>
      <c r="C25" s="44"/>
      <c r="D25" s="45"/>
      <c r="E25" s="45"/>
      <c r="F25" s="43"/>
    </row>
    <row r="26" spans="1:6" ht="16" customHeight="1">
      <c r="A26" s="577"/>
      <c r="B26" s="43"/>
      <c r="C26" s="43"/>
      <c r="D26" s="43"/>
      <c r="E26" s="43"/>
      <c r="F26" s="43"/>
    </row>
    <row r="27" spans="1:6" ht="16" customHeight="1">
      <c r="A27" s="577"/>
      <c r="B27" s="43"/>
      <c r="C27" s="43"/>
      <c r="D27" s="43"/>
      <c r="E27" s="43"/>
      <c r="F27" s="43"/>
    </row>
    <row r="28" spans="1:6" ht="16" customHeight="1">
      <c r="A28" s="577"/>
      <c r="B28" s="43"/>
      <c r="C28" s="43"/>
      <c r="D28" s="43"/>
      <c r="E28" s="43"/>
      <c r="F28" s="43"/>
    </row>
    <row r="29" spans="1:6" ht="16" customHeight="1">
      <c r="A29" s="578"/>
      <c r="B29" s="43"/>
      <c r="C29" s="43"/>
      <c r="D29" s="43"/>
      <c r="E29" s="43"/>
      <c r="F29" s="43"/>
    </row>
    <row r="30" spans="1:6" ht="18" customHeight="1"/>
    <row r="31" spans="1:6" ht="18" customHeight="1"/>
    <row r="32" spans="1:6" ht="18" customHeight="1"/>
    <row r="33" ht="18" customHeight="1"/>
    <row r="34" ht="18" customHeight="1"/>
    <row r="35" ht="18" customHeight="1"/>
    <row r="36" ht="18" customHeight="1"/>
    <row r="37" ht="18" customHeight="1"/>
    <row r="38" ht="18" customHeight="1"/>
  </sheetData>
  <mergeCells count="7">
    <mergeCell ref="A19:A29"/>
    <mergeCell ref="A1:F1"/>
    <mergeCell ref="A5:F5"/>
    <mergeCell ref="A2:F2"/>
    <mergeCell ref="A6:F6"/>
    <mergeCell ref="A9:A13"/>
    <mergeCell ref="A14:A18"/>
  </mergeCells>
  <phoneticPr fontId="92" type="noConversion"/>
  <conditionalFormatting sqref="F9:F29">
    <cfRule type="iconSet" priority="12">
      <iconSet iconSet="3Symbols">
        <cfvo type="percent" val="0"/>
        <cfvo type="percent" val="50"/>
        <cfvo type="percent" val="80"/>
      </iconSet>
    </cfRule>
  </conditionalFormatting>
  <pageMargins left="0.19685039370078741" right="0.17" top="0.31496062992125984" bottom="0.31496062992125984" header="0.19685039370078741" footer="0.19685039370078741"/>
  <pageSetup scale="8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E14"/>
  <sheetViews>
    <sheetView topLeftCell="A13" workbookViewId="0">
      <selection activeCell="C14" sqref="C14"/>
    </sheetView>
  </sheetViews>
  <sheetFormatPr defaultColWidth="9.1796875" defaultRowHeight="14"/>
  <cols>
    <col min="1" max="1" width="30.7265625" customWidth="1"/>
    <col min="2" max="2" width="16.26953125" customWidth="1"/>
    <col min="3" max="3" width="39.7265625" customWidth="1"/>
    <col min="4" max="4" width="25.54296875" customWidth="1"/>
    <col min="5" max="5" width="28" customWidth="1"/>
  </cols>
  <sheetData>
    <row r="2" spans="1:5" s="7" customFormat="1" ht="21" customHeight="1">
      <c r="A2" s="8" t="s">
        <v>6</v>
      </c>
      <c r="B2" s="8" t="s">
        <v>7</v>
      </c>
      <c r="C2" s="8" t="s">
        <v>8</v>
      </c>
      <c r="D2" s="8" t="s">
        <v>9</v>
      </c>
      <c r="E2" s="8" t="s">
        <v>10</v>
      </c>
    </row>
    <row r="3" spans="1:5" ht="18" customHeight="1">
      <c r="A3" s="585" t="s">
        <v>11</v>
      </c>
      <c r="B3" s="5" t="s">
        <v>12</v>
      </c>
      <c r="C3" s="6"/>
      <c r="D3" s="6"/>
      <c r="E3" s="6"/>
    </row>
    <row r="4" spans="1:5" ht="18" customHeight="1">
      <c r="A4" s="585"/>
      <c r="B4" s="5" t="s">
        <v>13</v>
      </c>
      <c r="C4" s="6"/>
      <c r="D4" s="6"/>
      <c r="E4" s="6"/>
    </row>
    <row r="5" spans="1:5" ht="18" customHeight="1">
      <c r="A5" s="585"/>
      <c r="B5" s="5" t="s">
        <v>14</v>
      </c>
      <c r="C5" s="6"/>
      <c r="D5" s="6"/>
      <c r="E5" s="6"/>
    </row>
    <row r="6" spans="1:5" ht="18" customHeight="1">
      <c r="A6" s="585" t="s">
        <v>15</v>
      </c>
      <c r="B6" s="5" t="s">
        <v>12</v>
      </c>
      <c r="C6" s="6"/>
      <c r="D6" s="6"/>
      <c r="E6" s="6"/>
    </row>
    <row r="7" spans="1:5" ht="18" customHeight="1">
      <c r="A7" s="585"/>
      <c r="B7" s="5" t="s">
        <v>13</v>
      </c>
      <c r="C7" s="6"/>
      <c r="D7" s="6"/>
      <c r="E7" s="6"/>
    </row>
    <row r="8" spans="1:5" ht="96.75" customHeight="1">
      <c r="A8" s="585"/>
      <c r="B8" s="5" t="s">
        <v>14</v>
      </c>
      <c r="C8" s="6" t="s">
        <v>19</v>
      </c>
      <c r="D8" s="6"/>
      <c r="E8" s="6"/>
    </row>
    <row r="9" spans="1:5" ht="18" customHeight="1">
      <c r="A9" s="585" t="s">
        <v>16</v>
      </c>
      <c r="B9" s="5" t="s">
        <v>12</v>
      </c>
      <c r="C9" s="6"/>
      <c r="D9" s="6"/>
      <c r="E9" s="6"/>
    </row>
    <row r="10" spans="1:5" ht="18" customHeight="1">
      <c r="A10" s="585"/>
      <c r="B10" s="5" t="s">
        <v>13</v>
      </c>
      <c r="C10" s="6"/>
      <c r="D10" s="6"/>
      <c r="E10" s="6"/>
    </row>
    <row r="11" spans="1:5" ht="18" customHeight="1">
      <c r="A11" s="585"/>
      <c r="B11" s="5" t="s">
        <v>14</v>
      </c>
      <c r="C11" s="6"/>
      <c r="D11" s="6"/>
      <c r="E11" s="6"/>
    </row>
    <row r="12" spans="1:5" ht="18" customHeight="1">
      <c r="A12" s="585" t="s">
        <v>17</v>
      </c>
      <c r="B12" s="5" t="s">
        <v>12</v>
      </c>
      <c r="C12" s="6"/>
      <c r="D12" s="6"/>
      <c r="E12" s="6"/>
    </row>
    <row r="13" spans="1:5" ht="142.5" customHeight="1">
      <c r="A13" s="585"/>
      <c r="B13" s="5" t="s">
        <v>13</v>
      </c>
      <c r="C13" s="6" t="s">
        <v>20</v>
      </c>
      <c r="D13" s="6"/>
      <c r="E13" s="6"/>
    </row>
    <row r="14" spans="1:5" ht="72" customHeight="1">
      <c r="A14" s="585"/>
      <c r="B14" s="5" t="s">
        <v>14</v>
      </c>
      <c r="C14" s="6" t="s">
        <v>18</v>
      </c>
      <c r="D14" s="6"/>
      <c r="E14" s="6"/>
    </row>
  </sheetData>
  <mergeCells count="4">
    <mergeCell ref="A3:A5"/>
    <mergeCell ref="A6:A8"/>
    <mergeCell ref="A9:A11"/>
    <mergeCell ref="A12:A14"/>
  </mergeCells>
  <phoneticPr fontId="9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BA218"/>
  <sheetViews>
    <sheetView showGridLines="0" workbookViewId="0">
      <selection activeCell="M187" sqref="M187:AM187"/>
    </sheetView>
  </sheetViews>
  <sheetFormatPr defaultColWidth="2.7265625" defaultRowHeight="14"/>
  <cols>
    <col min="1" max="1" width="4.54296875" style="110" customWidth="1"/>
    <col min="2" max="12" width="2.7265625" style="110"/>
    <col min="13" max="13" width="1.7265625" style="110" customWidth="1"/>
    <col min="14" max="14" width="1.26953125" style="110" customWidth="1"/>
    <col min="15" max="15" width="2.26953125" style="110" customWidth="1"/>
    <col min="16" max="24" width="2.7265625" style="110"/>
    <col min="25" max="25" width="2.26953125" style="110" customWidth="1"/>
    <col min="26" max="32" width="2.7265625" style="110"/>
    <col min="33" max="33" width="0.7265625" style="110" customWidth="1"/>
    <col min="34" max="39" width="2.7265625" style="110"/>
    <col min="40" max="40" width="4" style="110" customWidth="1"/>
    <col min="41" max="41" width="3.81640625" style="110" customWidth="1"/>
    <col min="42" max="52" width="2.7265625" style="110"/>
    <col min="53" max="53" width="3.81640625" style="110" customWidth="1"/>
    <col min="54" max="16384" width="2.7265625" style="110"/>
  </cols>
  <sheetData>
    <row r="1" spans="1:53" ht="31.5" customHeight="1">
      <c r="A1" s="252" t="s">
        <v>175</v>
      </c>
      <c r="B1" s="252"/>
      <c r="C1" s="252"/>
      <c r="D1" s="252"/>
      <c r="E1" s="252"/>
      <c r="F1" s="252"/>
      <c r="G1" s="252"/>
      <c r="H1" s="252"/>
      <c r="I1" s="252"/>
      <c r="J1" s="252"/>
      <c r="K1" s="252"/>
      <c r="L1" s="252"/>
      <c r="M1" s="252"/>
      <c r="N1" s="252"/>
      <c r="O1" s="252"/>
      <c r="P1" s="252"/>
      <c r="Q1" s="252"/>
      <c r="R1" s="252"/>
      <c r="S1" s="252"/>
      <c r="T1" s="252"/>
      <c r="U1" s="252"/>
      <c r="V1" s="252"/>
      <c r="W1" s="252"/>
      <c r="X1" s="252"/>
      <c r="Y1" s="252"/>
      <c r="Z1" s="252"/>
      <c r="AA1" s="252"/>
      <c r="AB1" s="252"/>
      <c r="AC1" s="252"/>
      <c r="AD1" s="252"/>
      <c r="AE1" s="252"/>
      <c r="AF1" s="252"/>
      <c r="AG1" s="252"/>
      <c r="AH1" s="252"/>
      <c r="AI1" s="252"/>
      <c r="AJ1" s="252"/>
      <c r="AK1" s="252"/>
      <c r="AL1" s="252"/>
      <c r="AM1" s="252"/>
      <c r="AN1" s="252"/>
      <c r="AO1" s="252"/>
      <c r="AP1" s="252"/>
      <c r="AQ1" s="252"/>
      <c r="AR1" s="252"/>
      <c r="AS1" s="252"/>
      <c r="AT1" s="252"/>
      <c r="AU1" s="252"/>
      <c r="AV1" s="252"/>
      <c r="AW1" s="252"/>
      <c r="AX1" s="252"/>
      <c r="AY1" s="252"/>
      <c r="AZ1" s="252"/>
      <c r="BA1" s="252"/>
    </row>
    <row r="2" spans="1:53" ht="12" customHeight="1">
      <c r="A2" s="111"/>
      <c r="B2" s="111"/>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row>
    <row r="3" spans="1:53" ht="21" customHeight="1">
      <c r="A3" s="286" t="s">
        <v>176</v>
      </c>
      <c r="B3" s="287"/>
      <c r="C3" s="287"/>
      <c r="D3" s="288"/>
      <c r="E3" s="289"/>
      <c r="F3" s="289"/>
      <c r="G3" s="289"/>
      <c r="H3" s="289"/>
      <c r="I3" s="289"/>
      <c r="J3" s="289"/>
      <c r="K3" s="289"/>
      <c r="L3" s="289"/>
      <c r="P3" s="286" t="s">
        <v>188</v>
      </c>
      <c r="Q3" s="287"/>
      <c r="R3" s="287"/>
      <c r="S3" s="287"/>
      <c r="T3" s="287"/>
      <c r="U3" s="287"/>
      <c r="V3" s="290"/>
      <c r="W3" s="290"/>
      <c r="X3" s="290"/>
      <c r="Y3" s="291"/>
      <c r="Z3" s="291"/>
      <c r="AA3" s="291"/>
      <c r="AB3" s="291"/>
      <c r="AC3" s="291"/>
      <c r="AD3" s="291"/>
      <c r="AE3" s="291"/>
      <c r="AF3" s="291"/>
      <c r="AG3" s="291"/>
      <c r="AH3" s="291"/>
      <c r="AI3" s="292"/>
      <c r="AJ3" s="112"/>
      <c r="AK3" s="112"/>
      <c r="AL3" s="112"/>
      <c r="AM3" s="112"/>
      <c r="AN3" s="112"/>
      <c r="AO3" s="293" t="s">
        <v>177</v>
      </c>
      <c r="AP3" s="294"/>
      <c r="AQ3" s="294"/>
      <c r="AR3" s="294"/>
      <c r="AS3" s="294"/>
      <c r="AT3" s="295">
        <f ca="1">TODAY()</f>
        <v>45316</v>
      </c>
      <c r="AU3" s="296"/>
      <c r="AV3" s="296"/>
      <c r="AW3" s="296"/>
      <c r="AX3" s="296"/>
      <c r="AY3" s="296"/>
      <c r="AZ3" s="296"/>
      <c r="BA3" s="288"/>
    </row>
    <row r="4" spans="1:53" ht="10.5" customHeight="1"/>
    <row r="5" spans="1:53" ht="17.25" customHeight="1">
      <c r="A5" s="275" t="s">
        <v>192</v>
      </c>
      <c r="B5" s="275"/>
      <c r="C5" s="275"/>
      <c r="D5" s="275"/>
      <c r="E5" s="275"/>
      <c r="F5" s="275"/>
      <c r="G5" s="275"/>
      <c r="H5" s="275"/>
      <c r="I5" s="275"/>
      <c r="J5" s="275"/>
      <c r="K5" s="275"/>
      <c r="L5" s="275"/>
      <c r="M5" s="275"/>
      <c r="N5" s="275"/>
      <c r="O5" s="275"/>
      <c r="P5" s="275"/>
      <c r="Q5" s="275"/>
      <c r="R5" s="275"/>
      <c r="S5" s="275"/>
      <c r="T5" s="275"/>
      <c r="U5" s="275"/>
      <c r="V5" s="275"/>
      <c r="W5" s="275"/>
      <c r="X5" s="275"/>
      <c r="Y5" s="275"/>
      <c r="Z5" s="275"/>
      <c r="AA5" s="275"/>
      <c r="AB5" s="275"/>
      <c r="AC5" s="275"/>
      <c r="AD5" s="275"/>
      <c r="AE5" s="275"/>
      <c r="AF5" s="275"/>
      <c r="AH5" s="276" t="s">
        <v>178</v>
      </c>
      <c r="AI5" s="276"/>
      <c r="AJ5" s="276"/>
      <c r="AK5" s="276"/>
      <c r="AL5" s="276"/>
      <c r="AM5" s="276"/>
      <c r="AN5" s="276"/>
      <c r="AO5" s="276"/>
      <c r="AP5" s="276"/>
      <c r="AQ5" s="276"/>
      <c r="AR5" s="276"/>
      <c r="AS5" s="276"/>
      <c r="AT5" s="276"/>
      <c r="AU5" s="276"/>
      <c r="AV5" s="276"/>
      <c r="AW5" s="276"/>
      <c r="AX5" s="276"/>
      <c r="AY5" s="276"/>
      <c r="AZ5" s="277">
        <f>Recap!B26</f>
        <v>0</v>
      </c>
      <c r="BA5" s="278"/>
    </row>
    <row r="6" spans="1:53" ht="18" customHeight="1"/>
    <row r="19" spans="1:53" ht="18.75" customHeight="1">
      <c r="A19" s="297" t="s">
        <v>181</v>
      </c>
      <c r="B19" s="298"/>
      <c r="C19" s="298"/>
      <c r="D19" s="298"/>
      <c r="E19" s="298"/>
      <c r="F19" s="298"/>
      <c r="G19" s="298"/>
      <c r="H19" s="298"/>
      <c r="I19" s="298"/>
      <c r="J19" s="298"/>
      <c r="K19" s="298"/>
      <c r="L19" s="298"/>
      <c r="M19" s="298"/>
      <c r="N19" s="298"/>
      <c r="O19" s="298"/>
      <c r="P19" s="298"/>
      <c r="Q19" s="298"/>
      <c r="R19" s="298"/>
      <c r="S19" s="298"/>
      <c r="T19" s="298"/>
      <c r="U19" s="298"/>
      <c r="V19" s="298"/>
      <c r="W19" s="298"/>
      <c r="X19" s="298"/>
      <c r="Y19" s="298"/>
      <c r="Z19" s="298"/>
      <c r="AA19" s="298"/>
      <c r="AB19" s="298"/>
      <c r="AC19" s="298"/>
      <c r="AD19" s="298"/>
      <c r="AE19" s="298"/>
      <c r="AF19" s="299"/>
      <c r="AH19" s="279" t="s">
        <v>182</v>
      </c>
      <c r="AI19" s="279"/>
      <c r="AJ19" s="279"/>
      <c r="AK19" s="279"/>
      <c r="AL19" s="279"/>
      <c r="AM19" s="279"/>
      <c r="AN19" s="279"/>
      <c r="AO19" s="279"/>
      <c r="AP19" s="279"/>
      <c r="AQ19" s="279"/>
      <c r="AR19" s="279"/>
      <c r="AS19" s="279"/>
      <c r="AT19" s="279"/>
      <c r="AU19" s="279"/>
      <c r="AV19" s="279"/>
      <c r="AW19" s="279"/>
      <c r="AX19" s="279"/>
      <c r="AY19" s="279"/>
      <c r="AZ19" s="279"/>
      <c r="BA19" s="279"/>
    </row>
    <row r="20" spans="1:53" ht="5.25" customHeight="1"/>
    <row r="21" spans="1:53" ht="17.25" customHeight="1">
      <c r="A21" s="253"/>
      <c r="B21" s="254"/>
      <c r="C21" s="254"/>
      <c r="D21" s="254"/>
      <c r="E21" s="254"/>
      <c r="F21" s="254"/>
      <c r="G21" s="254"/>
      <c r="H21" s="254"/>
      <c r="I21" s="254"/>
      <c r="J21" s="254"/>
      <c r="K21" s="254"/>
      <c r="L21" s="254"/>
      <c r="M21" s="254"/>
      <c r="N21" s="254"/>
      <c r="O21" s="254"/>
      <c r="P21" s="254"/>
      <c r="Q21" s="254"/>
      <c r="R21" s="254"/>
      <c r="S21" s="254"/>
      <c r="T21" s="254"/>
      <c r="U21" s="254"/>
      <c r="V21" s="254"/>
      <c r="W21" s="254"/>
      <c r="X21" s="254"/>
      <c r="Y21" s="254"/>
      <c r="Z21" s="254"/>
      <c r="AA21" s="254"/>
      <c r="AB21" s="254"/>
      <c r="AC21" s="254"/>
      <c r="AD21" s="254"/>
      <c r="AE21" s="254"/>
      <c r="AF21" s="255"/>
      <c r="AH21" s="253"/>
      <c r="AI21" s="254"/>
      <c r="AJ21" s="254"/>
      <c r="AK21" s="254"/>
      <c r="AL21" s="254"/>
      <c r="AM21" s="254"/>
      <c r="AN21" s="254"/>
      <c r="AO21" s="254"/>
      <c r="AP21" s="254"/>
      <c r="AQ21" s="254"/>
      <c r="AR21" s="254"/>
      <c r="AS21" s="254"/>
      <c r="AT21" s="254"/>
      <c r="AU21" s="254"/>
      <c r="AV21" s="254"/>
      <c r="AW21" s="254"/>
      <c r="AX21" s="254"/>
      <c r="AY21" s="254"/>
      <c r="AZ21" s="254"/>
      <c r="BA21" s="255"/>
    </row>
    <row r="22" spans="1:53" s="113" customFormat="1" ht="19.899999999999999" customHeight="1">
      <c r="A22" s="256"/>
      <c r="B22" s="257"/>
      <c r="C22" s="257"/>
      <c r="D22" s="257"/>
      <c r="E22" s="257"/>
      <c r="F22" s="257"/>
      <c r="G22" s="257"/>
      <c r="H22" s="257"/>
      <c r="I22" s="257"/>
      <c r="J22" s="257"/>
      <c r="K22" s="257"/>
      <c r="L22" s="257"/>
      <c r="M22" s="257"/>
      <c r="N22" s="257"/>
      <c r="O22" s="257"/>
      <c r="P22" s="257"/>
      <c r="Q22" s="257"/>
      <c r="R22" s="257"/>
      <c r="S22" s="257"/>
      <c r="T22" s="257"/>
      <c r="U22" s="257"/>
      <c r="V22" s="257"/>
      <c r="W22" s="257"/>
      <c r="X22" s="257"/>
      <c r="Y22" s="257"/>
      <c r="Z22" s="257"/>
      <c r="AA22" s="257"/>
      <c r="AB22" s="257"/>
      <c r="AC22" s="257"/>
      <c r="AD22" s="257"/>
      <c r="AE22" s="257"/>
      <c r="AF22" s="258"/>
      <c r="AH22" s="256"/>
      <c r="AI22" s="257"/>
      <c r="AJ22" s="257"/>
      <c r="AK22" s="257"/>
      <c r="AL22" s="257"/>
      <c r="AM22" s="257"/>
      <c r="AN22" s="257"/>
      <c r="AO22" s="257"/>
      <c r="AP22" s="257"/>
      <c r="AQ22" s="257"/>
      <c r="AR22" s="257"/>
      <c r="AS22" s="257"/>
      <c r="AT22" s="257"/>
      <c r="AU22" s="257"/>
      <c r="AV22" s="257"/>
      <c r="AW22" s="257"/>
      <c r="AX22" s="257"/>
      <c r="AY22" s="257"/>
      <c r="AZ22" s="257"/>
      <c r="BA22" s="258"/>
    </row>
    <row r="23" spans="1:53">
      <c r="A23" s="256"/>
      <c r="B23" s="257"/>
      <c r="C23" s="257"/>
      <c r="D23" s="257"/>
      <c r="E23" s="257"/>
      <c r="F23" s="257"/>
      <c r="G23" s="257"/>
      <c r="H23" s="257"/>
      <c r="I23" s="257"/>
      <c r="J23" s="257"/>
      <c r="K23" s="257"/>
      <c r="L23" s="257"/>
      <c r="M23" s="257"/>
      <c r="N23" s="257"/>
      <c r="O23" s="257"/>
      <c r="P23" s="257"/>
      <c r="Q23" s="257"/>
      <c r="R23" s="257"/>
      <c r="S23" s="257"/>
      <c r="T23" s="257"/>
      <c r="U23" s="257"/>
      <c r="V23" s="257"/>
      <c r="W23" s="257"/>
      <c r="X23" s="257"/>
      <c r="Y23" s="257"/>
      <c r="Z23" s="257"/>
      <c r="AA23" s="257"/>
      <c r="AB23" s="257"/>
      <c r="AC23" s="257"/>
      <c r="AD23" s="257"/>
      <c r="AE23" s="257"/>
      <c r="AF23" s="258"/>
      <c r="AH23" s="256"/>
      <c r="AI23" s="257"/>
      <c r="AJ23" s="257"/>
      <c r="AK23" s="257"/>
      <c r="AL23" s="257"/>
      <c r="AM23" s="257"/>
      <c r="AN23" s="257"/>
      <c r="AO23" s="257"/>
      <c r="AP23" s="257"/>
      <c r="AQ23" s="257"/>
      <c r="AR23" s="257"/>
      <c r="AS23" s="257"/>
      <c r="AT23" s="257"/>
      <c r="AU23" s="257"/>
      <c r="AV23" s="257"/>
      <c r="AW23" s="257"/>
      <c r="AX23" s="257"/>
      <c r="AY23" s="257"/>
      <c r="AZ23" s="257"/>
      <c r="BA23" s="258"/>
    </row>
    <row r="24" spans="1:53">
      <c r="A24" s="256"/>
      <c r="B24" s="257"/>
      <c r="C24" s="257"/>
      <c r="D24" s="257"/>
      <c r="E24" s="257"/>
      <c r="F24" s="257"/>
      <c r="G24" s="257"/>
      <c r="H24" s="257"/>
      <c r="I24" s="257"/>
      <c r="J24" s="257"/>
      <c r="K24" s="257"/>
      <c r="L24" s="257"/>
      <c r="M24" s="257"/>
      <c r="N24" s="257"/>
      <c r="O24" s="257"/>
      <c r="P24" s="257"/>
      <c r="Q24" s="257"/>
      <c r="R24" s="257"/>
      <c r="S24" s="257"/>
      <c r="T24" s="257"/>
      <c r="U24" s="257"/>
      <c r="V24" s="257"/>
      <c r="W24" s="257"/>
      <c r="X24" s="257"/>
      <c r="Y24" s="257"/>
      <c r="Z24" s="257"/>
      <c r="AA24" s="257"/>
      <c r="AB24" s="257"/>
      <c r="AC24" s="257"/>
      <c r="AD24" s="257"/>
      <c r="AE24" s="257"/>
      <c r="AF24" s="258"/>
      <c r="AH24" s="256"/>
      <c r="AI24" s="257"/>
      <c r="AJ24" s="257"/>
      <c r="AK24" s="257"/>
      <c r="AL24" s="257"/>
      <c r="AM24" s="257"/>
      <c r="AN24" s="257"/>
      <c r="AO24" s="257"/>
      <c r="AP24" s="257"/>
      <c r="AQ24" s="257"/>
      <c r="AR24" s="257"/>
      <c r="AS24" s="257"/>
      <c r="AT24" s="257"/>
      <c r="AU24" s="257"/>
      <c r="AV24" s="257"/>
      <c r="AW24" s="257"/>
      <c r="AX24" s="257"/>
      <c r="AY24" s="257"/>
      <c r="AZ24" s="257"/>
      <c r="BA24" s="258"/>
    </row>
    <row r="25" spans="1:53">
      <c r="A25" s="256"/>
      <c r="B25" s="257"/>
      <c r="C25" s="257"/>
      <c r="D25" s="257"/>
      <c r="E25" s="257"/>
      <c r="F25" s="257"/>
      <c r="G25" s="257"/>
      <c r="H25" s="257"/>
      <c r="I25" s="257"/>
      <c r="J25" s="257"/>
      <c r="K25" s="257"/>
      <c r="L25" s="257"/>
      <c r="M25" s="257"/>
      <c r="N25" s="257"/>
      <c r="O25" s="257"/>
      <c r="P25" s="257"/>
      <c r="Q25" s="257"/>
      <c r="R25" s="257"/>
      <c r="S25" s="257"/>
      <c r="T25" s="257"/>
      <c r="U25" s="257"/>
      <c r="V25" s="257"/>
      <c r="W25" s="257"/>
      <c r="X25" s="257"/>
      <c r="Y25" s="257"/>
      <c r="Z25" s="257"/>
      <c r="AA25" s="257"/>
      <c r="AB25" s="257"/>
      <c r="AC25" s="257"/>
      <c r="AD25" s="257"/>
      <c r="AE25" s="257"/>
      <c r="AF25" s="258"/>
      <c r="AH25" s="256"/>
      <c r="AI25" s="257"/>
      <c r="AJ25" s="257"/>
      <c r="AK25" s="257"/>
      <c r="AL25" s="257"/>
      <c r="AM25" s="257"/>
      <c r="AN25" s="257"/>
      <c r="AO25" s="257"/>
      <c r="AP25" s="257"/>
      <c r="AQ25" s="257"/>
      <c r="AR25" s="257"/>
      <c r="AS25" s="257"/>
      <c r="AT25" s="257"/>
      <c r="AU25" s="257"/>
      <c r="AV25" s="257"/>
      <c r="AW25" s="257"/>
      <c r="AX25" s="257"/>
      <c r="AY25" s="257"/>
      <c r="AZ25" s="257"/>
      <c r="BA25" s="258"/>
    </row>
    <row r="26" spans="1:53">
      <c r="A26" s="256"/>
      <c r="B26" s="257"/>
      <c r="C26" s="257"/>
      <c r="D26" s="257"/>
      <c r="E26" s="257"/>
      <c r="F26" s="257"/>
      <c r="G26" s="257"/>
      <c r="H26" s="257"/>
      <c r="I26" s="257"/>
      <c r="J26" s="257"/>
      <c r="K26" s="257"/>
      <c r="L26" s="257"/>
      <c r="M26" s="257"/>
      <c r="N26" s="257"/>
      <c r="O26" s="257"/>
      <c r="P26" s="257"/>
      <c r="Q26" s="257"/>
      <c r="R26" s="257"/>
      <c r="S26" s="257"/>
      <c r="T26" s="257"/>
      <c r="U26" s="257"/>
      <c r="V26" s="257"/>
      <c r="W26" s="257"/>
      <c r="X26" s="257"/>
      <c r="Y26" s="257"/>
      <c r="Z26" s="257"/>
      <c r="AA26" s="257"/>
      <c r="AB26" s="257"/>
      <c r="AC26" s="257"/>
      <c r="AD26" s="257"/>
      <c r="AE26" s="257"/>
      <c r="AF26" s="258"/>
      <c r="AH26" s="256"/>
      <c r="AI26" s="257"/>
      <c r="AJ26" s="257"/>
      <c r="AK26" s="257"/>
      <c r="AL26" s="257"/>
      <c r="AM26" s="257"/>
      <c r="AN26" s="257"/>
      <c r="AO26" s="257"/>
      <c r="AP26" s="257"/>
      <c r="AQ26" s="257"/>
      <c r="AR26" s="257"/>
      <c r="AS26" s="257"/>
      <c r="AT26" s="257"/>
      <c r="AU26" s="257"/>
      <c r="AV26" s="257"/>
      <c r="AW26" s="257"/>
      <c r="AX26" s="257"/>
      <c r="AY26" s="257"/>
      <c r="AZ26" s="257"/>
      <c r="BA26" s="258"/>
    </row>
    <row r="27" spans="1:53">
      <c r="A27" s="256"/>
      <c r="B27" s="257"/>
      <c r="C27" s="257"/>
      <c r="D27" s="257"/>
      <c r="E27" s="257"/>
      <c r="F27" s="257"/>
      <c r="G27" s="257"/>
      <c r="H27" s="257"/>
      <c r="I27" s="257"/>
      <c r="J27" s="257"/>
      <c r="K27" s="257"/>
      <c r="L27" s="257"/>
      <c r="M27" s="257"/>
      <c r="N27" s="257"/>
      <c r="O27" s="257"/>
      <c r="P27" s="257"/>
      <c r="Q27" s="257"/>
      <c r="R27" s="257"/>
      <c r="S27" s="257"/>
      <c r="T27" s="257"/>
      <c r="U27" s="257"/>
      <c r="V27" s="257"/>
      <c r="W27" s="257"/>
      <c r="X27" s="257"/>
      <c r="Y27" s="257"/>
      <c r="Z27" s="257"/>
      <c r="AA27" s="257"/>
      <c r="AB27" s="257"/>
      <c r="AC27" s="257"/>
      <c r="AD27" s="257"/>
      <c r="AE27" s="257"/>
      <c r="AF27" s="258"/>
      <c r="AH27" s="256"/>
      <c r="AI27" s="257"/>
      <c r="AJ27" s="257"/>
      <c r="AK27" s="257"/>
      <c r="AL27" s="257"/>
      <c r="AM27" s="257"/>
      <c r="AN27" s="257"/>
      <c r="AO27" s="257"/>
      <c r="AP27" s="257"/>
      <c r="AQ27" s="257"/>
      <c r="AR27" s="257"/>
      <c r="AS27" s="257"/>
      <c r="AT27" s="257"/>
      <c r="AU27" s="257"/>
      <c r="AV27" s="257"/>
      <c r="AW27" s="257"/>
      <c r="AX27" s="257"/>
      <c r="AY27" s="257"/>
      <c r="AZ27" s="257"/>
      <c r="BA27" s="258"/>
    </row>
    <row r="28" spans="1:53">
      <c r="A28" s="256"/>
      <c r="B28" s="257"/>
      <c r="C28" s="257"/>
      <c r="D28" s="257"/>
      <c r="E28" s="257"/>
      <c r="F28" s="257"/>
      <c r="G28" s="257"/>
      <c r="H28" s="257"/>
      <c r="I28" s="257"/>
      <c r="J28" s="257"/>
      <c r="K28" s="257"/>
      <c r="L28" s="257"/>
      <c r="M28" s="257"/>
      <c r="N28" s="257"/>
      <c r="O28" s="257"/>
      <c r="P28" s="257"/>
      <c r="Q28" s="257"/>
      <c r="R28" s="257"/>
      <c r="S28" s="257"/>
      <c r="T28" s="257"/>
      <c r="U28" s="257"/>
      <c r="V28" s="257"/>
      <c r="W28" s="257"/>
      <c r="X28" s="257"/>
      <c r="Y28" s="257"/>
      <c r="Z28" s="257"/>
      <c r="AA28" s="257"/>
      <c r="AB28" s="257"/>
      <c r="AC28" s="257"/>
      <c r="AD28" s="257"/>
      <c r="AE28" s="257"/>
      <c r="AF28" s="258"/>
      <c r="AH28" s="256"/>
      <c r="AI28" s="257"/>
      <c r="AJ28" s="257"/>
      <c r="AK28" s="257"/>
      <c r="AL28" s="257"/>
      <c r="AM28" s="257"/>
      <c r="AN28" s="257"/>
      <c r="AO28" s="257"/>
      <c r="AP28" s="257"/>
      <c r="AQ28" s="257"/>
      <c r="AR28" s="257"/>
      <c r="AS28" s="257"/>
      <c r="AT28" s="257"/>
      <c r="AU28" s="257"/>
      <c r="AV28" s="257"/>
      <c r="AW28" s="257"/>
      <c r="AX28" s="257"/>
      <c r="AY28" s="257"/>
      <c r="AZ28" s="257"/>
      <c r="BA28" s="258"/>
    </row>
    <row r="29" spans="1:53">
      <c r="A29" s="256"/>
      <c r="B29" s="257"/>
      <c r="C29" s="257"/>
      <c r="D29" s="257"/>
      <c r="E29" s="257"/>
      <c r="F29" s="257"/>
      <c r="G29" s="257"/>
      <c r="H29" s="257"/>
      <c r="I29" s="257"/>
      <c r="J29" s="257"/>
      <c r="K29" s="257"/>
      <c r="L29" s="257"/>
      <c r="M29" s="257"/>
      <c r="N29" s="257"/>
      <c r="O29" s="257"/>
      <c r="P29" s="257"/>
      <c r="Q29" s="257"/>
      <c r="R29" s="257"/>
      <c r="S29" s="257"/>
      <c r="T29" s="257"/>
      <c r="U29" s="257"/>
      <c r="V29" s="257"/>
      <c r="W29" s="257"/>
      <c r="X29" s="257"/>
      <c r="Y29" s="257"/>
      <c r="Z29" s="257"/>
      <c r="AA29" s="257"/>
      <c r="AB29" s="257"/>
      <c r="AC29" s="257"/>
      <c r="AD29" s="257"/>
      <c r="AE29" s="257"/>
      <c r="AF29" s="258"/>
      <c r="AH29" s="256"/>
      <c r="AI29" s="257"/>
      <c r="AJ29" s="257"/>
      <c r="AK29" s="257"/>
      <c r="AL29" s="257"/>
      <c r="AM29" s="257"/>
      <c r="AN29" s="257"/>
      <c r="AO29" s="257"/>
      <c r="AP29" s="257"/>
      <c r="AQ29" s="257"/>
      <c r="AR29" s="257"/>
      <c r="AS29" s="257"/>
      <c r="AT29" s="257"/>
      <c r="AU29" s="257"/>
      <c r="AV29" s="257"/>
      <c r="AW29" s="257"/>
      <c r="AX29" s="257"/>
      <c r="AY29" s="257"/>
      <c r="AZ29" s="257"/>
      <c r="BA29" s="258"/>
    </row>
    <row r="30" spans="1:53">
      <c r="A30" s="256"/>
      <c r="B30" s="257"/>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8"/>
      <c r="AH30" s="256"/>
      <c r="AI30" s="257"/>
      <c r="AJ30" s="257"/>
      <c r="AK30" s="257"/>
      <c r="AL30" s="257"/>
      <c r="AM30" s="257"/>
      <c r="AN30" s="257"/>
      <c r="AO30" s="257"/>
      <c r="AP30" s="257"/>
      <c r="AQ30" s="257"/>
      <c r="AR30" s="257"/>
      <c r="AS30" s="257"/>
      <c r="AT30" s="257"/>
      <c r="AU30" s="257"/>
      <c r="AV30" s="257"/>
      <c r="AW30" s="257"/>
      <c r="AX30" s="257"/>
      <c r="AY30" s="257"/>
      <c r="AZ30" s="257"/>
      <c r="BA30" s="258"/>
    </row>
    <row r="31" spans="1:53">
      <c r="A31" s="256"/>
      <c r="B31" s="257"/>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8"/>
      <c r="AH31" s="256"/>
      <c r="AI31" s="257"/>
      <c r="AJ31" s="257"/>
      <c r="AK31" s="257"/>
      <c r="AL31" s="257"/>
      <c r="AM31" s="257"/>
      <c r="AN31" s="257"/>
      <c r="AO31" s="257"/>
      <c r="AP31" s="257"/>
      <c r="AQ31" s="257"/>
      <c r="AR31" s="257"/>
      <c r="AS31" s="257"/>
      <c r="AT31" s="257"/>
      <c r="AU31" s="257"/>
      <c r="AV31" s="257"/>
      <c r="AW31" s="257"/>
      <c r="AX31" s="257"/>
      <c r="AY31" s="257"/>
      <c r="AZ31" s="257"/>
      <c r="BA31" s="258"/>
    </row>
    <row r="32" spans="1:53">
      <c r="A32" s="256"/>
      <c r="B32" s="257"/>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7"/>
      <c r="AA32" s="257"/>
      <c r="AB32" s="257"/>
      <c r="AC32" s="257"/>
      <c r="AD32" s="257"/>
      <c r="AE32" s="257"/>
      <c r="AF32" s="258"/>
      <c r="AH32" s="256"/>
      <c r="AI32" s="257"/>
      <c r="AJ32" s="257"/>
      <c r="AK32" s="257"/>
      <c r="AL32" s="257"/>
      <c r="AM32" s="257"/>
      <c r="AN32" s="257"/>
      <c r="AO32" s="257"/>
      <c r="AP32" s="257"/>
      <c r="AQ32" s="257"/>
      <c r="AR32" s="257"/>
      <c r="AS32" s="257"/>
      <c r="AT32" s="257"/>
      <c r="AU32" s="257"/>
      <c r="AV32" s="257"/>
      <c r="AW32" s="257"/>
      <c r="AX32" s="257"/>
      <c r="AY32" s="257"/>
      <c r="AZ32" s="257"/>
      <c r="BA32" s="258"/>
    </row>
    <row r="33" spans="1:53">
      <c r="A33" s="256"/>
      <c r="B33" s="257"/>
      <c r="C33" s="257"/>
      <c r="D33" s="257"/>
      <c r="E33" s="257"/>
      <c r="F33" s="257"/>
      <c r="G33" s="257"/>
      <c r="H33" s="257"/>
      <c r="I33" s="257"/>
      <c r="J33" s="257"/>
      <c r="K33" s="257"/>
      <c r="L33" s="257"/>
      <c r="M33" s="257"/>
      <c r="N33" s="257"/>
      <c r="O33" s="257"/>
      <c r="P33" s="257"/>
      <c r="Q33" s="257"/>
      <c r="R33" s="257"/>
      <c r="S33" s="257"/>
      <c r="T33" s="257"/>
      <c r="U33" s="257"/>
      <c r="V33" s="257"/>
      <c r="W33" s="257"/>
      <c r="X33" s="257"/>
      <c r="Y33" s="257"/>
      <c r="Z33" s="257"/>
      <c r="AA33" s="257"/>
      <c r="AB33" s="257"/>
      <c r="AC33" s="257"/>
      <c r="AD33" s="257"/>
      <c r="AE33" s="257"/>
      <c r="AF33" s="258"/>
      <c r="AH33" s="256"/>
      <c r="AI33" s="257"/>
      <c r="AJ33" s="257"/>
      <c r="AK33" s="257"/>
      <c r="AL33" s="257"/>
      <c r="AM33" s="257"/>
      <c r="AN33" s="257"/>
      <c r="AO33" s="257"/>
      <c r="AP33" s="257"/>
      <c r="AQ33" s="257"/>
      <c r="AR33" s="257"/>
      <c r="AS33" s="257"/>
      <c r="AT33" s="257"/>
      <c r="AU33" s="257"/>
      <c r="AV33" s="257"/>
      <c r="AW33" s="257"/>
      <c r="AX33" s="257"/>
      <c r="AY33" s="257"/>
      <c r="AZ33" s="257"/>
      <c r="BA33" s="258"/>
    </row>
    <row r="34" spans="1:53">
      <c r="A34" s="259"/>
      <c r="B34" s="260"/>
      <c r="C34" s="260"/>
      <c r="D34" s="260"/>
      <c r="E34" s="260"/>
      <c r="F34" s="260"/>
      <c r="G34" s="260"/>
      <c r="H34" s="260"/>
      <c r="I34" s="260"/>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1"/>
      <c r="AH34" s="259"/>
      <c r="AI34" s="260"/>
      <c r="AJ34" s="260"/>
      <c r="AK34" s="260"/>
      <c r="AL34" s="260"/>
      <c r="AM34" s="260"/>
      <c r="AN34" s="260"/>
      <c r="AO34" s="260"/>
      <c r="AP34" s="260"/>
      <c r="AQ34" s="260"/>
      <c r="AR34" s="260"/>
      <c r="AS34" s="260"/>
      <c r="AT34" s="260"/>
      <c r="AU34" s="260"/>
      <c r="AV34" s="260"/>
      <c r="AW34" s="260"/>
      <c r="AX34" s="260"/>
      <c r="AY34" s="260"/>
      <c r="AZ34" s="260"/>
      <c r="BA34" s="261"/>
    </row>
    <row r="35" spans="1:53" ht="0.65" customHeight="1">
      <c r="AH35" s="126"/>
      <c r="AI35" s="126"/>
      <c r="AJ35" s="126"/>
      <c r="AK35" s="126"/>
      <c r="AL35" s="126"/>
      <c r="AM35" s="126"/>
      <c r="AN35" s="126"/>
      <c r="AO35" s="126"/>
      <c r="AP35" s="126"/>
      <c r="AQ35" s="126"/>
      <c r="AR35" s="126"/>
      <c r="AS35" s="126"/>
      <c r="AT35" s="126"/>
      <c r="AU35" s="126"/>
      <c r="AV35" s="126"/>
      <c r="AW35" s="126"/>
      <c r="AX35" s="126"/>
      <c r="AY35" s="126"/>
      <c r="AZ35" s="126"/>
      <c r="BA35" s="126"/>
    </row>
    <row r="36" spans="1:53" ht="9" customHeight="1"/>
    <row r="37" spans="1:53" s="112" customFormat="1" ht="33" customHeight="1">
      <c r="A37" s="280" t="s">
        <v>183</v>
      </c>
      <c r="B37" s="281"/>
      <c r="C37" s="281"/>
      <c r="D37" s="281"/>
      <c r="E37" s="281"/>
      <c r="F37" s="281"/>
      <c r="G37" s="281"/>
      <c r="H37" s="281"/>
      <c r="I37" s="282"/>
      <c r="J37" s="283" t="s">
        <v>184</v>
      </c>
      <c r="K37" s="284"/>
      <c r="L37" s="284"/>
      <c r="M37" s="284"/>
      <c r="N37" s="284"/>
      <c r="O37" s="284"/>
      <c r="P37" s="284"/>
      <c r="Q37" s="284"/>
      <c r="R37" s="284"/>
      <c r="S37" s="284"/>
      <c r="T37" s="284"/>
      <c r="U37" s="284"/>
      <c r="V37" s="284"/>
      <c r="W37" s="284"/>
      <c r="X37" s="284"/>
      <c r="Y37" s="284"/>
      <c r="Z37" s="284"/>
      <c r="AA37" s="285"/>
      <c r="AB37" s="283" t="s">
        <v>185</v>
      </c>
      <c r="AC37" s="284"/>
      <c r="AD37" s="284"/>
      <c r="AE37" s="284"/>
      <c r="AF37" s="284"/>
      <c r="AG37" s="285"/>
      <c r="AH37" s="279" t="s">
        <v>111</v>
      </c>
      <c r="AI37" s="279"/>
      <c r="AJ37" s="279"/>
      <c r="AK37" s="279"/>
      <c r="AL37" s="279"/>
      <c r="AM37" s="279"/>
      <c r="AN37" s="279"/>
      <c r="AO37" s="279" t="s">
        <v>186</v>
      </c>
      <c r="AP37" s="279"/>
      <c r="AQ37" s="279"/>
      <c r="AR37" s="279"/>
      <c r="AS37" s="279"/>
      <c r="AT37" s="279"/>
      <c r="AU37" s="279"/>
      <c r="AV37" s="279"/>
      <c r="AW37" s="279"/>
      <c r="AX37" s="279"/>
      <c r="AY37" s="279"/>
      <c r="AZ37" s="279"/>
      <c r="BA37" s="279"/>
    </row>
    <row r="38" spans="1:53" ht="20.149999999999999" customHeight="1">
      <c r="A38" s="239" t="s">
        <v>179</v>
      </c>
      <c r="B38" s="240"/>
      <c r="C38" s="240"/>
      <c r="D38" s="240"/>
      <c r="E38" s="240"/>
      <c r="F38" s="240"/>
      <c r="G38" s="240"/>
      <c r="H38" s="240"/>
      <c r="I38" s="241"/>
      <c r="J38" s="265" t="s">
        <v>340</v>
      </c>
      <c r="K38" s="266"/>
      <c r="L38" s="266"/>
      <c r="M38" s="266"/>
      <c r="N38" s="266"/>
      <c r="O38" s="266"/>
      <c r="P38" s="266"/>
      <c r="Q38" s="266"/>
      <c r="R38" s="266"/>
      <c r="S38" s="266"/>
      <c r="T38" s="266"/>
      <c r="U38" s="266"/>
      <c r="V38" s="266"/>
      <c r="W38" s="266"/>
      <c r="X38" s="266"/>
      <c r="Y38" s="266"/>
      <c r="Z38" s="266"/>
      <c r="AA38" s="267"/>
      <c r="AB38" s="272"/>
      <c r="AC38" s="272"/>
      <c r="AD38" s="272"/>
      <c r="AE38" s="272"/>
      <c r="AF38" s="272"/>
      <c r="AG38" s="272"/>
      <c r="AH38" s="272"/>
      <c r="AI38" s="272"/>
      <c r="AJ38" s="272"/>
      <c r="AK38" s="272"/>
      <c r="AL38" s="272"/>
      <c r="AM38" s="272"/>
      <c r="AN38" s="272"/>
      <c r="AO38" s="274" t="s">
        <v>341</v>
      </c>
      <c r="AP38" s="274"/>
      <c r="AQ38" s="274"/>
      <c r="AR38" s="274"/>
      <c r="AS38" s="274"/>
      <c r="AT38" s="274"/>
      <c r="AU38" s="274"/>
      <c r="AV38" s="274"/>
      <c r="AW38" s="274"/>
      <c r="AX38" s="274"/>
      <c r="AY38" s="274"/>
      <c r="AZ38" s="274"/>
      <c r="BA38" s="274"/>
    </row>
    <row r="39" spans="1:53" ht="33.75" customHeight="1">
      <c r="A39" s="242"/>
      <c r="B39" s="243"/>
      <c r="C39" s="243"/>
      <c r="D39" s="243"/>
      <c r="E39" s="243"/>
      <c r="F39" s="243"/>
      <c r="G39" s="243"/>
      <c r="H39" s="243"/>
      <c r="I39" s="244"/>
      <c r="J39" s="268" t="s">
        <v>342</v>
      </c>
      <c r="K39" s="269"/>
      <c r="L39" s="269"/>
      <c r="M39" s="269"/>
      <c r="N39" s="269"/>
      <c r="O39" s="269"/>
      <c r="P39" s="269"/>
      <c r="Q39" s="269"/>
      <c r="R39" s="269"/>
      <c r="S39" s="269"/>
      <c r="T39" s="269"/>
      <c r="U39" s="269"/>
      <c r="V39" s="269"/>
      <c r="W39" s="269"/>
      <c r="X39" s="269"/>
      <c r="Y39" s="269"/>
      <c r="Z39" s="269"/>
      <c r="AA39" s="270"/>
      <c r="AB39" s="274" t="s">
        <v>368</v>
      </c>
      <c r="AC39" s="274"/>
      <c r="AD39" s="274"/>
      <c r="AE39" s="274"/>
      <c r="AF39" s="274"/>
      <c r="AG39" s="274"/>
      <c r="AH39" s="272"/>
      <c r="AI39" s="272"/>
      <c r="AJ39" s="272"/>
      <c r="AK39" s="272"/>
      <c r="AL39" s="272"/>
      <c r="AM39" s="272"/>
      <c r="AN39" s="272"/>
      <c r="AO39" s="274" t="s">
        <v>343</v>
      </c>
      <c r="AP39" s="274"/>
      <c r="AQ39" s="274"/>
      <c r="AR39" s="274"/>
      <c r="AS39" s="274"/>
      <c r="AT39" s="274"/>
      <c r="AU39" s="274"/>
      <c r="AV39" s="274"/>
      <c r="AW39" s="274"/>
      <c r="AX39" s="274"/>
      <c r="AY39" s="274"/>
      <c r="AZ39" s="274"/>
      <c r="BA39" s="274"/>
    </row>
    <row r="40" spans="1:53" ht="33" customHeight="1">
      <c r="A40" s="242"/>
      <c r="B40" s="243"/>
      <c r="C40" s="243"/>
      <c r="D40" s="243"/>
      <c r="E40" s="243"/>
      <c r="F40" s="243"/>
      <c r="G40" s="243"/>
      <c r="H40" s="243"/>
      <c r="I40" s="244"/>
      <c r="J40" s="268" t="s">
        <v>344</v>
      </c>
      <c r="K40" s="269"/>
      <c r="L40" s="269"/>
      <c r="M40" s="269"/>
      <c r="N40" s="269"/>
      <c r="O40" s="269"/>
      <c r="P40" s="269"/>
      <c r="Q40" s="269"/>
      <c r="R40" s="269"/>
      <c r="S40" s="269"/>
      <c r="T40" s="269"/>
      <c r="U40" s="269"/>
      <c r="V40" s="269"/>
      <c r="W40" s="269"/>
      <c r="X40" s="269"/>
      <c r="Y40" s="269"/>
      <c r="Z40" s="269"/>
      <c r="AA40" s="270"/>
      <c r="AB40" s="274" t="s">
        <v>346</v>
      </c>
      <c r="AC40" s="274"/>
      <c r="AD40" s="274"/>
      <c r="AE40" s="274"/>
      <c r="AF40" s="274"/>
      <c r="AG40" s="274"/>
      <c r="AH40" s="272"/>
      <c r="AI40" s="272"/>
      <c r="AJ40" s="272"/>
      <c r="AK40" s="272"/>
      <c r="AL40" s="272"/>
      <c r="AM40" s="272"/>
      <c r="AN40" s="272"/>
      <c r="AO40" s="274" t="s">
        <v>345</v>
      </c>
      <c r="AP40" s="274"/>
      <c r="AQ40" s="274"/>
      <c r="AR40" s="274"/>
      <c r="AS40" s="274"/>
      <c r="AT40" s="274"/>
      <c r="AU40" s="274"/>
      <c r="AV40" s="274"/>
      <c r="AW40" s="274"/>
      <c r="AX40" s="274"/>
      <c r="AY40" s="274"/>
      <c r="AZ40" s="274"/>
      <c r="BA40" s="274"/>
    </row>
    <row r="41" spans="1:53" ht="34.5" customHeight="1">
      <c r="A41" s="242"/>
      <c r="B41" s="243"/>
      <c r="C41" s="243"/>
      <c r="D41" s="243"/>
      <c r="E41" s="243"/>
      <c r="F41" s="243"/>
      <c r="G41" s="243"/>
      <c r="H41" s="243"/>
      <c r="I41" s="244"/>
      <c r="J41" s="268" t="s">
        <v>347</v>
      </c>
      <c r="K41" s="269"/>
      <c r="L41" s="269"/>
      <c r="M41" s="269"/>
      <c r="N41" s="269"/>
      <c r="O41" s="269"/>
      <c r="P41" s="269"/>
      <c r="Q41" s="269"/>
      <c r="R41" s="269"/>
      <c r="S41" s="269"/>
      <c r="T41" s="269"/>
      <c r="U41" s="269"/>
      <c r="V41" s="269"/>
      <c r="W41" s="269"/>
      <c r="X41" s="269"/>
      <c r="Y41" s="269"/>
      <c r="Z41" s="269"/>
      <c r="AA41" s="270"/>
      <c r="AB41" s="272" t="s">
        <v>349</v>
      </c>
      <c r="AC41" s="272"/>
      <c r="AD41" s="272"/>
      <c r="AE41" s="272"/>
      <c r="AF41" s="272"/>
      <c r="AG41" s="272"/>
      <c r="AH41" s="272"/>
      <c r="AI41" s="272"/>
      <c r="AJ41" s="272"/>
      <c r="AK41" s="272"/>
      <c r="AL41" s="272"/>
      <c r="AM41" s="272"/>
      <c r="AN41" s="272"/>
      <c r="AO41" s="274" t="s">
        <v>348</v>
      </c>
      <c r="AP41" s="274"/>
      <c r="AQ41" s="274"/>
      <c r="AR41" s="274"/>
      <c r="AS41" s="274"/>
      <c r="AT41" s="274"/>
      <c r="AU41" s="274"/>
      <c r="AV41" s="274"/>
      <c r="AW41" s="274"/>
      <c r="AX41" s="274"/>
      <c r="AY41" s="274"/>
      <c r="AZ41" s="274"/>
      <c r="BA41" s="274"/>
    </row>
    <row r="42" spans="1:53" ht="54.75" customHeight="1">
      <c r="A42" s="239" t="s">
        <v>180</v>
      </c>
      <c r="B42" s="240"/>
      <c r="C42" s="240"/>
      <c r="D42" s="240"/>
      <c r="E42" s="240"/>
      <c r="F42" s="240"/>
      <c r="G42" s="240"/>
      <c r="H42" s="240"/>
      <c r="I42" s="241"/>
      <c r="J42" s="268" t="s">
        <v>356</v>
      </c>
      <c r="K42" s="269"/>
      <c r="L42" s="269"/>
      <c r="M42" s="269"/>
      <c r="N42" s="269"/>
      <c r="O42" s="269"/>
      <c r="P42" s="269"/>
      <c r="Q42" s="269"/>
      <c r="R42" s="269"/>
      <c r="S42" s="269"/>
      <c r="T42" s="269"/>
      <c r="U42" s="269"/>
      <c r="V42" s="269"/>
      <c r="W42" s="269"/>
      <c r="X42" s="269"/>
      <c r="Y42" s="269"/>
      <c r="Z42" s="269"/>
      <c r="AA42" s="270"/>
      <c r="AB42" s="265" t="s">
        <v>359</v>
      </c>
      <c r="AC42" s="266"/>
      <c r="AD42" s="266"/>
      <c r="AE42" s="266"/>
      <c r="AF42" s="266"/>
      <c r="AG42" s="267"/>
      <c r="AH42" s="265"/>
      <c r="AI42" s="266"/>
      <c r="AJ42" s="266"/>
      <c r="AK42" s="266"/>
      <c r="AL42" s="266"/>
      <c r="AM42" s="266"/>
      <c r="AN42" s="267"/>
      <c r="AO42" s="274" t="s">
        <v>357</v>
      </c>
      <c r="AP42" s="274"/>
      <c r="AQ42" s="274"/>
      <c r="AR42" s="274"/>
      <c r="AS42" s="274"/>
      <c r="AT42" s="274"/>
      <c r="AU42" s="274"/>
      <c r="AV42" s="274"/>
      <c r="AW42" s="274"/>
      <c r="AX42" s="274"/>
      <c r="AY42" s="274"/>
      <c r="AZ42" s="274"/>
      <c r="BA42" s="274"/>
    </row>
    <row r="43" spans="1:53" ht="51" customHeight="1">
      <c r="A43" s="242"/>
      <c r="B43" s="243"/>
      <c r="C43" s="243"/>
      <c r="D43" s="243"/>
      <c r="E43" s="243"/>
      <c r="F43" s="243"/>
      <c r="G43" s="243"/>
      <c r="H43" s="243"/>
      <c r="I43" s="244"/>
      <c r="J43" s="268" t="s">
        <v>358</v>
      </c>
      <c r="K43" s="269"/>
      <c r="L43" s="269"/>
      <c r="M43" s="269"/>
      <c r="N43" s="269"/>
      <c r="O43" s="269"/>
      <c r="P43" s="269"/>
      <c r="Q43" s="269"/>
      <c r="R43" s="269"/>
      <c r="S43" s="269"/>
      <c r="T43" s="269"/>
      <c r="U43" s="269"/>
      <c r="V43" s="269"/>
      <c r="W43" s="269"/>
      <c r="X43" s="269"/>
      <c r="Y43" s="269"/>
      <c r="Z43" s="269"/>
      <c r="AA43" s="270"/>
      <c r="AB43" s="265" t="s">
        <v>360</v>
      </c>
      <c r="AC43" s="266"/>
      <c r="AD43" s="266"/>
      <c r="AE43" s="266"/>
      <c r="AF43" s="266"/>
      <c r="AG43" s="267"/>
      <c r="AH43" s="265"/>
      <c r="AI43" s="266"/>
      <c r="AJ43" s="266"/>
      <c r="AK43" s="266"/>
      <c r="AL43" s="266"/>
      <c r="AM43" s="266"/>
      <c r="AN43" s="267"/>
      <c r="AO43" s="274" t="s">
        <v>357</v>
      </c>
      <c r="AP43" s="274"/>
      <c r="AQ43" s="274"/>
      <c r="AR43" s="274"/>
      <c r="AS43" s="274"/>
      <c r="AT43" s="274"/>
      <c r="AU43" s="274"/>
      <c r="AV43" s="274"/>
      <c r="AW43" s="274"/>
      <c r="AX43" s="274"/>
      <c r="AY43" s="274"/>
      <c r="AZ43" s="274"/>
      <c r="BA43" s="274"/>
    </row>
    <row r="44" spans="1:53" ht="66.75" customHeight="1">
      <c r="A44" s="242"/>
      <c r="B44" s="243"/>
      <c r="C44" s="243"/>
      <c r="D44" s="243"/>
      <c r="E44" s="243"/>
      <c r="F44" s="243"/>
      <c r="G44" s="243"/>
      <c r="H44" s="243"/>
      <c r="I44" s="244"/>
      <c r="J44" s="268" t="s">
        <v>361</v>
      </c>
      <c r="K44" s="269"/>
      <c r="L44" s="269"/>
      <c r="M44" s="269"/>
      <c r="N44" s="269"/>
      <c r="O44" s="269"/>
      <c r="P44" s="269"/>
      <c r="Q44" s="269"/>
      <c r="R44" s="269"/>
      <c r="S44" s="269"/>
      <c r="T44" s="269"/>
      <c r="U44" s="269"/>
      <c r="V44" s="269"/>
      <c r="W44" s="269"/>
      <c r="X44" s="269"/>
      <c r="Y44" s="269"/>
      <c r="Z44" s="269"/>
      <c r="AA44" s="270"/>
      <c r="AB44" s="265" t="s">
        <v>362</v>
      </c>
      <c r="AC44" s="266"/>
      <c r="AD44" s="266"/>
      <c r="AE44" s="266"/>
      <c r="AF44" s="266"/>
      <c r="AG44" s="267"/>
      <c r="AH44" s="265"/>
      <c r="AI44" s="266"/>
      <c r="AJ44" s="266"/>
      <c r="AK44" s="266"/>
      <c r="AL44" s="266"/>
      <c r="AM44" s="266"/>
      <c r="AN44" s="267"/>
      <c r="AO44" s="274" t="s">
        <v>357</v>
      </c>
      <c r="AP44" s="274"/>
      <c r="AQ44" s="274"/>
      <c r="AR44" s="274"/>
      <c r="AS44" s="274"/>
      <c r="AT44" s="274"/>
      <c r="AU44" s="274"/>
      <c r="AV44" s="274"/>
      <c r="AW44" s="274"/>
      <c r="AX44" s="274"/>
      <c r="AY44" s="274"/>
      <c r="AZ44" s="274"/>
      <c r="BA44" s="274"/>
    </row>
    <row r="45" spans="1:53" ht="35.25" customHeight="1">
      <c r="A45" s="242"/>
      <c r="B45" s="243"/>
      <c r="C45" s="243"/>
      <c r="D45" s="243"/>
      <c r="E45" s="243"/>
      <c r="F45" s="243"/>
      <c r="G45" s="243"/>
      <c r="H45" s="243"/>
      <c r="I45" s="244"/>
      <c r="J45" s="268" t="s">
        <v>363</v>
      </c>
      <c r="K45" s="269"/>
      <c r="L45" s="269"/>
      <c r="M45" s="269"/>
      <c r="N45" s="269"/>
      <c r="O45" s="269"/>
      <c r="P45" s="269"/>
      <c r="Q45" s="269"/>
      <c r="R45" s="269"/>
      <c r="S45" s="269"/>
      <c r="T45" s="269"/>
      <c r="U45" s="269"/>
      <c r="V45" s="269"/>
      <c r="W45" s="269"/>
      <c r="X45" s="269"/>
      <c r="Y45" s="269"/>
      <c r="Z45" s="269"/>
      <c r="AA45" s="270"/>
      <c r="AB45" s="265" t="s">
        <v>359</v>
      </c>
      <c r="AC45" s="266"/>
      <c r="AD45" s="266"/>
      <c r="AE45" s="266"/>
      <c r="AF45" s="266"/>
      <c r="AG45" s="267"/>
      <c r="AH45" s="265"/>
      <c r="AI45" s="266"/>
      <c r="AJ45" s="266"/>
      <c r="AK45" s="266"/>
      <c r="AL45" s="266"/>
      <c r="AM45" s="266"/>
      <c r="AN45" s="267"/>
      <c r="AO45" s="274" t="s">
        <v>364</v>
      </c>
      <c r="AP45" s="274"/>
      <c r="AQ45" s="274"/>
      <c r="AR45" s="274"/>
      <c r="AS45" s="274"/>
      <c r="AT45" s="274"/>
      <c r="AU45" s="274"/>
      <c r="AV45" s="274"/>
      <c r="AW45" s="274"/>
      <c r="AX45" s="274"/>
      <c r="AY45" s="274"/>
      <c r="AZ45" s="274"/>
      <c r="BA45" s="274"/>
    </row>
    <row r="46" spans="1:53" ht="20.149999999999999" customHeight="1">
      <c r="A46" s="245"/>
      <c r="B46" s="246"/>
      <c r="C46" s="246"/>
      <c r="D46" s="246"/>
      <c r="E46" s="246"/>
      <c r="F46" s="246"/>
      <c r="G46" s="246"/>
      <c r="H46" s="246"/>
      <c r="I46" s="247"/>
      <c r="J46" s="262"/>
      <c r="K46" s="263"/>
      <c r="L46" s="263"/>
      <c r="M46" s="263"/>
      <c r="N46" s="263"/>
      <c r="O46" s="263"/>
      <c r="P46" s="263"/>
      <c r="Q46" s="263"/>
      <c r="R46" s="263"/>
      <c r="S46" s="263"/>
      <c r="T46" s="263"/>
      <c r="U46" s="263"/>
      <c r="V46" s="263"/>
      <c r="W46" s="263"/>
      <c r="X46" s="263"/>
      <c r="Y46" s="263"/>
      <c r="Z46" s="263"/>
      <c r="AA46" s="264"/>
      <c r="AB46" s="265"/>
      <c r="AC46" s="266"/>
      <c r="AD46" s="266"/>
      <c r="AE46" s="266"/>
      <c r="AF46" s="266"/>
      <c r="AG46" s="267"/>
      <c r="AH46" s="265"/>
      <c r="AI46" s="266"/>
      <c r="AJ46" s="266"/>
      <c r="AK46" s="266"/>
      <c r="AL46" s="266"/>
      <c r="AM46" s="266"/>
      <c r="AN46" s="267"/>
      <c r="AO46" s="262"/>
      <c r="AP46" s="263"/>
      <c r="AQ46" s="263"/>
      <c r="AR46" s="263"/>
      <c r="AS46" s="263"/>
      <c r="AT46" s="263"/>
      <c r="AU46" s="263"/>
      <c r="AV46" s="263"/>
      <c r="AW46" s="263"/>
      <c r="AX46" s="263"/>
      <c r="AY46" s="263"/>
      <c r="AZ46" s="263"/>
      <c r="BA46" s="264"/>
    </row>
    <row r="47" spans="1:53" ht="68.25" customHeight="1">
      <c r="A47" s="239" t="s">
        <v>115</v>
      </c>
      <c r="B47" s="240"/>
      <c r="C47" s="240"/>
      <c r="D47" s="240"/>
      <c r="E47" s="240"/>
      <c r="F47" s="240"/>
      <c r="G47" s="240"/>
      <c r="H47" s="240"/>
      <c r="I47" s="241"/>
      <c r="J47" s="268" t="s">
        <v>388</v>
      </c>
      <c r="K47" s="269"/>
      <c r="L47" s="269"/>
      <c r="M47" s="269"/>
      <c r="N47" s="269"/>
      <c r="O47" s="269"/>
      <c r="P47" s="269"/>
      <c r="Q47" s="269"/>
      <c r="R47" s="269"/>
      <c r="S47" s="269"/>
      <c r="T47" s="269"/>
      <c r="U47" s="269"/>
      <c r="V47" s="269"/>
      <c r="W47" s="269"/>
      <c r="X47" s="269"/>
      <c r="Y47" s="269"/>
      <c r="Z47" s="269"/>
      <c r="AA47" s="270"/>
      <c r="AB47" s="265" t="s">
        <v>390</v>
      </c>
      <c r="AC47" s="266"/>
      <c r="AD47" s="266"/>
      <c r="AE47" s="266"/>
      <c r="AF47" s="266"/>
      <c r="AG47" s="267"/>
      <c r="AH47" s="265"/>
      <c r="AI47" s="266"/>
      <c r="AJ47" s="266"/>
      <c r="AK47" s="266"/>
      <c r="AL47" s="266"/>
      <c r="AM47" s="266"/>
      <c r="AN47" s="267"/>
      <c r="AO47" s="265" t="s">
        <v>389</v>
      </c>
      <c r="AP47" s="266"/>
      <c r="AQ47" s="266"/>
      <c r="AR47" s="266"/>
      <c r="AS47" s="266"/>
      <c r="AT47" s="266"/>
      <c r="AU47" s="266"/>
      <c r="AV47" s="266"/>
      <c r="AW47" s="266"/>
      <c r="AX47" s="266"/>
      <c r="AY47" s="266"/>
      <c r="AZ47" s="266"/>
      <c r="BA47" s="267"/>
    </row>
    <row r="48" spans="1:53" ht="36.75" customHeight="1">
      <c r="A48" s="242"/>
      <c r="B48" s="243"/>
      <c r="C48" s="243"/>
      <c r="D48" s="243"/>
      <c r="E48" s="243"/>
      <c r="F48" s="243"/>
      <c r="G48" s="243"/>
      <c r="H48" s="243"/>
      <c r="I48" s="244"/>
      <c r="J48" s="268" t="s">
        <v>391</v>
      </c>
      <c r="K48" s="269"/>
      <c r="L48" s="269"/>
      <c r="M48" s="269"/>
      <c r="N48" s="269"/>
      <c r="O48" s="269"/>
      <c r="P48" s="269"/>
      <c r="Q48" s="269"/>
      <c r="R48" s="269"/>
      <c r="S48" s="269"/>
      <c r="T48" s="269"/>
      <c r="U48" s="269"/>
      <c r="V48" s="269"/>
      <c r="W48" s="269"/>
      <c r="X48" s="269"/>
      <c r="Y48" s="269"/>
      <c r="Z48" s="269"/>
      <c r="AA48" s="270"/>
      <c r="AB48" s="251" t="s">
        <v>393</v>
      </c>
      <c r="AC48" s="251"/>
      <c r="AD48" s="251"/>
      <c r="AE48" s="251"/>
      <c r="AF48" s="251"/>
      <c r="AG48" s="251"/>
      <c r="AH48" s="251"/>
      <c r="AI48" s="251"/>
      <c r="AJ48" s="251"/>
      <c r="AK48" s="251"/>
      <c r="AL48" s="251"/>
      <c r="AM48" s="251"/>
      <c r="AN48" s="251"/>
      <c r="AO48" s="251" t="s">
        <v>392</v>
      </c>
      <c r="AP48" s="251"/>
      <c r="AQ48" s="251"/>
      <c r="AR48" s="251"/>
      <c r="AS48" s="251"/>
      <c r="AT48" s="251"/>
      <c r="AU48" s="251"/>
      <c r="AV48" s="251"/>
      <c r="AW48" s="251"/>
      <c r="AX48" s="251"/>
      <c r="AY48" s="251"/>
      <c r="AZ48" s="251"/>
      <c r="BA48" s="251"/>
    </row>
    <row r="49" spans="1:53" ht="69.75" customHeight="1">
      <c r="A49" s="242"/>
      <c r="B49" s="243"/>
      <c r="C49" s="243"/>
      <c r="D49" s="243"/>
      <c r="E49" s="243"/>
      <c r="F49" s="243"/>
      <c r="G49" s="243"/>
      <c r="H49" s="243"/>
      <c r="I49" s="244"/>
      <c r="J49" s="248" t="s">
        <v>396</v>
      </c>
      <c r="K49" s="249"/>
      <c r="L49" s="249"/>
      <c r="M49" s="249"/>
      <c r="N49" s="249"/>
      <c r="O49" s="249"/>
      <c r="P49" s="249"/>
      <c r="Q49" s="249"/>
      <c r="R49" s="249"/>
      <c r="S49" s="249"/>
      <c r="T49" s="249"/>
      <c r="U49" s="249"/>
      <c r="V49" s="249"/>
      <c r="W49" s="249"/>
      <c r="X49" s="249"/>
      <c r="Y49" s="249"/>
      <c r="Z49" s="249"/>
      <c r="AA49" s="250"/>
      <c r="AB49" s="251" t="s">
        <v>390</v>
      </c>
      <c r="AC49" s="251"/>
      <c r="AD49" s="251"/>
      <c r="AE49" s="251"/>
      <c r="AF49" s="251"/>
      <c r="AG49" s="251"/>
      <c r="AH49" s="251"/>
      <c r="AI49" s="251"/>
      <c r="AJ49" s="251"/>
      <c r="AK49" s="251"/>
      <c r="AL49" s="251"/>
      <c r="AM49" s="251"/>
      <c r="AN49" s="251"/>
      <c r="AO49" s="251" t="s">
        <v>392</v>
      </c>
      <c r="AP49" s="251"/>
      <c r="AQ49" s="251"/>
      <c r="AR49" s="251"/>
      <c r="AS49" s="251"/>
      <c r="AT49" s="251"/>
      <c r="AU49" s="251"/>
      <c r="AV49" s="251"/>
      <c r="AW49" s="251"/>
      <c r="AX49" s="251"/>
      <c r="AY49" s="251"/>
      <c r="AZ49" s="251"/>
      <c r="BA49" s="251"/>
    </row>
    <row r="50" spans="1:53" ht="54" customHeight="1">
      <c r="A50" s="242"/>
      <c r="B50" s="243"/>
      <c r="C50" s="243"/>
      <c r="D50" s="243"/>
      <c r="E50" s="243"/>
      <c r="F50" s="243"/>
      <c r="G50" s="243"/>
      <c r="H50" s="243"/>
      <c r="I50" s="244"/>
      <c r="J50" s="248" t="s">
        <v>397</v>
      </c>
      <c r="K50" s="249"/>
      <c r="L50" s="249"/>
      <c r="M50" s="249"/>
      <c r="N50" s="249"/>
      <c r="O50" s="249"/>
      <c r="P50" s="249"/>
      <c r="Q50" s="249"/>
      <c r="R50" s="249"/>
      <c r="S50" s="249"/>
      <c r="T50" s="249"/>
      <c r="U50" s="249"/>
      <c r="V50" s="249"/>
      <c r="W50" s="249"/>
      <c r="X50" s="249"/>
      <c r="Y50" s="249"/>
      <c r="Z50" s="249"/>
      <c r="AA50" s="250"/>
      <c r="AB50" s="251" t="s">
        <v>400</v>
      </c>
      <c r="AC50" s="251"/>
      <c r="AD50" s="251"/>
      <c r="AE50" s="251"/>
      <c r="AF50" s="251"/>
      <c r="AG50" s="251"/>
      <c r="AH50" s="251"/>
      <c r="AI50" s="251"/>
      <c r="AJ50" s="251"/>
      <c r="AK50" s="251"/>
      <c r="AL50" s="251"/>
      <c r="AM50" s="251"/>
      <c r="AN50" s="251"/>
      <c r="AO50" s="251" t="s">
        <v>403</v>
      </c>
      <c r="AP50" s="251"/>
      <c r="AQ50" s="251"/>
      <c r="AR50" s="251"/>
      <c r="AS50" s="251"/>
      <c r="AT50" s="251"/>
      <c r="AU50" s="251"/>
      <c r="AV50" s="251"/>
      <c r="AW50" s="251"/>
      <c r="AX50" s="251"/>
      <c r="AY50" s="251"/>
      <c r="AZ50" s="251"/>
      <c r="BA50" s="251"/>
    </row>
    <row r="51" spans="1:53" ht="52.5" customHeight="1">
      <c r="A51" s="242"/>
      <c r="B51" s="243"/>
      <c r="C51" s="243"/>
      <c r="D51" s="243"/>
      <c r="E51" s="243"/>
      <c r="F51" s="243"/>
      <c r="G51" s="243"/>
      <c r="H51" s="243"/>
      <c r="I51" s="244"/>
      <c r="J51" s="248" t="s">
        <v>398</v>
      </c>
      <c r="K51" s="249"/>
      <c r="L51" s="249"/>
      <c r="M51" s="249"/>
      <c r="N51" s="249"/>
      <c r="O51" s="249"/>
      <c r="P51" s="249"/>
      <c r="Q51" s="249"/>
      <c r="R51" s="249"/>
      <c r="S51" s="249"/>
      <c r="T51" s="249"/>
      <c r="U51" s="249"/>
      <c r="V51" s="249"/>
      <c r="W51" s="249"/>
      <c r="X51" s="249"/>
      <c r="Y51" s="249"/>
      <c r="Z51" s="249"/>
      <c r="AA51" s="250"/>
      <c r="AB51" s="251" t="s">
        <v>402</v>
      </c>
      <c r="AC51" s="251"/>
      <c r="AD51" s="251"/>
      <c r="AE51" s="251"/>
      <c r="AF51" s="251"/>
      <c r="AG51" s="251"/>
      <c r="AH51" s="251"/>
      <c r="AI51" s="251"/>
      <c r="AJ51" s="251"/>
      <c r="AK51" s="251"/>
      <c r="AL51" s="251"/>
      <c r="AM51" s="251"/>
      <c r="AN51" s="251"/>
      <c r="AO51" s="251" t="s">
        <v>403</v>
      </c>
      <c r="AP51" s="251"/>
      <c r="AQ51" s="251"/>
      <c r="AR51" s="251"/>
      <c r="AS51" s="251"/>
      <c r="AT51" s="251"/>
      <c r="AU51" s="251"/>
      <c r="AV51" s="251"/>
      <c r="AW51" s="251"/>
      <c r="AX51" s="251"/>
      <c r="AY51" s="251"/>
      <c r="AZ51" s="251"/>
      <c r="BA51" s="251"/>
    </row>
    <row r="52" spans="1:53" ht="81.75" customHeight="1">
      <c r="A52" s="245"/>
      <c r="B52" s="246"/>
      <c r="C52" s="246"/>
      <c r="D52" s="246"/>
      <c r="E52" s="246"/>
      <c r="F52" s="246"/>
      <c r="G52" s="246"/>
      <c r="H52" s="246"/>
      <c r="I52" s="247"/>
      <c r="J52" s="248" t="s">
        <v>399</v>
      </c>
      <c r="K52" s="249"/>
      <c r="L52" s="249"/>
      <c r="M52" s="249"/>
      <c r="N52" s="249"/>
      <c r="O52" s="249"/>
      <c r="P52" s="249"/>
      <c r="Q52" s="249"/>
      <c r="R52" s="249"/>
      <c r="S52" s="249"/>
      <c r="T52" s="249"/>
      <c r="U52" s="249"/>
      <c r="V52" s="249"/>
      <c r="W52" s="249"/>
      <c r="X52" s="249"/>
      <c r="Y52" s="249"/>
      <c r="Z52" s="249"/>
      <c r="AA52" s="250"/>
      <c r="AB52" s="251" t="s">
        <v>401</v>
      </c>
      <c r="AC52" s="251"/>
      <c r="AD52" s="251"/>
      <c r="AE52" s="251"/>
      <c r="AF52" s="251"/>
      <c r="AG52" s="251"/>
      <c r="AH52" s="251"/>
      <c r="AI52" s="251"/>
      <c r="AJ52" s="251"/>
      <c r="AK52" s="251"/>
      <c r="AL52" s="251"/>
      <c r="AM52" s="251"/>
      <c r="AN52" s="251"/>
      <c r="AO52" s="251" t="s">
        <v>403</v>
      </c>
      <c r="AP52" s="251"/>
      <c r="AQ52" s="251"/>
      <c r="AR52" s="251"/>
      <c r="AS52" s="251"/>
      <c r="AT52" s="251"/>
      <c r="AU52" s="251"/>
      <c r="AV52" s="251"/>
      <c r="AW52" s="251"/>
      <c r="AX52" s="251"/>
      <c r="AY52" s="251"/>
      <c r="AZ52" s="251"/>
      <c r="BA52" s="251"/>
    </row>
    <row r="53" spans="1:53" ht="20.149999999999999" customHeight="1">
      <c r="A53" s="239" t="s">
        <v>187</v>
      </c>
      <c r="B53" s="240"/>
      <c r="C53" s="240"/>
      <c r="D53" s="240"/>
      <c r="E53" s="240"/>
      <c r="F53" s="240"/>
      <c r="G53" s="240"/>
      <c r="H53" s="240"/>
      <c r="I53" s="241"/>
      <c r="J53" s="248"/>
      <c r="K53" s="249"/>
      <c r="L53" s="249"/>
      <c r="M53" s="249"/>
      <c r="N53" s="249"/>
      <c r="O53" s="249"/>
      <c r="P53" s="249"/>
      <c r="Q53" s="249"/>
      <c r="R53" s="249"/>
      <c r="S53" s="249"/>
      <c r="T53" s="249"/>
      <c r="U53" s="249"/>
      <c r="V53" s="249"/>
      <c r="W53" s="249"/>
      <c r="X53" s="249"/>
      <c r="Y53" s="249"/>
      <c r="Z53" s="249"/>
      <c r="AA53" s="250"/>
      <c r="AB53" s="251"/>
      <c r="AC53" s="251"/>
      <c r="AD53" s="251"/>
      <c r="AE53" s="251"/>
      <c r="AF53" s="251"/>
      <c r="AG53" s="251"/>
      <c r="AH53" s="251"/>
      <c r="AI53" s="251"/>
      <c r="AJ53" s="251"/>
      <c r="AK53" s="251"/>
      <c r="AL53" s="251"/>
      <c r="AM53" s="251"/>
      <c r="AN53" s="251"/>
      <c r="AO53" s="251"/>
      <c r="AP53" s="251"/>
      <c r="AQ53" s="251"/>
      <c r="AR53" s="251"/>
      <c r="AS53" s="251"/>
      <c r="AT53" s="251"/>
      <c r="AU53" s="251"/>
      <c r="AV53" s="251"/>
      <c r="AW53" s="251"/>
      <c r="AX53" s="251"/>
      <c r="AY53" s="251"/>
      <c r="AZ53" s="251"/>
      <c r="BA53" s="251"/>
    </row>
    <row r="54" spans="1:53" ht="20.149999999999999" customHeight="1">
      <c r="A54" s="242"/>
      <c r="B54" s="243"/>
      <c r="C54" s="243"/>
      <c r="D54" s="243"/>
      <c r="E54" s="243"/>
      <c r="F54" s="243"/>
      <c r="G54" s="243"/>
      <c r="H54" s="243"/>
      <c r="I54" s="244"/>
      <c r="J54" s="248"/>
      <c r="K54" s="249"/>
      <c r="L54" s="249"/>
      <c r="M54" s="249"/>
      <c r="N54" s="249"/>
      <c r="O54" s="249"/>
      <c r="P54" s="249"/>
      <c r="Q54" s="249"/>
      <c r="R54" s="249"/>
      <c r="S54" s="249"/>
      <c r="T54" s="249"/>
      <c r="U54" s="249"/>
      <c r="V54" s="249"/>
      <c r="W54" s="249"/>
      <c r="X54" s="249"/>
      <c r="Y54" s="249"/>
      <c r="Z54" s="249"/>
      <c r="AA54" s="250"/>
      <c r="AB54" s="251"/>
      <c r="AC54" s="251"/>
      <c r="AD54" s="251"/>
      <c r="AE54" s="251"/>
      <c r="AF54" s="251"/>
      <c r="AG54" s="251"/>
      <c r="AH54" s="251"/>
      <c r="AI54" s="251"/>
      <c r="AJ54" s="251"/>
      <c r="AK54" s="251"/>
      <c r="AL54" s="251"/>
      <c r="AM54" s="251"/>
      <c r="AN54" s="251"/>
      <c r="AO54" s="251"/>
      <c r="AP54" s="251"/>
      <c r="AQ54" s="251"/>
      <c r="AR54" s="251"/>
      <c r="AS54" s="251"/>
      <c r="AT54" s="251"/>
      <c r="AU54" s="251"/>
      <c r="AV54" s="251"/>
      <c r="AW54" s="251"/>
      <c r="AX54" s="251"/>
      <c r="AY54" s="251"/>
      <c r="AZ54" s="251"/>
      <c r="BA54" s="251"/>
    </row>
    <row r="55" spans="1:53" ht="20.149999999999999" customHeight="1">
      <c r="A55" s="242"/>
      <c r="B55" s="243"/>
      <c r="C55" s="243"/>
      <c r="D55" s="243"/>
      <c r="E55" s="243"/>
      <c r="F55" s="243"/>
      <c r="G55" s="243"/>
      <c r="H55" s="243"/>
      <c r="I55" s="244"/>
      <c r="J55" s="248"/>
      <c r="K55" s="249"/>
      <c r="L55" s="249"/>
      <c r="M55" s="249"/>
      <c r="N55" s="249"/>
      <c r="O55" s="249"/>
      <c r="P55" s="249"/>
      <c r="Q55" s="249"/>
      <c r="R55" s="249"/>
      <c r="S55" s="249"/>
      <c r="T55" s="249"/>
      <c r="U55" s="249"/>
      <c r="V55" s="249"/>
      <c r="W55" s="249"/>
      <c r="X55" s="249"/>
      <c r="Y55" s="249"/>
      <c r="Z55" s="249"/>
      <c r="AA55" s="250"/>
      <c r="AB55" s="251"/>
      <c r="AC55" s="251"/>
      <c r="AD55" s="251"/>
      <c r="AE55" s="251"/>
      <c r="AF55" s="251"/>
      <c r="AG55" s="251"/>
      <c r="AH55" s="251"/>
      <c r="AI55" s="251"/>
      <c r="AJ55" s="251"/>
      <c r="AK55" s="251"/>
      <c r="AL55" s="251"/>
      <c r="AM55" s="251"/>
      <c r="AN55" s="251"/>
      <c r="AO55" s="251"/>
      <c r="AP55" s="251"/>
      <c r="AQ55" s="251"/>
      <c r="AR55" s="251"/>
      <c r="AS55" s="251"/>
      <c r="AT55" s="251"/>
      <c r="AU55" s="251"/>
      <c r="AV55" s="251"/>
      <c r="AW55" s="251"/>
      <c r="AX55" s="251"/>
      <c r="AY55" s="251"/>
      <c r="AZ55" s="251"/>
      <c r="BA55" s="251"/>
    </row>
    <row r="56" spans="1:53" ht="20.149999999999999" customHeight="1">
      <c r="A56" s="242"/>
      <c r="B56" s="243"/>
      <c r="C56" s="243"/>
      <c r="D56" s="243"/>
      <c r="E56" s="243"/>
      <c r="F56" s="243"/>
      <c r="G56" s="243"/>
      <c r="H56" s="243"/>
      <c r="I56" s="244"/>
      <c r="J56" s="248"/>
      <c r="K56" s="249"/>
      <c r="L56" s="249"/>
      <c r="M56" s="249"/>
      <c r="N56" s="249"/>
      <c r="O56" s="249"/>
      <c r="P56" s="249"/>
      <c r="Q56" s="249"/>
      <c r="R56" s="249"/>
      <c r="S56" s="249"/>
      <c r="T56" s="249"/>
      <c r="U56" s="249"/>
      <c r="V56" s="249"/>
      <c r="W56" s="249"/>
      <c r="X56" s="249"/>
      <c r="Y56" s="249"/>
      <c r="Z56" s="249"/>
      <c r="AA56" s="250"/>
      <c r="AB56" s="251"/>
      <c r="AC56" s="251"/>
      <c r="AD56" s="251"/>
      <c r="AE56" s="251"/>
      <c r="AF56" s="251"/>
      <c r="AG56" s="251"/>
      <c r="AH56" s="251"/>
      <c r="AI56" s="251"/>
      <c r="AJ56" s="251"/>
      <c r="AK56" s="251"/>
      <c r="AL56" s="251"/>
      <c r="AM56" s="251"/>
      <c r="AN56" s="251"/>
      <c r="AO56" s="251"/>
      <c r="AP56" s="251"/>
      <c r="AQ56" s="251"/>
      <c r="AR56" s="251"/>
      <c r="AS56" s="251"/>
      <c r="AT56" s="251"/>
      <c r="AU56" s="251"/>
      <c r="AV56" s="251"/>
      <c r="AW56" s="251"/>
      <c r="AX56" s="251"/>
      <c r="AY56" s="251"/>
      <c r="AZ56" s="251"/>
      <c r="BA56" s="251"/>
    </row>
    <row r="57" spans="1:53" ht="20.149999999999999" customHeight="1">
      <c r="A57" s="245"/>
      <c r="B57" s="246"/>
      <c r="C57" s="246"/>
      <c r="D57" s="246"/>
      <c r="E57" s="246"/>
      <c r="F57" s="246"/>
      <c r="G57" s="246"/>
      <c r="H57" s="246"/>
      <c r="I57" s="247"/>
      <c r="J57" s="262"/>
      <c r="K57" s="263"/>
      <c r="L57" s="263"/>
      <c r="M57" s="263"/>
      <c r="N57" s="263"/>
      <c r="O57" s="263"/>
      <c r="P57" s="263"/>
      <c r="Q57" s="263"/>
      <c r="R57" s="263"/>
      <c r="S57" s="263"/>
      <c r="T57" s="263"/>
      <c r="U57" s="263"/>
      <c r="V57" s="263"/>
      <c r="W57" s="263"/>
      <c r="X57" s="263"/>
      <c r="Y57" s="263"/>
      <c r="Z57" s="263"/>
      <c r="AA57" s="264"/>
      <c r="AB57" s="272"/>
      <c r="AC57" s="272"/>
      <c r="AD57" s="272"/>
      <c r="AE57" s="272"/>
      <c r="AF57" s="272"/>
      <c r="AG57" s="272"/>
      <c r="AH57" s="272"/>
      <c r="AI57" s="272"/>
      <c r="AJ57" s="272"/>
      <c r="AK57" s="272"/>
      <c r="AL57" s="272"/>
      <c r="AM57" s="272"/>
      <c r="AN57" s="272"/>
      <c r="AO57" s="273"/>
      <c r="AP57" s="273"/>
      <c r="AQ57" s="273"/>
      <c r="AR57" s="273"/>
      <c r="AS57" s="273"/>
      <c r="AT57" s="273"/>
      <c r="AU57" s="273"/>
      <c r="AV57" s="273"/>
      <c r="AW57" s="273"/>
      <c r="AX57" s="273"/>
      <c r="AY57" s="273"/>
      <c r="AZ57" s="273"/>
      <c r="BA57" s="273"/>
    </row>
    <row r="58" spans="1:53" ht="4.5" customHeight="1">
      <c r="A58" s="271"/>
      <c r="B58" s="271"/>
      <c r="C58" s="271"/>
      <c r="D58" s="271"/>
      <c r="E58" s="271"/>
      <c r="F58" s="271"/>
      <c r="G58" s="271"/>
      <c r="H58" s="271"/>
      <c r="I58" s="271"/>
      <c r="J58" s="271"/>
      <c r="K58" s="271"/>
      <c r="L58" s="271"/>
      <c r="M58" s="271"/>
      <c r="N58" s="271"/>
      <c r="O58" s="271"/>
      <c r="P58" s="271"/>
      <c r="Q58" s="271"/>
      <c r="R58" s="271"/>
      <c r="S58" s="271"/>
      <c r="T58" s="271"/>
      <c r="U58" s="271"/>
      <c r="V58" s="271"/>
      <c r="W58" s="271"/>
      <c r="X58" s="271"/>
      <c r="Y58" s="271"/>
      <c r="Z58" s="271"/>
      <c r="AA58" s="271"/>
      <c r="AB58" s="114"/>
      <c r="AC58" s="114"/>
      <c r="AD58" s="114"/>
      <c r="AE58" s="114"/>
      <c r="AF58" s="114"/>
      <c r="AG58" s="114"/>
      <c r="AH58" s="114"/>
      <c r="AI58" s="114"/>
      <c r="AJ58" s="114"/>
      <c r="AK58" s="114"/>
      <c r="AL58" s="114"/>
      <c r="AM58" s="114"/>
      <c r="AN58" s="114"/>
      <c r="AO58" s="115"/>
      <c r="AP58" s="115"/>
      <c r="AQ58" s="115"/>
      <c r="AR58" s="115"/>
      <c r="AS58" s="115"/>
      <c r="AT58" s="115"/>
      <c r="AU58" s="115"/>
      <c r="AV58" s="115"/>
      <c r="AW58" s="115"/>
      <c r="AX58" s="115"/>
      <c r="AY58" s="115"/>
      <c r="AZ58" s="115"/>
      <c r="BA58" s="116"/>
    </row>
    <row r="60" spans="1:53" ht="17.5">
      <c r="A60" s="313" t="s">
        <v>179</v>
      </c>
      <c r="B60" s="313"/>
      <c r="C60" s="313"/>
      <c r="D60" s="313"/>
      <c r="E60" s="313"/>
      <c r="F60" s="313"/>
      <c r="G60" s="313"/>
      <c r="H60" s="313"/>
      <c r="I60" s="313"/>
      <c r="J60" s="313"/>
      <c r="K60" s="313"/>
      <c r="L60" s="313"/>
      <c r="M60" s="313"/>
      <c r="N60" s="313"/>
      <c r="O60" s="313"/>
      <c r="P60" s="313"/>
      <c r="Q60" s="313"/>
      <c r="R60" s="313"/>
      <c r="S60" s="313"/>
      <c r="T60" s="313"/>
      <c r="U60" s="313"/>
      <c r="V60" s="313"/>
      <c r="W60" s="313"/>
      <c r="X60" s="313"/>
      <c r="Y60" s="313"/>
      <c r="Z60" s="313"/>
      <c r="AA60" s="313"/>
      <c r="AB60" s="313"/>
      <c r="AC60" s="313"/>
      <c r="AD60" s="313"/>
      <c r="AE60" s="313"/>
      <c r="AF60" s="313"/>
      <c r="AG60" s="313"/>
      <c r="AH60" s="313"/>
      <c r="AI60" s="313"/>
      <c r="AJ60" s="313"/>
      <c r="AK60" s="313"/>
      <c r="AL60" s="313"/>
      <c r="AM60" s="313"/>
      <c r="AN60" s="313"/>
      <c r="AO60" s="313"/>
      <c r="AP60" s="313"/>
      <c r="AQ60" s="313"/>
      <c r="AR60" s="313"/>
      <c r="AS60" s="313"/>
      <c r="AT60" s="313"/>
      <c r="AU60" s="313"/>
      <c r="AV60" s="313"/>
      <c r="AW60" s="313"/>
      <c r="AX60" s="313"/>
      <c r="AY60" s="313"/>
      <c r="AZ60" s="313"/>
      <c r="BA60" s="313"/>
    </row>
    <row r="61" spans="1:53">
      <c r="A61" s="97"/>
      <c r="B61" s="97"/>
      <c r="C61" s="92"/>
      <c r="D61" s="92"/>
      <c r="E61" s="95"/>
      <c r="F61" s="103"/>
      <c r="G61" s="103"/>
      <c r="H61" s="103"/>
      <c r="I61" s="103"/>
      <c r="J61" s="103"/>
      <c r="K61" s="103"/>
      <c r="L61" s="92"/>
      <c r="M61" s="92"/>
      <c r="N61" s="92"/>
      <c r="O61" s="92"/>
    </row>
    <row r="62" spans="1:53" ht="15" customHeight="1">
      <c r="A62" s="300" t="s">
        <v>190</v>
      </c>
      <c r="B62" s="300"/>
      <c r="C62" s="300"/>
      <c r="D62" s="300"/>
      <c r="E62" s="300"/>
      <c r="F62" s="300" t="s">
        <v>189</v>
      </c>
      <c r="G62" s="300"/>
      <c r="H62" s="300"/>
      <c r="I62" s="300"/>
      <c r="J62" s="300"/>
      <c r="K62" s="300"/>
      <c r="L62" s="300"/>
      <c r="M62" s="300"/>
      <c r="N62" s="300"/>
      <c r="O62" s="300"/>
      <c r="P62" s="300"/>
      <c r="Q62" s="300"/>
      <c r="R62" s="300"/>
      <c r="S62" s="300"/>
      <c r="T62" s="300"/>
      <c r="U62" s="300"/>
      <c r="V62" s="300"/>
      <c r="W62" s="300"/>
      <c r="X62" s="300"/>
      <c r="Y62" s="300"/>
      <c r="Z62" s="300"/>
      <c r="AA62" s="300"/>
      <c r="AB62" s="300"/>
      <c r="AC62" s="300"/>
      <c r="AD62" s="300"/>
      <c r="AE62" s="300"/>
      <c r="AF62" s="300"/>
      <c r="AG62" s="300"/>
      <c r="AH62" s="300"/>
      <c r="AI62" s="300"/>
      <c r="AJ62" s="300"/>
      <c r="AK62" s="300"/>
      <c r="AL62" s="300"/>
      <c r="AM62" s="300"/>
      <c r="AN62" s="300" t="s">
        <v>107</v>
      </c>
      <c r="AO62" s="300"/>
      <c r="AP62" s="301" t="s">
        <v>191</v>
      </c>
      <c r="AQ62" s="301"/>
      <c r="AR62" s="301"/>
      <c r="AS62" s="301"/>
      <c r="AT62" s="301"/>
      <c r="AU62" s="301"/>
      <c r="AV62" s="301"/>
      <c r="AW62" s="301"/>
      <c r="AX62" s="301"/>
      <c r="AY62" s="301"/>
      <c r="AZ62" s="301"/>
      <c r="BA62" s="301"/>
    </row>
    <row r="63" spans="1:53" ht="6.75" customHeight="1">
      <c r="A63" s="97"/>
      <c r="B63" s="97"/>
      <c r="C63" s="92"/>
      <c r="D63" s="324"/>
      <c r="E63" s="324"/>
      <c r="F63" s="104"/>
      <c r="G63" s="104"/>
      <c r="H63" s="104"/>
      <c r="I63" s="104"/>
      <c r="J63" s="104"/>
      <c r="K63" s="104"/>
      <c r="L63" s="92"/>
      <c r="M63" s="92"/>
      <c r="N63" s="92"/>
      <c r="O63" s="92"/>
    </row>
    <row r="64" spans="1:53" ht="15" customHeight="1">
      <c r="A64" s="315" t="s">
        <v>193</v>
      </c>
      <c r="B64" s="315"/>
      <c r="C64" s="315"/>
      <c r="D64" s="315"/>
      <c r="E64" s="315"/>
      <c r="F64" s="315"/>
      <c r="G64" s="315"/>
      <c r="H64" s="315"/>
      <c r="I64" s="315"/>
      <c r="J64" s="315"/>
      <c r="K64" s="315"/>
      <c r="L64" s="315"/>
      <c r="M64" s="315"/>
      <c r="N64" s="315"/>
      <c r="O64" s="315"/>
      <c r="P64" s="315"/>
      <c r="Q64" s="315"/>
      <c r="R64" s="315"/>
      <c r="S64" s="315"/>
      <c r="T64" s="315"/>
      <c r="U64" s="315"/>
      <c r="V64" s="315"/>
      <c r="W64" s="315"/>
      <c r="X64" s="315"/>
      <c r="Y64" s="315"/>
      <c r="Z64" s="315"/>
      <c r="AA64" s="315"/>
      <c r="AB64" s="315"/>
      <c r="AC64" s="315"/>
      <c r="AD64" s="315"/>
      <c r="AE64" s="315"/>
      <c r="AF64" s="315"/>
      <c r="AG64" s="315"/>
      <c r="AH64" s="315"/>
      <c r="AI64" s="315"/>
      <c r="AJ64" s="315"/>
      <c r="AK64" s="315"/>
      <c r="AL64" s="315"/>
      <c r="AM64" s="315"/>
      <c r="AN64" s="323">
        <f>SUM(AN66,AN70,AN74,AN78)/4</f>
        <v>4.75</v>
      </c>
      <c r="AO64" s="323"/>
    </row>
    <row r="65" spans="1:53" ht="6.75" customHeight="1">
      <c r="A65" s="97"/>
      <c r="B65" s="97"/>
      <c r="C65" s="92"/>
      <c r="D65" s="129"/>
      <c r="E65" s="129"/>
      <c r="F65" s="104"/>
      <c r="G65" s="104"/>
      <c r="H65" s="104"/>
      <c r="I65" s="104"/>
      <c r="J65" s="104"/>
      <c r="K65" s="104"/>
      <c r="L65" s="92"/>
      <c r="M65" s="92"/>
      <c r="N65" s="92"/>
      <c r="O65" s="92"/>
    </row>
    <row r="66" spans="1:53" ht="26.25" customHeight="1">
      <c r="A66" s="307" t="s">
        <v>139</v>
      </c>
      <c r="B66" s="303" t="s">
        <v>194</v>
      </c>
      <c r="C66" s="303"/>
      <c r="D66" s="303"/>
      <c r="E66" s="303"/>
      <c r="F66" s="303"/>
      <c r="G66" s="303"/>
      <c r="H66" s="303"/>
      <c r="I66" s="303"/>
      <c r="J66" s="303"/>
      <c r="K66" s="304" t="s">
        <v>108</v>
      </c>
      <c r="L66" s="304"/>
      <c r="M66" s="303" t="s">
        <v>200</v>
      </c>
      <c r="N66" s="303"/>
      <c r="O66" s="303"/>
      <c r="P66" s="303"/>
      <c r="Q66" s="303"/>
      <c r="R66" s="303"/>
      <c r="S66" s="303"/>
      <c r="T66" s="303"/>
      <c r="U66" s="303"/>
      <c r="V66" s="303"/>
      <c r="W66" s="303"/>
      <c r="X66" s="303"/>
      <c r="Y66" s="303"/>
      <c r="Z66" s="303"/>
      <c r="AA66" s="303"/>
      <c r="AB66" s="303"/>
      <c r="AC66" s="303"/>
      <c r="AD66" s="303"/>
      <c r="AE66" s="303"/>
      <c r="AF66" s="303"/>
      <c r="AG66" s="303"/>
      <c r="AH66" s="303"/>
      <c r="AI66" s="303"/>
      <c r="AJ66" s="303"/>
      <c r="AK66" s="303"/>
      <c r="AL66" s="303"/>
      <c r="AM66" s="303"/>
      <c r="AN66" s="305">
        <v>4</v>
      </c>
      <c r="AO66" s="305"/>
      <c r="AP66" s="325" t="s">
        <v>332</v>
      </c>
      <c r="AQ66" s="326"/>
      <c r="AR66" s="326"/>
      <c r="AS66" s="326"/>
      <c r="AT66" s="326"/>
      <c r="AU66" s="326"/>
      <c r="AV66" s="326"/>
      <c r="AW66" s="326"/>
      <c r="AX66" s="326"/>
      <c r="AY66" s="326"/>
      <c r="AZ66" s="326"/>
      <c r="BA66" s="327"/>
    </row>
    <row r="67" spans="1:53" ht="24" customHeight="1">
      <c r="A67" s="307"/>
      <c r="B67" s="303"/>
      <c r="C67" s="303"/>
      <c r="D67" s="303"/>
      <c r="E67" s="303"/>
      <c r="F67" s="303"/>
      <c r="G67" s="303"/>
      <c r="H67" s="303"/>
      <c r="I67" s="303"/>
      <c r="J67" s="303"/>
      <c r="K67" s="304" t="s">
        <v>109</v>
      </c>
      <c r="L67" s="304"/>
      <c r="M67" s="303" t="s">
        <v>195</v>
      </c>
      <c r="N67" s="303"/>
      <c r="O67" s="303"/>
      <c r="P67" s="303"/>
      <c r="Q67" s="303"/>
      <c r="R67" s="303"/>
      <c r="S67" s="303"/>
      <c r="T67" s="303"/>
      <c r="U67" s="303"/>
      <c r="V67" s="303"/>
      <c r="W67" s="303"/>
      <c r="X67" s="303"/>
      <c r="Y67" s="303"/>
      <c r="Z67" s="303"/>
      <c r="AA67" s="303"/>
      <c r="AB67" s="303"/>
      <c r="AC67" s="303"/>
      <c r="AD67" s="303"/>
      <c r="AE67" s="303"/>
      <c r="AF67" s="303"/>
      <c r="AG67" s="303"/>
      <c r="AH67" s="303"/>
      <c r="AI67" s="303"/>
      <c r="AJ67" s="303"/>
      <c r="AK67" s="303"/>
      <c r="AL67" s="303"/>
      <c r="AM67" s="303"/>
      <c r="AN67" s="305"/>
      <c r="AO67" s="305"/>
      <c r="AP67" s="328"/>
      <c r="AQ67" s="329"/>
      <c r="AR67" s="329"/>
      <c r="AS67" s="329"/>
      <c r="AT67" s="329"/>
      <c r="AU67" s="329"/>
      <c r="AV67" s="329"/>
      <c r="AW67" s="329"/>
      <c r="AX67" s="329"/>
      <c r="AY67" s="329"/>
      <c r="AZ67" s="329"/>
      <c r="BA67" s="330"/>
    </row>
    <row r="68" spans="1:53" ht="20.25" customHeight="1">
      <c r="A68" s="307"/>
      <c r="B68" s="303"/>
      <c r="C68" s="303"/>
      <c r="D68" s="303"/>
      <c r="E68" s="303"/>
      <c r="F68" s="303"/>
      <c r="G68" s="303"/>
      <c r="H68" s="303"/>
      <c r="I68" s="303"/>
      <c r="J68" s="303"/>
      <c r="K68" s="304" t="s">
        <v>110</v>
      </c>
      <c r="L68" s="304"/>
      <c r="M68" s="303" t="s">
        <v>196</v>
      </c>
      <c r="N68" s="303"/>
      <c r="O68" s="303"/>
      <c r="P68" s="303"/>
      <c r="Q68" s="303"/>
      <c r="R68" s="303"/>
      <c r="S68" s="303"/>
      <c r="T68" s="303"/>
      <c r="U68" s="303"/>
      <c r="V68" s="303"/>
      <c r="W68" s="303"/>
      <c r="X68" s="303"/>
      <c r="Y68" s="303"/>
      <c r="Z68" s="303"/>
      <c r="AA68" s="303"/>
      <c r="AB68" s="303"/>
      <c r="AC68" s="303"/>
      <c r="AD68" s="303"/>
      <c r="AE68" s="303"/>
      <c r="AF68" s="303"/>
      <c r="AG68" s="303"/>
      <c r="AH68" s="303"/>
      <c r="AI68" s="303"/>
      <c r="AJ68" s="303"/>
      <c r="AK68" s="303"/>
      <c r="AL68" s="303"/>
      <c r="AM68" s="303"/>
      <c r="AN68" s="305"/>
      <c r="AO68" s="305"/>
      <c r="AP68" s="331"/>
      <c r="AQ68" s="332"/>
      <c r="AR68" s="332"/>
      <c r="AS68" s="332"/>
      <c r="AT68" s="332"/>
      <c r="AU68" s="332"/>
      <c r="AV68" s="332"/>
      <c r="AW68" s="332"/>
      <c r="AX68" s="332"/>
      <c r="AY68" s="332"/>
      <c r="AZ68" s="332"/>
      <c r="BA68" s="333"/>
    </row>
    <row r="69" spans="1:53" ht="6.75" customHeight="1">
      <c r="A69" s="97"/>
      <c r="B69" s="107"/>
      <c r="C69" s="107"/>
      <c r="D69" s="107"/>
      <c r="E69" s="107"/>
      <c r="F69" s="102"/>
      <c r="G69" s="106"/>
      <c r="H69" s="106"/>
      <c r="I69" s="106"/>
      <c r="J69" s="106"/>
      <c r="K69" s="106"/>
      <c r="L69" s="106"/>
      <c r="M69" s="25"/>
      <c r="N69" s="25"/>
      <c r="O69" s="25"/>
    </row>
    <row r="70" spans="1:53" ht="20.149999999999999" customHeight="1">
      <c r="A70" s="306" t="s">
        <v>140</v>
      </c>
      <c r="B70" s="303" t="s">
        <v>197</v>
      </c>
      <c r="C70" s="303"/>
      <c r="D70" s="303"/>
      <c r="E70" s="303"/>
      <c r="F70" s="303"/>
      <c r="G70" s="303"/>
      <c r="H70" s="303"/>
      <c r="I70" s="303"/>
      <c r="J70" s="303"/>
      <c r="K70" s="304" t="s">
        <v>108</v>
      </c>
      <c r="L70" s="304"/>
      <c r="M70" s="303" t="s">
        <v>202</v>
      </c>
      <c r="N70" s="303"/>
      <c r="O70" s="303"/>
      <c r="P70" s="303"/>
      <c r="Q70" s="303"/>
      <c r="R70" s="303"/>
      <c r="S70" s="303"/>
      <c r="T70" s="303"/>
      <c r="U70" s="303"/>
      <c r="V70" s="303"/>
      <c r="W70" s="303"/>
      <c r="X70" s="303"/>
      <c r="Y70" s="303"/>
      <c r="Z70" s="303"/>
      <c r="AA70" s="303"/>
      <c r="AB70" s="303"/>
      <c r="AC70" s="303"/>
      <c r="AD70" s="303"/>
      <c r="AE70" s="303"/>
      <c r="AF70" s="303"/>
      <c r="AG70" s="303"/>
      <c r="AH70" s="303"/>
      <c r="AI70" s="303"/>
      <c r="AJ70" s="303"/>
      <c r="AK70" s="303"/>
      <c r="AL70" s="303"/>
      <c r="AM70" s="303"/>
      <c r="AN70" s="305">
        <v>5</v>
      </c>
      <c r="AO70" s="305"/>
      <c r="AP70" s="325" t="s">
        <v>333</v>
      </c>
      <c r="AQ70" s="326"/>
      <c r="AR70" s="326"/>
      <c r="AS70" s="326"/>
      <c r="AT70" s="326"/>
      <c r="AU70" s="326"/>
      <c r="AV70" s="326"/>
      <c r="AW70" s="326"/>
      <c r="AX70" s="326"/>
      <c r="AY70" s="326"/>
      <c r="AZ70" s="326"/>
      <c r="BA70" s="327"/>
    </row>
    <row r="71" spans="1:53" ht="20.149999999999999" customHeight="1">
      <c r="A71" s="306"/>
      <c r="B71" s="303"/>
      <c r="C71" s="303"/>
      <c r="D71" s="303"/>
      <c r="E71" s="303"/>
      <c r="F71" s="303"/>
      <c r="G71" s="303"/>
      <c r="H71" s="303"/>
      <c r="I71" s="303"/>
      <c r="J71" s="303"/>
      <c r="K71" s="304" t="s">
        <v>109</v>
      </c>
      <c r="L71" s="304"/>
      <c r="M71" s="303" t="s">
        <v>195</v>
      </c>
      <c r="N71" s="303"/>
      <c r="O71" s="303"/>
      <c r="P71" s="303"/>
      <c r="Q71" s="303"/>
      <c r="R71" s="303"/>
      <c r="S71" s="303"/>
      <c r="T71" s="303"/>
      <c r="U71" s="303"/>
      <c r="V71" s="303"/>
      <c r="W71" s="303"/>
      <c r="X71" s="303"/>
      <c r="Y71" s="303"/>
      <c r="Z71" s="303"/>
      <c r="AA71" s="303"/>
      <c r="AB71" s="303"/>
      <c r="AC71" s="303"/>
      <c r="AD71" s="303"/>
      <c r="AE71" s="303"/>
      <c r="AF71" s="303"/>
      <c r="AG71" s="303"/>
      <c r="AH71" s="303"/>
      <c r="AI71" s="303"/>
      <c r="AJ71" s="303"/>
      <c r="AK71" s="303"/>
      <c r="AL71" s="303"/>
      <c r="AM71" s="303"/>
      <c r="AN71" s="305"/>
      <c r="AO71" s="305"/>
      <c r="AP71" s="328"/>
      <c r="AQ71" s="329"/>
      <c r="AR71" s="329"/>
      <c r="AS71" s="329"/>
      <c r="AT71" s="329"/>
      <c r="AU71" s="329"/>
      <c r="AV71" s="329"/>
      <c r="AW71" s="329"/>
      <c r="AX71" s="329"/>
      <c r="AY71" s="329"/>
      <c r="AZ71" s="329"/>
      <c r="BA71" s="330"/>
    </row>
    <row r="72" spans="1:53" ht="20.149999999999999" customHeight="1">
      <c r="A72" s="306"/>
      <c r="B72" s="303"/>
      <c r="C72" s="303"/>
      <c r="D72" s="303"/>
      <c r="E72" s="303"/>
      <c r="F72" s="303"/>
      <c r="G72" s="303"/>
      <c r="H72" s="303"/>
      <c r="I72" s="303"/>
      <c r="J72" s="303"/>
      <c r="K72" s="304" t="s">
        <v>110</v>
      </c>
      <c r="L72" s="304"/>
      <c r="M72" s="303" t="s">
        <v>196</v>
      </c>
      <c r="N72" s="303"/>
      <c r="O72" s="303"/>
      <c r="P72" s="303"/>
      <c r="Q72" s="303"/>
      <c r="R72" s="303"/>
      <c r="S72" s="303"/>
      <c r="T72" s="303"/>
      <c r="U72" s="303"/>
      <c r="V72" s="303"/>
      <c r="W72" s="303"/>
      <c r="X72" s="303"/>
      <c r="Y72" s="303"/>
      <c r="Z72" s="303"/>
      <c r="AA72" s="303"/>
      <c r="AB72" s="303"/>
      <c r="AC72" s="303"/>
      <c r="AD72" s="303"/>
      <c r="AE72" s="303"/>
      <c r="AF72" s="303"/>
      <c r="AG72" s="303"/>
      <c r="AH72" s="303"/>
      <c r="AI72" s="303"/>
      <c r="AJ72" s="303"/>
      <c r="AK72" s="303"/>
      <c r="AL72" s="303"/>
      <c r="AM72" s="303"/>
      <c r="AN72" s="305"/>
      <c r="AO72" s="305"/>
      <c r="AP72" s="331"/>
      <c r="AQ72" s="332"/>
      <c r="AR72" s="332"/>
      <c r="AS72" s="332"/>
      <c r="AT72" s="332"/>
      <c r="AU72" s="332"/>
      <c r="AV72" s="332"/>
      <c r="AW72" s="332"/>
      <c r="AX72" s="332"/>
      <c r="AY72" s="332"/>
      <c r="AZ72" s="332"/>
      <c r="BA72" s="333"/>
    </row>
    <row r="73" spans="1:53" ht="6.75" customHeight="1">
      <c r="A73" s="97"/>
      <c r="B73" s="107"/>
      <c r="C73" s="107"/>
      <c r="D73" s="107"/>
      <c r="E73" s="107"/>
      <c r="F73" s="102"/>
      <c r="G73" s="106"/>
      <c r="H73" s="106"/>
      <c r="I73" s="106"/>
      <c r="J73" s="106"/>
      <c r="K73" s="106"/>
      <c r="L73" s="106"/>
      <c r="M73" s="25"/>
      <c r="N73" s="25"/>
      <c r="O73" s="25"/>
    </row>
    <row r="74" spans="1:53" ht="20.149999999999999" customHeight="1">
      <c r="A74" s="308" t="s">
        <v>141</v>
      </c>
      <c r="B74" s="303" t="s">
        <v>198</v>
      </c>
      <c r="C74" s="303"/>
      <c r="D74" s="303"/>
      <c r="E74" s="303"/>
      <c r="F74" s="303"/>
      <c r="G74" s="303"/>
      <c r="H74" s="303"/>
      <c r="I74" s="303"/>
      <c r="J74" s="303"/>
      <c r="K74" s="304" t="s">
        <v>108</v>
      </c>
      <c r="L74" s="304"/>
      <c r="M74" s="303" t="s">
        <v>201</v>
      </c>
      <c r="N74" s="303"/>
      <c r="O74" s="303"/>
      <c r="P74" s="303"/>
      <c r="Q74" s="303"/>
      <c r="R74" s="303"/>
      <c r="S74" s="303"/>
      <c r="T74" s="303"/>
      <c r="U74" s="303"/>
      <c r="V74" s="303"/>
      <c r="W74" s="303"/>
      <c r="X74" s="303"/>
      <c r="Y74" s="303"/>
      <c r="Z74" s="303"/>
      <c r="AA74" s="303"/>
      <c r="AB74" s="303"/>
      <c r="AC74" s="303"/>
      <c r="AD74" s="303"/>
      <c r="AE74" s="303"/>
      <c r="AF74" s="303"/>
      <c r="AG74" s="303"/>
      <c r="AH74" s="303"/>
      <c r="AI74" s="303"/>
      <c r="AJ74" s="303"/>
      <c r="AK74" s="303"/>
      <c r="AL74" s="303"/>
      <c r="AM74" s="303"/>
      <c r="AN74" s="305">
        <v>5</v>
      </c>
      <c r="AO74" s="305"/>
      <c r="AP74" s="317" t="s">
        <v>334</v>
      </c>
      <c r="AQ74" s="317"/>
      <c r="AR74" s="317"/>
      <c r="AS74" s="317"/>
      <c r="AT74" s="317"/>
      <c r="AU74" s="317"/>
      <c r="AV74" s="317"/>
      <c r="AW74" s="317"/>
      <c r="AX74" s="317"/>
      <c r="AY74" s="317"/>
      <c r="AZ74" s="317"/>
      <c r="BA74" s="317"/>
    </row>
    <row r="75" spans="1:53" ht="20.149999999999999" customHeight="1">
      <c r="A75" s="308"/>
      <c r="B75" s="303"/>
      <c r="C75" s="303"/>
      <c r="D75" s="303"/>
      <c r="E75" s="303"/>
      <c r="F75" s="303"/>
      <c r="G75" s="303"/>
      <c r="H75" s="303"/>
      <c r="I75" s="303"/>
      <c r="J75" s="303"/>
      <c r="K75" s="304" t="s">
        <v>109</v>
      </c>
      <c r="L75" s="304"/>
      <c r="M75" s="303" t="s">
        <v>195</v>
      </c>
      <c r="N75" s="303"/>
      <c r="O75" s="303"/>
      <c r="P75" s="303"/>
      <c r="Q75" s="303"/>
      <c r="R75" s="303"/>
      <c r="S75" s="303"/>
      <c r="T75" s="303"/>
      <c r="U75" s="303"/>
      <c r="V75" s="303"/>
      <c r="W75" s="303"/>
      <c r="X75" s="303"/>
      <c r="Y75" s="303"/>
      <c r="Z75" s="303"/>
      <c r="AA75" s="303"/>
      <c r="AB75" s="303"/>
      <c r="AC75" s="303"/>
      <c r="AD75" s="303"/>
      <c r="AE75" s="303"/>
      <c r="AF75" s="303"/>
      <c r="AG75" s="303"/>
      <c r="AH75" s="303"/>
      <c r="AI75" s="303"/>
      <c r="AJ75" s="303"/>
      <c r="AK75" s="303"/>
      <c r="AL75" s="303"/>
      <c r="AM75" s="303"/>
      <c r="AN75" s="305"/>
      <c r="AO75" s="305"/>
      <c r="AP75" s="317"/>
      <c r="AQ75" s="317"/>
      <c r="AR75" s="317"/>
      <c r="AS75" s="317"/>
      <c r="AT75" s="317"/>
      <c r="AU75" s="317"/>
      <c r="AV75" s="317"/>
      <c r="AW75" s="317"/>
      <c r="AX75" s="317"/>
      <c r="AY75" s="317"/>
      <c r="AZ75" s="317"/>
      <c r="BA75" s="317"/>
    </row>
    <row r="76" spans="1:53" ht="20.149999999999999" customHeight="1">
      <c r="A76" s="308"/>
      <c r="B76" s="303"/>
      <c r="C76" s="303"/>
      <c r="D76" s="303"/>
      <c r="E76" s="303"/>
      <c r="F76" s="303"/>
      <c r="G76" s="303"/>
      <c r="H76" s="303"/>
      <c r="I76" s="303"/>
      <c r="J76" s="303"/>
      <c r="K76" s="304" t="s">
        <v>110</v>
      </c>
      <c r="L76" s="304"/>
      <c r="M76" s="303" t="s">
        <v>196</v>
      </c>
      <c r="N76" s="303"/>
      <c r="O76" s="303"/>
      <c r="P76" s="303"/>
      <c r="Q76" s="303"/>
      <c r="R76" s="303"/>
      <c r="S76" s="303"/>
      <c r="T76" s="303"/>
      <c r="U76" s="303"/>
      <c r="V76" s="303"/>
      <c r="W76" s="303"/>
      <c r="X76" s="303"/>
      <c r="Y76" s="303"/>
      <c r="Z76" s="303"/>
      <c r="AA76" s="303"/>
      <c r="AB76" s="303"/>
      <c r="AC76" s="303"/>
      <c r="AD76" s="303"/>
      <c r="AE76" s="303"/>
      <c r="AF76" s="303"/>
      <c r="AG76" s="303"/>
      <c r="AH76" s="303"/>
      <c r="AI76" s="303"/>
      <c r="AJ76" s="303"/>
      <c r="AK76" s="303"/>
      <c r="AL76" s="303"/>
      <c r="AM76" s="303"/>
      <c r="AN76" s="305"/>
      <c r="AO76" s="305"/>
      <c r="AP76" s="317"/>
      <c r="AQ76" s="317"/>
      <c r="AR76" s="317"/>
      <c r="AS76" s="317"/>
      <c r="AT76" s="317"/>
      <c r="AU76" s="317"/>
      <c r="AV76" s="317"/>
      <c r="AW76" s="317"/>
      <c r="AX76" s="317"/>
      <c r="AY76" s="317"/>
      <c r="AZ76" s="317"/>
      <c r="BA76" s="317"/>
    </row>
    <row r="77" spans="1:53" ht="6.75" customHeight="1">
      <c r="A77" s="97"/>
      <c r="B77" s="107"/>
      <c r="C77" s="107"/>
      <c r="D77" s="107"/>
      <c r="E77" s="107"/>
      <c r="F77" s="102"/>
      <c r="G77" s="106"/>
      <c r="H77" s="106"/>
      <c r="I77" s="106"/>
      <c r="J77" s="106"/>
      <c r="K77" s="106"/>
      <c r="L77" s="106"/>
      <c r="M77" s="25"/>
      <c r="N77" s="25"/>
      <c r="O77" s="25"/>
    </row>
    <row r="78" spans="1:53" ht="20.149999999999999" customHeight="1">
      <c r="A78" s="308" t="s">
        <v>142</v>
      </c>
      <c r="B78" s="303" t="s">
        <v>199</v>
      </c>
      <c r="C78" s="303"/>
      <c r="D78" s="303"/>
      <c r="E78" s="303"/>
      <c r="F78" s="303"/>
      <c r="G78" s="303"/>
      <c r="H78" s="303"/>
      <c r="I78" s="303"/>
      <c r="J78" s="303"/>
      <c r="K78" s="304" t="s">
        <v>108</v>
      </c>
      <c r="L78" s="304"/>
      <c r="M78" s="303" t="s">
        <v>203</v>
      </c>
      <c r="N78" s="303"/>
      <c r="O78" s="303"/>
      <c r="P78" s="303"/>
      <c r="Q78" s="303"/>
      <c r="R78" s="303"/>
      <c r="S78" s="303"/>
      <c r="T78" s="303"/>
      <c r="U78" s="303"/>
      <c r="V78" s="303"/>
      <c r="W78" s="303"/>
      <c r="X78" s="303"/>
      <c r="Y78" s="303"/>
      <c r="Z78" s="303"/>
      <c r="AA78" s="303"/>
      <c r="AB78" s="303"/>
      <c r="AC78" s="303"/>
      <c r="AD78" s="303"/>
      <c r="AE78" s="303"/>
      <c r="AF78" s="303"/>
      <c r="AG78" s="303"/>
      <c r="AH78" s="303"/>
      <c r="AI78" s="303"/>
      <c r="AJ78" s="303"/>
      <c r="AK78" s="303"/>
      <c r="AL78" s="303"/>
      <c r="AM78" s="303"/>
      <c r="AN78" s="305">
        <v>5</v>
      </c>
      <c r="AO78" s="305"/>
      <c r="AP78" s="303" t="s">
        <v>335</v>
      </c>
      <c r="AQ78" s="303"/>
      <c r="AR78" s="303"/>
      <c r="AS78" s="303"/>
      <c r="AT78" s="303"/>
      <c r="AU78" s="303"/>
      <c r="AV78" s="303"/>
      <c r="AW78" s="303"/>
      <c r="AX78" s="303"/>
      <c r="AY78" s="303"/>
      <c r="AZ78" s="303"/>
      <c r="BA78" s="303"/>
    </row>
    <row r="79" spans="1:53" ht="20.149999999999999" customHeight="1">
      <c r="A79" s="308"/>
      <c r="B79" s="303"/>
      <c r="C79" s="303"/>
      <c r="D79" s="303"/>
      <c r="E79" s="303"/>
      <c r="F79" s="303"/>
      <c r="G79" s="303"/>
      <c r="H79" s="303"/>
      <c r="I79" s="303"/>
      <c r="J79" s="303"/>
      <c r="K79" s="304" t="s">
        <v>109</v>
      </c>
      <c r="L79" s="304"/>
      <c r="M79" s="303" t="s">
        <v>195</v>
      </c>
      <c r="N79" s="303"/>
      <c r="O79" s="303"/>
      <c r="P79" s="303"/>
      <c r="Q79" s="303"/>
      <c r="R79" s="303"/>
      <c r="S79" s="303"/>
      <c r="T79" s="303"/>
      <c r="U79" s="303"/>
      <c r="V79" s="303"/>
      <c r="W79" s="303"/>
      <c r="X79" s="303"/>
      <c r="Y79" s="303"/>
      <c r="Z79" s="303"/>
      <c r="AA79" s="303"/>
      <c r="AB79" s="303"/>
      <c r="AC79" s="303"/>
      <c r="AD79" s="303"/>
      <c r="AE79" s="303"/>
      <c r="AF79" s="303"/>
      <c r="AG79" s="303"/>
      <c r="AH79" s="303"/>
      <c r="AI79" s="303"/>
      <c r="AJ79" s="303"/>
      <c r="AK79" s="303"/>
      <c r="AL79" s="303"/>
      <c r="AM79" s="303"/>
      <c r="AN79" s="305"/>
      <c r="AO79" s="305"/>
      <c r="AP79" s="303"/>
      <c r="AQ79" s="303"/>
      <c r="AR79" s="303"/>
      <c r="AS79" s="303"/>
      <c r="AT79" s="303"/>
      <c r="AU79" s="303"/>
      <c r="AV79" s="303"/>
      <c r="AW79" s="303"/>
      <c r="AX79" s="303"/>
      <c r="AY79" s="303"/>
      <c r="AZ79" s="303"/>
      <c r="BA79" s="303"/>
    </row>
    <row r="80" spans="1:53" ht="20.149999999999999" customHeight="1">
      <c r="A80" s="308"/>
      <c r="B80" s="303"/>
      <c r="C80" s="303"/>
      <c r="D80" s="303"/>
      <c r="E80" s="303"/>
      <c r="F80" s="303"/>
      <c r="G80" s="303"/>
      <c r="H80" s="303"/>
      <c r="I80" s="303"/>
      <c r="J80" s="303"/>
      <c r="K80" s="304" t="s">
        <v>110</v>
      </c>
      <c r="L80" s="304"/>
      <c r="M80" s="303" t="s">
        <v>196</v>
      </c>
      <c r="N80" s="303"/>
      <c r="O80" s="303"/>
      <c r="P80" s="303"/>
      <c r="Q80" s="303"/>
      <c r="R80" s="303"/>
      <c r="S80" s="303"/>
      <c r="T80" s="303"/>
      <c r="U80" s="303"/>
      <c r="V80" s="303"/>
      <c r="W80" s="303"/>
      <c r="X80" s="303"/>
      <c r="Y80" s="303"/>
      <c r="Z80" s="303"/>
      <c r="AA80" s="303"/>
      <c r="AB80" s="303"/>
      <c r="AC80" s="303"/>
      <c r="AD80" s="303"/>
      <c r="AE80" s="303"/>
      <c r="AF80" s="303"/>
      <c r="AG80" s="303"/>
      <c r="AH80" s="303"/>
      <c r="AI80" s="303"/>
      <c r="AJ80" s="303"/>
      <c r="AK80" s="303"/>
      <c r="AL80" s="303"/>
      <c r="AM80" s="303"/>
      <c r="AN80" s="305"/>
      <c r="AO80" s="305"/>
      <c r="AP80" s="303"/>
      <c r="AQ80" s="303"/>
      <c r="AR80" s="303"/>
      <c r="AS80" s="303"/>
      <c r="AT80" s="303"/>
      <c r="AU80" s="303"/>
      <c r="AV80" s="303"/>
      <c r="AW80" s="303"/>
      <c r="AX80" s="303"/>
      <c r="AY80" s="303"/>
      <c r="AZ80" s="303"/>
      <c r="BA80" s="303"/>
    </row>
    <row r="81" spans="1:53" ht="6.75" customHeight="1">
      <c r="A81" s="97"/>
      <c r="B81" s="108"/>
      <c r="C81" s="92"/>
      <c r="D81" s="107"/>
      <c r="E81" s="107"/>
      <c r="F81" s="102"/>
      <c r="G81" s="102"/>
      <c r="H81" s="102"/>
      <c r="I81" s="102"/>
      <c r="J81" s="102"/>
      <c r="K81" s="102"/>
      <c r="L81" s="92"/>
      <c r="M81" s="25"/>
      <c r="N81" s="25"/>
      <c r="O81" s="25"/>
    </row>
    <row r="82" spans="1:53" ht="20.149999999999999" customHeight="1">
      <c r="A82" s="302" t="s">
        <v>204</v>
      </c>
      <c r="B82" s="302"/>
      <c r="C82" s="302"/>
      <c r="D82" s="302"/>
      <c r="E82" s="302"/>
      <c r="F82" s="302"/>
      <c r="G82" s="302"/>
      <c r="H82" s="302"/>
      <c r="I82" s="302"/>
      <c r="J82" s="302"/>
      <c r="K82" s="302"/>
      <c r="L82" s="302"/>
      <c r="M82" s="302"/>
      <c r="N82" s="302"/>
      <c r="O82" s="302"/>
      <c r="P82" s="302"/>
      <c r="Q82" s="302"/>
      <c r="R82" s="302"/>
      <c r="S82" s="302"/>
      <c r="T82" s="302"/>
      <c r="U82" s="302"/>
      <c r="V82" s="302"/>
      <c r="W82" s="302"/>
      <c r="X82" s="302"/>
      <c r="Y82" s="302"/>
      <c r="Z82" s="302"/>
      <c r="AA82" s="302"/>
      <c r="AB82" s="302"/>
      <c r="AC82" s="302"/>
      <c r="AD82" s="302"/>
      <c r="AE82" s="302"/>
      <c r="AF82" s="302"/>
      <c r="AG82" s="302"/>
      <c r="AH82" s="302"/>
      <c r="AI82" s="302"/>
      <c r="AJ82" s="302"/>
      <c r="AK82" s="302"/>
      <c r="AL82" s="302"/>
      <c r="AM82" s="302"/>
      <c r="AN82" s="302">
        <f>SUM(AN84,AN88,AN92,AN96,AN100)/5</f>
        <v>4</v>
      </c>
      <c r="AO82" s="302"/>
    </row>
    <row r="83" spans="1:53" ht="6.75" customHeight="1">
      <c r="A83" s="97"/>
      <c r="B83" s="108"/>
      <c r="C83" s="92"/>
      <c r="D83" s="107"/>
      <c r="E83" s="107"/>
      <c r="F83" s="102"/>
      <c r="G83" s="102"/>
      <c r="H83" s="102"/>
      <c r="I83" s="102"/>
      <c r="J83" s="102"/>
      <c r="K83" s="102"/>
      <c r="L83" s="92"/>
      <c r="M83" s="25"/>
      <c r="N83" s="25"/>
      <c r="O83" s="25"/>
    </row>
    <row r="84" spans="1:53" ht="38.25" customHeight="1">
      <c r="A84" s="308" t="s">
        <v>143</v>
      </c>
      <c r="B84" s="303" t="s">
        <v>205</v>
      </c>
      <c r="C84" s="303"/>
      <c r="D84" s="303"/>
      <c r="E84" s="303"/>
      <c r="F84" s="303"/>
      <c r="G84" s="303"/>
      <c r="H84" s="303"/>
      <c r="I84" s="303"/>
      <c r="J84" s="303"/>
      <c r="K84" s="304" t="s">
        <v>108</v>
      </c>
      <c r="L84" s="304"/>
      <c r="M84" s="303" t="s">
        <v>206</v>
      </c>
      <c r="N84" s="303"/>
      <c r="O84" s="303"/>
      <c r="P84" s="303"/>
      <c r="Q84" s="303"/>
      <c r="R84" s="303"/>
      <c r="S84" s="303"/>
      <c r="T84" s="303"/>
      <c r="U84" s="303"/>
      <c r="V84" s="303"/>
      <c r="W84" s="303"/>
      <c r="X84" s="303"/>
      <c r="Y84" s="303"/>
      <c r="Z84" s="303"/>
      <c r="AA84" s="303"/>
      <c r="AB84" s="303"/>
      <c r="AC84" s="303"/>
      <c r="AD84" s="303"/>
      <c r="AE84" s="303"/>
      <c r="AF84" s="303"/>
      <c r="AG84" s="303"/>
      <c r="AH84" s="303"/>
      <c r="AI84" s="303"/>
      <c r="AJ84" s="303"/>
      <c r="AK84" s="303"/>
      <c r="AL84" s="303"/>
      <c r="AM84" s="303"/>
      <c r="AN84" s="305">
        <v>4</v>
      </c>
      <c r="AO84" s="305"/>
      <c r="AP84" s="303" t="s">
        <v>336</v>
      </c>
      <c r="AQ84" s="303"/>
      <c r="AR84" s="303"/>
      <c r="AS84" s="303"/>
      <c r="AT84" s="303"/>
      <c r="AU84" s="303"/>
      <c r="AV84" s="303"/>
      <c r="AW84" s="303"/>
      <c r="AX84" s="303"/>
      <c r="AY84" s="303"/>
      <c r="AZ84" s="303"/>
      <c r="BA84" s="303"/>
    </row>
    <row r="85" spans="1:53" ht="30" customHeight="1">
      <c r="A85" s="308"/>
      <c r="B85" s="303"/>
      <c r="C85" s="303"/>
      <c r="D85" s="303"/>
      <c r="E85" s="303"/>
      <c r="F85" s="303"/>
      <c r="G85" s="303"/>
      <c r="H85" s="303"/>
      <c r="I85" s="303"/>
      <c r="J85" s="303"/>
      <c r="K85" s="304" t="s">
        <v>109</v>
      </c>
      <c r="L85" s="304"/>
      <c r="M85" s="303" t="s">
        <v>207</v>
      </c>
      <c r="N85" s="303"/>
      <c r="O85" s="303"/>
      <c r="P85" s="303"/>
      <c r="Q85" s="303"/>
      <c r="R85" s="303"/>
      <c r="S85" s="303"/>
      <c r="T85" s="303"/>
      <c r="U85" s="303"/>
      <c r="V85" s="303"/>
      <c r="W85" s="303"/>
      <c r="X85" s="303"/>
      <c r="Y85" s="303"/>
      <c r="Z85" s="303"/>
      <c r="AA85" s="303"/>
      <c r="AB85" s="303"/>
      <c r="AC85" s="303"/>
      <c r="AD85" s="303"/>
      <c r="AE85" s="303"/>
      <c r="AF85" s="303"/>
      <c r="AG85" s="303"/>
      <c r="AH85" s="303"/>
      <c r="AI85" s="303"/>
      <c r="AJ85" s="303"/>
      <c r="AK85" s="303"/>
      <c r="AL85" s="303"/>
      <c r="AM85" s="303"/>
      <c r="AN85" s="305"/>
      <c r="AO85" s="305"/>
      <c r="AP85" s="303"/>
      <c r="AQ85" s="303"/>
      <c r="AR85" s="303"/>
      <c r="AS85" s="303"/>
      <c r="AT85" s="303"/>
      <c r="AU85" s="303"/>
      <c r="AV85" s="303"/>
      <c r="AW85" s="303"/>
      <c r="AX85" s="303"/>
      <c r="AY85" s="303"/>
      <c r="AZ85" s="303"/>
      <c r="BA85" s="303"/>
    </row>
    <row r="86" spans="1:53" ht="36.75" customHeight="1">
      <c r="A86" s="308"/>
      <c r="B86" s="303"/>
      <c r="C86" s="303"/>
      <c r="D86" s="303"/>
      <c r="E86" s="303"/>
      <c r="F86" s="303"/>
      <c r="G86" s="303"/>
      <c r="H86" s="303"/>
      <c r="I86" s="303"/>
      <c r="J86" s="303"/>
      <c r="K86" s="304" t="s">
        <v>110</v>
      </c>
      <c r="L86" s="304"/>
      <c r="M86" s="303" t="s">
        <v>208</v>
      </c>
      <c r="N86" s="303"/>
      <c r="O86" s="303"/>
      <c r="P86" s="303"/>
      <c r="Q86" s="303"/>
      <c r="R86" s="303"/>
      <c r="S86" s="303"/>
      <c r="T86" s="303"/>
      <c r="U86" s="303"/>
      <c r="V86" s="303"/>
      <c r="W86" s="303"/>
      <c r="X86" s="303"/>
      <c r="Y86" s="303"/>
      <c r="Z86" s="303"/>
      <c r="AA86" s="303"/>
      <c r="AB86" s="303"/>
      <c r="AC86" s="303"/>
      <c r="AD86" s="303"/>
      <c r="AE86" s="303"/>
      <c r="AF86" s="303"/>
      <c r="AG86" s="303"/>
      <c r="AH86" s="303"/>
      <c r="AI86" s="303"/>
      <c r="AJ86" s="303"/>
      <c r="AK86" s="303"/>
      <c r="AL86" s="303"/>
      <c r="AM86" s="303"/>
      <c r="AN86" s="305"/>
      <c r="AO86" s="305"/>
      <c r="AP86" s="303"/>
      <c r="AQ86" s="303"/>
      <c r="AR86" s="303"/>
      <c r="AS86" s="303"/>
      <c r="AT86" s="303"/>
      <c r="AU86" s="303"/>
      <c r="AV86" s="303"/>
      <c r="AW86" s="303"/>
      <c r="AX86" s="303"/>
      <c r="AY86" s="303"/>
      <c r="AZ86" s="303"/>
      <c r="BA86" s="303"/>
    </row>
    <row r="87" spans="1:53" ht="6.75" customHeight="1">
      <c r="A87" s="97"/>
      <c r="B87" s="107"/>
      <c r="C87" s="107"/>
      <c r="D87" s="107"/>
      <c r="E87" s="107"/>
      <c r="F87" s="102"/>
      <c r="G87" s="107"/>
      <c r="H87" s="107"/>
      <c r="I87" s="107"/>
      <c r="J87" s="107"/>
      <c r="K87" s="107"/>
      <c r="L87" s="107"/>
      <c r="M87" s="25"/>
      <c r="N87" s="25"/>
      <c r="O87" s="25"/>
    </row>
    <row r="88" spans="1:53" ht="38.25" customHeight="1">
      <c r="A88" s="306" t="s">
        <v>144</v>
      </c>
      <c r="B88" s="303" t="s">
        <v>210</v>
      </c>
      <c r="C88" s="303"/>
      <c r="D88" s="303"/>
      <c r="E88" s="303"/>
      <c r="F88" s="303" t="s">
        <v>108</v>
      </c>
      <c r="G88" s="303"/>
      <c r="H88" s="303"/>
      <c r="I88" s="303"/>
      <c r="J88" s="303"/>
      <c r="K88" s="304" t="s">
        <v>108</v>
      </c>
      <c r="L88" s="304"/>
      <c r="M88" s="303" t="s">
        <v>209</v>
      </c>
      <c r="N88" s="303"/>
      <c r="O88" s="303"/>
      <c r="P88" s="303"/>
      <c r="Q88" s="303"/>
      <c r="R88" s="303"/>
      <c r="S88" s="303"/>
      <c r="T88" s="303"/>
      <c r="U88" s="303"/>
      <c r="V88" s="303"/>
      <c r="W88" s="303"/>
      <c r="X88" s="303"/>
      <c r="Y88" s="303"/>
      <c r="Z88" s="303"/>
      <c r="AA88" s="303"/>
      <c r="AB88" s="303"/>
      <c r="AC88" s="303"/>
      <c r="AD88" s="303"/>
      <c r="AE88" s="303"/>
      <c r="AF88" s="303"/>
      <c r="AG88" s="303"/>
      <c r="AH88" s="303"/>
      <c r="AI88" s="303"/>
      <c r="AJ88" s="303"/>
      <c r="AK88" s="303"/>
      <c r="AL88" s="303"/>
      <c r="AM88" s="303"/>
      <c r="AN88" s="305">
        <v>4</v>
      </c>
      <c r="AO88" s="305"/>
      <c r="AP88" s="303" t="s">
        <v>337</v>
      </c>
      <c r="AQ88" s="303"/>
      <c r="AR88" s="303"/>
      <c r="AS88" s="303"/>
      <c r="AT88" s="303"/>
      <c r="AU88" s="303"/>
      <c r="AV88" s="303"/>
      <c r="AW88" s="303"/>
      <c r="AX88" s="303"/>
      <c r="AY88" s="303"/>
      <c r="AZ88" s="303"/>
      <c r="BA88" s="303"/>
    </row>
    <row r="89" spans="1:53" ht="30" customHeight="1">
      <c r="A89" s="306"/>
      <c r="B89" s="303"/>
      <c r="C89" s="303"/>
      <c r="D89" s="303"/>
      <c r="E89" s="303"/>
      <c r="F89" s="303" t="s">
        <v>109</v>
      </c>
      <c r="G89" s="303"/>
      <c r="H89" s="303"/>
      <c r="I89" s="303"/>
      <c r="J89" s="303"/>
      <c r="K89" s="304" t="s">
        <v>109</v>
      </c>
      <c r="L89" s="304"/>
      <c r="M89" s="303" t="s">
        <v>207</v>
      </c>
      <c r="N89" s="303"/>
      <c r="O89" s="303"/>
      <c r="P89" s="303"/>
      <c r="Q89" s="303"/>
      <c r="R89" s="303"/>
      <c r="S89" s="303"/>
      <c r="T89" s="303"/>
      <c r="U89" s="303"/>
      <c r="V89" s="303"/>
      <c r="W89" s="303"/>
      <c r="X89" s="303"/>
      <c r="Y89" s="303"/>
      <c r="Z89" s="303"/>
      <c r="AA89" s="303"/>
      <c r="AB89" s="303"/>
      <c r="AC89" s="303"/>
      <c r="AD89" s="303"/>
      <c r="AE89" s="303"/>
      <c r="AF89" s="303"/>
      <c r="AG89" s="303"/>
      <c r="AH89" s="303"/>
      <c r="AI89" s="303"/>
      <c r="AJ89" s="303"/>
      <c r="AK89" s="303"/>
      <c r="AL89" s="303"/>
      <c r="AM89" s="303"/>
      <c r="AN89" s="305"/>
      <c r="AO89" s="305"/>
      <c r="AP89" s="303"/>
      <c r="AQ89" s="303"/>
      <c r="AR89" s="303"/>
      <c r="AS89" s="303"/>
      <c r="AT89" s="303"/>
      <c r="AU89" s="303"/>
      <c r="AV89" s="303"/>
      <c r="AW89" s="303"/>
      <c r="AX89" s="303"/>
      <c r="AY89" s="303"/>
      <c r="AZ89" s="303"/>
      <c r="BA89" s="303"/>
    </row>
    <row r="90" spans="1:53" ht="36.75" customHeight="1">
      <c r="A90" s="306"/>
      <c r="B90" s="303"/>
      <c r="C90" s="303"/>
      <c r="D90" s="303"/>
      <c r="E90" s="303"/>
      <c r="F90" s="303" t="s">
        <v>110</v>
      </c>
      <c r="G90" s="303"/>
      <c r="H90" s="303"/>
      <c r="I90" s="303"/>
      <c r="J90" s="303"/>
      <c r="K90" s="304" t="s">
        <v>110</v>
      </c>
      <c r="L90" s="304"/>
      <c r="M90" s="303" t="s">
        <v>208</v>
      </c>
      <c r="N90" s="303"/>
      <c r="O90" s="303"/>
      <c r="P90" s="303"/>
      <c r="Q90" s="303"/>
      <c r="R90" s="303"/>
      <c r="S90" s="303"/>
      <c r="T90" s="303"/>
      <c r="U90" s="303"/>
      <c r="V90" s="303"/>
      <c r="W90" s="303"/>
      <c r="X90" s="303"/>
      <c r="Y90" s="303"/>
      <c r="Z90" s="303"/>
      <c r="AA90" s="303"/>
      <c r="AB90" s="303"/>
      <c r="AC90" s="303"/>
      <c r="AD90" s="303"/>
      <c r="AE90" s="303"/>
      <c r="AF90" s="303"/>
      <c r="AG90" s="303"/>
      <c r="AH90" s="303"/>
      <c r="AI90" s="303"/>
      <c r="AJ90" s="303"/>
      <c r="AK90" s="303"/>
      <c r="AL90" s="303"/>
      <c r="AM90" s="303"/>
      <c r="AN90" s="305"/>
      <c r="AO90" s="305"/>
      <c r="AP90" s="303"/>
      <c r="AQ90" s="303"/>
      <c r="AR90" s="303"/>
      <c r="AS90" s="303"/>
      <c r="AT90" s="303"/>
      <c r="AU90" s="303"/>
      <c r="AV90" s="303"/>
      <c r="AW90" s="303"/>
      <c r="AX90" s="303"/>
      <c r="AY90" s="303"/>
      <c r="AZ90" s="303"/>
      <c r="BA90" s="303"/>
    </row>
    <row r="91" spans="1:53" ht="6.75" customHeight="1">
      <c r="A91" s="97"/>
      <c r="B91" s="107"/>
      <c r="C91" s="107"/>
      <c r="D91" s="107"/>
      <c r="E91" s="107"/>
      <c r="F91" s="102"/>
      <c r="G91" s="107"/>
      <c r="H91" s="107"/>
      <c r="I91" s="107"/>
      <c r="J91" s="107"/>
      <c r="K91" s="107"/>
      <c r="L91" s="107"/>
      <c r="M91" s="25"/>
      <c r="N91" s="25"/>
      <c r="O91" s="25"/>
    </row>
    <row r="92" spans="1:53" ht="38.25" customHeight="1">
      <c r="A92" s="306" t="s">
        <v>145</v>
      </c>
      <c r="B92" s="303" t="s">
        <v>211</v>
      </c>
      <c r="C92" s="303"/>
      <c r="D92" s="303"/>
      <c r="E92" s="303"/>
      <c r="F92" s="303" t="s">
        <v>108</v>
      </c>
      <c r="G92" s="303"/>
      <c r="H92" s="303"/>
      <c r="I92" s="303"/>
      <c r="J92" s="303"/>
      <c r="K92" s="304" t="s">
        <v>108</v>
      </c>
      <c r="L92" s="304"/>
      <c r="M92" s="303" t="s">
        <v>212</v>
      </c>
      <c r="N92" s="303"/>
      <c r="O92" s="303"/>
      <c r="P92" s="303"/>
      <c r="Q92" s="303"/>
      <c r="R92" s="303"/>
      <c r="S92" s="303"/>
      <c r="T92" s="303"/>
      <c r="U92" s="303"/>
      <c r="V92" s="303"/>
      <c r="W92" s="303"/>
      <c r="X92" s="303"/>
      <c r="Y92" s="303"/>
      <c r="Z92" s="303"/>
      <c r="AA92" s="303"/>
      <c r="AB92" s="303"/>
      <c r="AC92" s="303"/>
      <c r="AD92" s="303"/>
      <c r="AE92" s="303"/>
      <c r="AF92" s="303"/>
      <c r="AG92" s="303"/>
      <c r="AH92" s="303"/>
      <c r="AI92" s="303"/>
      <c r="AJ92" s="303"/>
      <c r="AK92" s="303"/>
      <c r="AL92" s="303"/>
      <c r="AM92" s="303"/>
      <c r="AN92" s="305">
        <v>5</v>
      </c>
      <c r="AO92" s="305"/>
      <c r="AP92" s="305"/>
      <c r="AQ92" s="305"/>
      <c r="AR92" s="305"/>
      <c r="AS92" s="305"/>
      <c r="AT92" s="305"/>
      <c r="AU92" s="305"/>
      <c r="AV92" s="305"/>
      <c r="AW92" s="305"/>
      <c r="AX92" s="305"/>
      <c r="AY92" s="305"/>
      <c r="AZ92" s="305"/>
      <c r="BA92" s="305"/>
    </row>
    <row r="93" spans="1:53" ht="30" customHeight="1">
      <c r="A93" s="306"/>
      <c r="B93" s="303"/>
      <c r="C93" s="303"/>
      <c r="D93" s="303"/>
      <c r="E93" s="303"/>
      <c r="F93" s="303" t="s">
        <v>109</v>
      </c>
      <c r="G93" s="303"/>
      <c r="H93" s="303"/>
      <c r="I93" s="303"/>
      <c r="J93" s="303"/>
      <c r="K93" s="304" t="s">
        <v>109</v>
      </c>
      <c r="L93" s="304"/>
      <c r="M93" s="303" t="s">
        <v>207</v>
      </c>
      <c r="N93" s="303"/>
      <c r="O93" s="303"/>
      <c r="P93" s="303"/>
      <c r="Q93" s="303"/>
      <c r="R93" s="303"/>
      <c r="S93" s="303"/>
      <c r="T93" s="303"/>
      <c r="U93" s="303"/>
      <c r="V93" s="303"/>
      <c r="W93" s="303"/>
      <c r="X93" s="303"/>
      <c r="Y93" s="303"/>
      <c r="Z93" s="303"/>
      <c r="AA93" s="303"/>
      <c r="AB93" s="303"/>
      <c r="AC93" s="303"/>
      <c r="AD93" s="303"/>
      <c r="AE93" s="303"/>
      <c r="AF93" s="303"/>
      <c r="AG93" s="303"/>
      <c r="AH93" s="303"/>
      <c r="AI93" s="303"/>
      <c r="AJ93" s="303"/>
      <c r="AK93" s="303"/>
      <c r="AL93" s="303"/>
      <c r="AM93" s="303"/>
      <c r="AN93" s="305"/>
      <c r="AO93" s="305"/>
      <c r="AP93" s="305"/>
      <c r="AQ93" s="305"/>
      <c r="AR93" s="305"/>
      <c r="AS93" s="305"/>
      <c r="AT93" s="305"/>
      <c r="AU93" s="305"/>
      <c r="AV93" s="305"/>
      <c r="AW93" s="305"/>
      <c r="AX93" s="305"/>
      <c r="AY93" s="305"/>
      <c r="AZ93" s="305"/>
      <c r="BA93" s="305"/>
    </row>
    <row r="94" spans="1:53" ht="41.25" customHeight="1">
      <c r="A94" s="306"/>
      <c r="B94" s="303"/>
      <c r="C94" s="303"/>
      <c r="D94" s="303"/>
      <c r="E94" s="303"/>
      <c r="F94" s="303" t="s">
        <v>110</v>
      </c>
      <c r="G94" s="303"/>
      <c r="H94" s="303"/>
      <c r="I94" s="303"/>
      <c r="J94" s="303"/>
      <c r="K94" s="304" t="s">
        <v>110</v>
      </c>
      <c r="L94" s="304"/>
      <c r="M94" s="303" t="s">
        <v>208</v>
      </c>
      <c r="N94" s="303"/>
      <c r="O94" s="303"/>
      <c r="P94" s="303"/>
      <c r="Q94" s="303"/>
      <c r="R94" s="303"/>
      <c r="S94" s="303"/>
      <c r="T94" s="303"/>
      <c r="U94" s="303"/>
      <c r="V94" s="303"/>
      <c r="W94" s="303"/>
      <c r="X94" s="303"/>
      <c r="Y94" s="303"/>
      <c r="Z94" s="303"/>
      <c r="AA94" s="303"/>
      <c r="AB94" s="303"/>
      <c r="AC94" s="303"/>
      <c r="AD94" s="303"/>
      <c r="AE94" s="303"/>
      <c r="AF94" s="303"/>
      <c r="AG94" s="303"/>
      <c r="AH94" s="303"/>
      <c r="AI94" s="303"/>
      <c r="AJ94" s="303"/>
      <c r="AK94" s="303"/>
      <c r="AL94" s="303"/>
      <c r="AM94" s="303"/>
      <c r="AN94" s="305"/>
      <c r="AO94" s="305"/>
      <c r="AP94" s="305"/>
      <c r="AQ94" s="305"/>
      <c r="AR94" s="305"/>
      <c r="AS94" s="305"/>
      <c r="AT94" s="305"/>
      <c r="AU94" s="305"/>
      <c r="AV94" s="305"/>
      <c r="AW94" s="305"/>
      <c r="AX94" s="305"/>
      <c r="AY94" s="305"/>
      <c r="AZ94" s="305"/>
      <c r="BA94" s="305"/>
    </row>
    <row r="95" spans="1:53" ht="6.75" customHeight="1">
      <c r="A95" s="97"/>
      <c r="B95" s="107"/>
      <c r="C95" s="107"/>
      <c r="D95" s="107"/>
      <c r="E95" s="107"/>
      <c r="F95" s="102"/>
      <c r="G95" s="107"/>
      <c r="H95" s="107"/>
      <c r="I95" s="107"/>
      <c r="J95" s="107"/>
      <c r="K95" s="107"/>
      <c r="L95" s="107"/>
      <c r="M95" s="25"/>
      <c r="AP95" s="25"/>
      <c r="AQ95" s="25"/>
    </row>
    <row r="96" spans="1:53" ht="41.25" customHeight="1">
      <c r="A96" s="306" t="s">
        <v>146</v>
      </c>
      <c r="B96" s="303" t="s">
        <v>213</v>
      </c>
      <c r="C96" s="303"/>
      <c r="D96" s="303"/>
      <c r="E96" s="303"/>
      <c r="F96" s="303" t="s">
        <v>108</v>
      </c>
      <c r="G96" s="303"/>
      <c r="H96" s="303"/>
      <c r="I96" s="303"/>
      <c r="J96" s="303"/>
      <c r="K96" s="304" t="s">
        <v>108</v>
      </c>
      <c r="L96" s="304"/>
      <c r="M96" s="303" t="s">
        <v>214</v>
      </c>
      <c r="N96" s="303"/>
      <c r="O96" s="303"/>
      <c r="P96" s="303"/>
      <c r="Q96" s="303"/>
      <c r="R96" s="303"/>
      <c r="S96" s="303"/>
      <c r="T96" s="303"/>
      <c r="U96" s="303"/>
      <c r="V96" s="303"/>
      <c r="W96" s="303"/>
      <c r="X96" s="303"/>
      <c r="Y96" s="303"/>
      <c r="Z96" s="303"/>
      <c r="AA96" s="303"/>
      <c r="AB96" s="303"/>
      <c r="AC96" s="303"/>
      <c r="AD96" s="303"/>
      <c r="AE96" s="303"/>
      <c r="AF96" s="303"/>
      <c r="AG96" s="303"/>
      <c r="AH96" s="303"/>
      <c r="AI96" s="303"/>
      <c r="AJ96" s="303"/>
      <c r="AK96" s="303"/>
      <c r="AL96" s="303"/>
      <c r="AM96" s="303"/>
      <c r="AN96" s="305">
        <v>4</v>
      </c>
      <c r="AO96" s="305"/>
      <c r="AP96" s="303" t="s">
        <v>338</v>
      </c>
      <c r="AQ96" s="303"/>
      <c r="AR96" s="303"/>
      <c r="AS96" s="303"/>
      <c r="AT96" s="303"/>
      <c r="AU96" s="303"/>
      <c r="AV96" s="303"/>
      <c r="AW96" s="303"/>
      <c r="AX96" s="303"/>
      <c r="AY96" s="303"/>
      <c r="AZ96" s="303"/>
      <c r="BA96" s="303"/>
    </row>
    <row r="97" spans="1:53" ht="32.25" customHeight="1">
      <c r="A97" s="306"/>
      <c r="B97" s="303"/>
      <c r="C97" s="303"/>
      <c r="D97" s="303"/>
      <c r="E97" s="303"/>
      <c r="F97" s="303" t="s">
        <v>109</v>
      </c>
      <c r="G97" s="303"/>
      <c r="H97" s="303"/>
      <c r="I97" s="303"/>
      <c r="J97" s="303"/>
      <c r="K97" s="304" t="s">
        <v>109</v>
      </c>
      <c r="L97" s="304"/>
      <c r="M97" s="303" t="s">
        <v>207</v>
      </c>
      <c r="N97" s="303"/>
      <c r="O97" s="303"/>
      <c r="P97" s="303"/>
      <c r="Q97" s="303"/>
      <c r="R97" s="303"/>
      <c r="S97" s="303"/>
      <c r="T97" s="303"/>
      <c r="U97" s="303"/>
      <c r="V97" s="303"/>
      <c r="W97" s="303"/>
      <c r="X97" s="303"/>
      <c r="Y97" s="303"/>
      <c r="Z97" s="303"/>
      <c r="AA97" s="303"/>
      <c r="AB97" s="303"/>
      <c r="AC97" s="303"/>
      <c r="AD97" s="303"/>
      <c r="AE97" s="303"/>
      <c r="AF97" s="303"/>
      <c r="AG97" s="303"/>
      <c r="AH97" s="303"/>
      <c r="AI97" s="303"/>
      <c r="AJ97" s="303"/>
      <c r="AK97" s="303"/>
      <c r="AL97" s="303"/>
      <c r="AM97" s="303"/>
      <c r="AN97" s="305"/>
      <c r="AO97" s="305"/>
      <c r="AP97" s="303"/>
      <c r="AQ97" s="303"/>
      <c r="AR97" s="303"/>
      <c r="AS97" s="303"/>
      <c r="AT97" s="303"/>
      <c r="AU97" s="303"/>
      <c r="AV97" s="303"/>
      <c r="AW97" s="303"/>
      <c r="AX97" s="303"/>
      <c r="AY97" s="303"/>
      <c r="AZ97" s="303"/>
      <c r="BA97" s="303"/>
    </row>
    <row r="98" spans="1:53" ht="39" customHeight="1">
      <c r="A98" s="306"/>
      <c r="B98" s="303"/>
      <c r="C98" s="303"/>
      <c r="D98" s="303"/>
      <c r="E98" s="303"/>
      <c r="F98" s="303" t="s">
        <v>110</v>
      </c>
      <c r="G98" s="303"/>
      <c r="H98" s="303"/>
      <c r="I98" s="303"/>
      <c r="J98" s="303"/>
      <c r="K98" s="304" t="s">
        <v>110</v>
      </c>
      <c r="L98" s="304"/>
      <c r="M98" s="303" t="s">
        <v>208</v>
      </c>
      <c r="N98" s="303"/>
      <c r="O98" s="303"/>
      <c r="P98" s="303"/>
      <c r="Q98" s="303"/>
      <c r="R98" s="303"/>
      <c r="S98" s="303"/>
      <c r="T98" s="303"/>
      <c r="U98" s="303"/>
      <c r="V98" s="303"/>
      <c r="W98" s="303"/>
      <c r="X98" s="303"/>
      <c r="Y98" s="303"/>
      <c r="Z98" s="303"/>
      <c r="AA98" s="303"/>
      <c r="AB98" s="303"/>
      <c r="AC98" s="303"/>
      <c r="AD98" s="303"/>
      <c r="AE98" s="303"/>
      <c r="AF98" s="303"/>
      <c r="AG98" s="303"/>
      <c r="AH98" s="303"/>
      <c r="AI98" s="303"/>
      <c r="AJ98" s="303"/>
      <c r="AK98" s="303"/>
      <c r="AL98" s="303"/>
      <c r="AM98" s="303"/>
      <c r="AN98" s="305"/>
      <c r="AO98" s="305"/>
      <c r="AP98" s="303"/>
      <c r="AQ98" s="303"/>
      <c r="AR98" s="303"/>
      <c r="AS98" s="303"/>
      <c r="AT98" s="303"/>
      <c r="AU98" s="303"/>
      <c r="AV98" s="303"/>
      <c r="AW98" s="303"/>
      <c r="AX98" s="303"/>
      <c r="AY98" s="303"/>
      <c r="AZ98" s="303"/>
      <c r="BA98" s="303"/>
    </row>
    <row r="99" spans="1:53" ht="6.75" customHeight="1">
      <c r="A99" s="97"/>
      <c r="B99" s="108"/>
      <c r="C99" s="92"/>
      <c r="D99" s="107"/>
      <c r="E99" s="107"/>
      <c r="F99" s="102"/>
      <c r="G99" s="102"/>
      <c r="H99" s="102"/>
      <c r="I99" s="102"/>
      <c r="J99" s="102"/>
      <c r="K99" s="102"/>
      <c r="L99" s="92"/>
      <c r="M99" s="25"/>
      <c r="N99" s="25"/>
      <c r="O99" s="25"/>
    </row>
    <row r="100" spans="1:53" ht="55.5" customHeight="1">
      <c r="A100" s="306" t="s">
        <v>147</v>
      </c>
      <c r="B100" s="303" t="s">
        <v>215</v>
      </c>
      <c r="C100" s="303"/>
      <c r="D100" s="303"/>
      <c r="E100" s="303"/>
      <c r="F100" s="303" t="s">
        <v>108</v>
      </c>
      <c r="G100" s="303"/>
      <c r="H100" s="303"/>
      <c r="I100" s="303"/>
      <c r="J100" s="303"/>
      <c r="K100" s="304" t="s">
        <v>108</v>
      </c>
      <c r="L100" s="304"/>
      <c r="M100" s="303" t="s">
        <v>216</v>
      </c>
      <c r="N100" s="303"/>
      <c r="O100" s="303"/>
      <c r="P100" s="303"/>
      <c r="Q100" s="303"/>
      <c r="R100" s="303"/>
      <c r="S100" s="303"/>
      <c r="T100" s="303"/>
      <c r="U100" s="303"/>
      <c r="V100" s="303"/>
      <c r="W100" s="303"/>
      <c r="X100" s="303"/>
      <c r="Y100" s="303"/>
      <c r="Z100" s="303"/>
      <c r="AA100" s="303"/>
      <c r="AB100" s="303"/>
      <c r="AC100" s="303"/>
      <c r="AD100" s="303"/>
      <c r="AE100" s="303"/>
      <c r="AF100" s="303"/>
      <c r="AG100" s="303"/>
      <c r="AH100" s="303"/>
      <c r="AI100" s="303"/>
      <c r="AJ100" s="303"/>
      <c r="AK100" s="303"/>
      <c r="AL100" s="303"/>
      <c r="AM100" s="303"/>
      <c r="AN100" s="305">
        <v>3</v>
      </c>
      <c r="AO100" s="305"/>
      <c r="AP100" s="303" t="s">
        <v>339</v>
      </c>
      <c r="AQ100" s="303"/>
      <c r="AR100" s="303"/>
      <c r="AS100" s="303"/>
      <c r="AT100" s="303"/>
      <c r="AU100" s="303"/>
      <c r="AV100" s="303"/>
      <c r="AW100" s="303"/>
      <c r="AX100" s="303"/>
      <c r="AY100" s="303"/>
      <c r="AZ100" s="303"/>
      <c r="BA100" s="303"/>
    </row>
    <row r="101" spans="1:53" ht="69.75" customHeight="1">
      <c r="A101" s="306"/>
      <c r="B101" s="303"/>
      <c r="C101" s="303"/>
      <c r="D101" s="303"/>
      <c r="E101" s="303"/>
      <c r="F101" s="303" t="s">
        <v>109</v>
      </c>
      <c r="G101" s="303"/>
      <c r="H101" s="303"/>
      <c r="I101" s="303"/>
      <c r="J101" s="303"/>
      <c r="K101" s="304" t="s">
        <v>109</v>
      </c>
      <c r="L101" s="304"/>
      <c r="M101" s="303" t="s">
        <v>217</v>
      </c>
      <c r="N101" s="303"/>
      <c r="O101" s="303"/>
      <c r="P101" s="303"/>
      <c r="Q101" s="303"/>
      <c r="R101" s="303"/>
      <c r="S101" s="303"/>
      <c r="T101" s="303"/>
      <c r="U101" s="303"/>
      <c r="V101" s="303"/>
      <c r="W101" s="303"/>
      <c r="X101" s="303"/>
      <c r="Y101" s="303"/>
      <c r="Z101" s="303"/>
      <c r="AA101" s="303"/>
      <c r="AB101" s="303"/>
      <c r="AC101" s="303"/>
      <c r="AD101" s="303"/>
      <c r="AE101" s="303"/>
      <c r="AF101" s="303"/>
      <c r="AG101" s="303"/>
      <c r="AH101" s="303"/>
      <c r="AI101" s="303"/>
      <c r="AJ101" s="303"/>
      <c r="AK101" s="303"/>
      <c r="AL101" s="303"/>
      <c r="AM101" s="303"/>
      <c r="AN101" s="305"/>
      <c r="AO101" s="305"/>
      <c r="AP101" s="303"/>
      <c r="AQ101" s="303"/>
      <c r="AR101" s="303"/>
      <c r="AS101" s="303"/>
      <c r="AT101" s="303"/>
      <c r="AU101" s="303"/>
      <c r="AV101" s="303"/>
      <c r="AW101" s="303"/>
      <c r="AX101" s="303"/>
      <c r="AY101" s="303"/>
      <c r="AZ101" s="303"/>
      <c r="BA101" s="303"/>
    </row>
    <row r="102" spans="1:53" ht="57" customHeight="1">
      <c r="A102" s="306"/>
      <c r="B102" s="303"/>
      <c r="C102" s="303"/>
      <c r="D102" s="303"/>
      <c r="E102" s="303"/>
      <c r="F102" s="303" t="s">
        <v>110</v>
      </c>
      <c r="G102" s="303"/>
      <c r="H102" s="303"/>
      <c r="I102" s="303"/>
      <c r="J102" s="303"/>
      <c r="K102" s="304" t="s">
        <v>110</v>
      </c>
      <c r="L102" s="304"/>
      <c r="M102" s="303" t="s">
        <v>218</v>
      </c>
      <c r="N102" s="303"/>
      <c r="O102" s="303"/>
      <c r="P102" s="303"/>
      <c r="Q102" s="303"/>
      <c r="R102" s="303"/>
      <c r="S102" s="303"/>
      <c r="T102" s="303"/>
      <c r="U102" s="303"/>
      <c r="V102" s="303"/>
      <c r="W102" s="303"/>
      <c r="X102" s="303"/>
      <c r="Y102" s="303"/>
      <c r="Z102" s="303"/>
      <c r="AA102" s="303"/>
      <c r="AB102" s="303"/>
      <c r="AC102" s="303"/>
      <c r="AD102" s="303"/>
      <c r="AE102" s="303"/>
      <c r="AF102" s="303"/>
      <c r="AG102" s="303"/>
      <c r="AH102" s="303"/>
      <c r="AI102" s="303"/>
      <c r="AJ102" s="303"/>
      <c r="AK102" s="303"/>
      <c r="AL102" s="303"/>
      <c r="AM102" s="303"/>
      <c r="AN102" s="305"/>
      <c r="AO102" s="305"/>
      <c r="AP102" s="303"/>
      <c r="AQ102" s="303"/>
      <c r="AR102" s="303"/>
      <c r="AS102" s="303"/>
      <c r="AT102" s="303"/>
      <c r="AU102" s="303"/>
      <c r="AV102" s="303"/>
      <c r="AW102" s="303"/>
      <c r="AX102" s="303"/>
      <c r="AY102" s="303"/>
      <c r="AZ102" s="303"/>
      <c r="BA102" s="303"/>
    </row>
    <row r="103" spans="1:53" ht="6.75" customHeight="1">
      <c r="A103" s="97"/>
      <c r="B103" s="130"/>
      <c r="C103" s="130"/>
      <c r="D103" s="130"/>
      <c r="E103" s="130"/>
      <c r="F103" s="102"/>
      <c r="G103" s="130"/>
      <c r="H103" s="130"/>
      <c r="I103" s="130"/>
      <c r="J103" s="130"/>
      <c r="K103" s="130"/>
      <c r="L103" s="130"/>
      <c r="M103" s="25"/>
      <c r="N103" s="25"/>
      <c r="O103" s="25"/>
    </row>
    <row r="104" spans="1:53" ht="20.149999999999999" customHeight="1">
      <c r="A104" s="302" t="s">
        <v>219</v>
      </c>
      <c r="B104" s="302"/>
      <c r="C104" s="302"/>
      <c r="D104" s="302"/>
      <c r="E104" s="302"/>
      <c r="F104" s="302"/>
      <c r="G104" s="302"/>
      <c r="H104" s="302"/>
      <c r="I104" s="302"/>
      <c r="J104" s="302"/>
      <c r="K104" s="302"/>
      <c r="L104" s="302"/>
      <c r="M104" s="302"/>
      <c r="N104" s="302"/>
      <c r="O104" s="302"/>
      <c r="P104" s="302"/>
      <c r="Q104" s="302"/>
      <c r="R104" s="302"/>
      <c r="S104" s="302"/>
      <c r="T104" s="302"/>
      <c r="U104" s="302"/>
      <c r="V104" s="302"/>
      <c r="W104" s="302"/>
      <c r="X104" s="302"/>
      <c r="Y104" s="302"/>
      <c r="Z104" s="302"/>
      <c r="AA104" s="302"/>
      <c r="AB104" s="302"/>
      <c r="AC104" s="302"/>
      <c r="AD104" s="302"/>
      <c r="AE104" s="302"/>
      <c r="AF104" s="302"/>
      <c r="AG104" s="302"/>
      <c r="AH104" s="302"/>
      <c r="AI104" s="302"/>
      <c r="AJ104" s="302"/>
      <c r="AK104" s="302"/>
      <c r="AL104" s="302"/>
      <c r="AM104" s="302"/>
      <c r="AN104" s="334">
        <f>SUM(AN106,AN110)/2</f>
        <v>4</v>
      </c>
      <c r="AO104" s="334"/>
    </row>
    <row r="105" spans="1:53" ht="6.75" customHeight="1">
      <c r="A105" s="97"/>
      <c r="B105" s="128"/>
      <c r="C105" s="128"/>
      <c r="D105" s="128"/>
      <c r="E105" s="128"/>
      <c r="F105" s="128"/>
      <c r="G105" s="128"/>
      <c r="H105" s="128"/>
      <c r="I105" s="128"/>
      <c r="J105" s="128"/>
      <c r="K105" s="128"/>
      <c r="L105" s="128"/>
      <c r="M105" s="109"/>
      <c r="N105" s="25"/>
      <c r="O105" s="25"/>
    </row>
    <row r="106" spans="1:53" ht="34.5" customHeight="1">
      <c r="A106" s="306" t="s">
        <v>148</v>
      </c>
      <c r="B106" s="303" t="s">
        <v>220</v>
      </c>
      <c r="C106" s="303"/>
      <c r="D106" s="303"/>
      <c r="E106" s="303"/>
      <c r="F106" s="303" t="s">
        <v>108</v>
      </c>
      <c r="G106" s="303"/>
      <c r="H106" s="303"/>
      <c r="I106" s="303"/>
      <c r="J106" s="303"/>
      <c r="K106" s="304" t="s">
        <v>108</v>
      </c>
      <c r="L106" s="304"/>
      <c r="M106" s="303" t="s">
        <v>221</v>
      </c>
      <c r="N106" s="303"/>
      <c r="O106" s="303"/>
      <c r="P106" s="303"/>
      <c r="Q106" s="303"/>
      <c r="R106" s="303"/>
      <c r="S106" s="303"/>
      <c r="T106" s="303"/>
      <c r="U106" s="303"/>
      <c r="V106" s="303"/>
      <c r="W106" s="303"/>
      <c r="X106" s="303"/>
      <c r="Y106" s="303"/>
      <c r="Z106" s="303"/>
      <c r="AA106" s="303"/>
      <c r="AB106" s="303"/>
      <c r="AC106" s="303"/>
      <c r="AD106" s="303"/>
      <c r="AE106" s="303"/>
      <c r="AF106" s="303"/>
      <c r="AG106" s="303"/>
      <c r="AH106" s="303"/>
      <c r="AI106" s="303"/>
      <c r="AJ106" s="303"/>
      <c r="AK106" s="303"/>
      <c r="AL106" s="303"/>
      <c r="AM106" s="303"/>
      <c r="AN106" s="305">
        <v>3</v>
      </c>
      <c r="AO106" s="305"/>
      <c r="AP106" s="305"/>
      <c r="AQ106" s="305"/>
      <c r="AR106" s="305"/>
      <c r="AS106" s="305"/>
      <c r="AT106" s="305"/>
      <c r="AU106" s="305"/>
      <c r="AV106" s="305"/>
      <c r="AW106" s="305"/>
      <c r="AX106" s="305"/>
      <c r="AY106" s="305"/>
      <c r="AZ106" s="305"/>
      <c r="BA106" s="305"/>
    </row>
    <row r="107" spans="1:53" ht="36.75" customHeight="1">
      <c r="A107" s="306"/>
      <c r="B107" s="303"/>
      <c r="C107" s="303"/>
      <c r="D107" s="303"/>
      <c r="E107" s="303"/>
      <c r="F107" s="303" t="s">
        <v>109</v>
      </c>
      <c r="G107" s="303"/>
      <c r="H107" s="303"/>
      <c r="I107" s="303"/>
      <c r="J107" s="303"/>
      <c r="K107" s="304" t="s">
        <v>109</v>
      </c>
      <c r="L107" s="304"/>
      <c r="M107" s="303" t="s">
        <v>222</v>
      </c>
      <c r="N107" s="303"/>
      <c r="O107" s="303"/>
      <c r="P107" s="303"/>
      <c r="Q107" s="303"/>
      <c r="R107" s="303"/>
      <c r="S107" s="303"/>
      <c r="T107" s="303"/>
      <c r="U107" s="303"/>
      <c r="V107" s="303"/>
      <c r="W107" s="303"/>
      <c r="X107" s="303"/>
      <c r="Y107" s="303"/>
      <c r="Z107" s="303"/>
      <c r="AA107" s="303"/>
      <c r="AB107" s="303"/>
      <c r="AC107" s="303"/>
      <c r="AD107" s="303"/>
      <c r="AE107" s="303"/>
      <c r="AF107" s="303"/>
      <c r="AG107" s="303"/>
      <c r="AH107" s="303"/>
      <c r="AI107" s="303"/>
      <c r="AJ107" s="303"/>
      <c r="AK107" s="303"/>
      <c r="AL107" s="303"/>
      <c r="AM107" s="303"/>
      <c r="AN107" s="305"/>
      <c r="AO107" s="305"/>
      <c r="AP107" s="305"/>
      <c r="AQ107" s="305"/>
      <c r="AR107" s="305"/>
      <c r="AS107" s="305"/>
      <c r="AT107" s="305"/>
      <c r="AU107" s="305"/>
      <c r="AV107" s="305"/>
      <c r="AW107" s="305"/>
      <c r="AX107" s="305"/>
      <c r="AY107" s="305"/>
      <c r="AZ107" s="305"/>
      <c r="BA107" s="305"/>
    </row>
    <row r="108" spans="1:53" ht="50.25" customHeight="1">
      <c r="A108" s="306"/>
      <c r="B108" s="303"/>
      <c r="C108" s="303"/>
      <c r="D108" s="303"/>
      <c r="E108" s="303"/>
      <c r="F108" s="303" t="s">
        <v>110</v>
      </c>
      <c r="G108" s="303"/>
      <c r="H108" s="303"/>
      <c r="I108" s="303"/>
      <c r="J108" s="303"/>
      <c r="K108" s="304" t="s">
        <v>110</v>
      </c>
      <c r="L108" s="304"/>
      <c r="M108" s="303" t="s">
        <v>223</v>
      </c>
      <c r="N108" s="303"/>
      <c r="O108" s="303"/>
      <c r="P108" s="303"/>
      <c r="Q108" s="303"/>
      <c r="R108" s="303"/>
      <c r="S108" s="303"/>
      <c r="T108" s="303"/>
      <c r="U108" s="303"/>
      <c r="V108" s="303"/>
      <c r="W108" s="303"/>
      <c r="X108" s="303"/>
      <c r="Y108" s="303"/>
      <c r="Z108" s="303"/>
      <c r="AA108" s="303"/>
      <c r="AB108" s="303"/>
      <c r="AC108" s="303"/>
      <c r="AD108" s="303"/>
      <c r="AE108" s="303"/>
      <c r="AF108" s="303"/>
      <c r="AG108" s="303"/>
      <c r="AH108" s="303"/>
      <c r="AI108" s="303"/>
      <c r="AJ108" s="303"/>
      <c r="AK108" s="303"/>
      <c r="AL108" s="303"/>
      <c r="AM108" s="303"/>
      <c r="AN108" s="305"/>
      <c r="AO108" s="305"/>
      <c r="AP108" s="305"/>
      <c r="AQ108" s="305"/>
      <c r="AR108" s="305"/>
      <c r="AS108" s="305"/>
      <c r="AT108" s="305"/>
      <c r="AU108" s="305"/>
      <c r="AV108" s="305"/>
      <c r="AW108" s="305"/>
      <c r="AX108" s="305"/>
      <c r="AY108" s="305"/>
      <c r="AZ108" s="305"/>
      <c r="BA108" s="305"/>
    </row>
    <row r="109" spans="1:53" ht="6.75" customHeight="1">
      <c r="A109" s="97"/>
      <c r="B109" s="128"/>
      <c r="C109" s="128"/>
      <c r="D109" s="128"/>
      <c r="E109" s="128"/>
      <c r="F109" s="128"/>
      <c r="G109" s="128"/>
      <c r="H109" s="128"/>
      <c r="I109" s="128"/>
      <c r="J109" s="128"/>
      <c r="K109" s="128"/>
      <c r="L109" s="128"/>
      <c r="M109" s="109"/>
      <c r="N109" s="25"/>
      <c r="O109" s="25"/>
    </row>
    <row r="110" spans="1:53" ht="33" customHeight="1">
      <c r="A110" s="306" t="s">
        <v>149</v>
      </c>
      <c r="B110" s="303" t="s">
        <v>224</v>
      </c>
      <c r="C110" s="303"/>
      <c r="D110" s="303"/>
      <c r="E110" s="303"/>
      <c r="F110" s="303" t="s">
        <v>108</v>
      </c>
      <c r="G110" s="303"/>
      <c r="H110" s="303"/>
      <c r="I110" s="303"/>
      <c r="J110" s="303"/>
      <c r="K110" s="304" t="s">
        <v>108</v>
      </c>
      <c r="L110" s="304"/>
      <c r="M110" s="303" t="s">
        <v>225</v>
      </c>
      <c r="N110" s="303"/>
      <c r="O110" s="303"/>
      <c r="P110" s="303"/>
      <c r="Q110" s="303"/>
      <c r="R110" s="303"/>
      <c r="S110" s="303"/>
      <c r="T110" s="303"/>
      <c r="U110" s="303"/>
      <c r="V110" s="303"/>
      <c r="W110" s="303"/>
      <c r="X110" s="303"/>
      <c r="Y110" s="303"/>
      <c r="Z110" s="303"/>
      <c r="AA110" s="303"/>
      <c r="AB110" s="303"/>
      <c r="AC110" s="303"/>
      <c r="AD110" s="303"/>
      <c r="AE110" s="303"/>
      <c r="AF110" s="303"/>
      <c r="AG110" s="303"/>
      <c r="AH110" s="303"/>
      <c r="AI110" s="303"/>
      <c r="AJ110" s="303"/>
      <c r="AK110" s="303"/>
      <c r="AL110" s="303"/>
      <c r="AM110" s="303"/>
      <c r="AN110" s="305">
        <v>5</v>
      </c>
      <c r="AO110" s="305"/>
      <c r="AP110" s="305"/>
      <c r="AQ110" s="305"/>
      <c r="AR110" s="305"/>
      <c r="AS110" s="305"/>
      <c r="AT110" s="305"/>
      <c r="AU110" s="305"/>
      <c r="AV110" s="305"/>
      <c r="AW110" s="305"/>
      <c r="AX110" s="305"/>
      <c r="AY110" s="305"/>
      <c r="AZ110" s="305"/>
      <c r="BA110" s="305"/>
    </row>
    <row r="111" spans="1:53" ht="51" customHeight="1">
      <c r="A111" s="306"/>
      <c r="B111" s="303"/>
      <c r="C111" s="303"/>
      <c r="D111" s="303"/>
      <c r="E111" s="303"/>
      <c r="F111" s="303" t="s">
        <v>109</v>
      </c>
      <c r="G111" s="303"/>
      <c r="H111" s="303"/>
      <c r="I111" s="303"/>
      <c r="J111" s="303"/>
      <c r="K111" s="304" t="s">
        <v>109</v>
      </c>
      <c r="L111" s="304"/>
      <c r="M111" s="303" t="s">
        <v>226</v>
      </c>
      <c r="N111" s="303"/>
      <c r="O111" s="303"/>
      <c r="P111" s="303"/>
      <c r="Q111" s="303"/>
      <c r="R111" s="303"/>
      <c r="S111" s="303"/>
      <c r="T111" s="303"/>
      <c r="U111" s="303"/>
      <c r="V111" s="303"/>
      <c r="W111" s="303"/>
      <c r="X111" s="303"/>
      <c r="Y111" s="303"/>
      <c r="Z111" s="303"/>
      <c r="AA111" s="303"/>
      <c r="AB111" s="303"/>
      <c r="AC111" s="303"/>
      <c r="AD111" s="303"/>
      <c r="AE111" s="303"/>
      <c r="AF111" s="303"/>
      <c r="AG111" s="303"/>
      <c r="AH111" s="303"/>
      <c r="AI111" s="303"/>
      <c r="AJ111" s="303"/>
      <c r="AK111" s="303"/>
      <c r="AL111" s="303"/>
      <c r="AM111" s="303"/>
      <c r="AN111" s="305"/>
      <c r="AO111" s="305"/>
      <c r="AP111" s="305"/>
      <c r="AQ111" s="305"/>
      <c r="AR111" s="305"/>
      <c r="AS111" s="305"/>
      <c r="AT111" s="305"/>
      <c r="AU111" s="305"/>
      <c r="AV111" s="305"/>
      <c r="AW111" s="305"/>
      <c r="AX111" s="305"/>
      <c r="AY111" s="305"/>
      <c r="AZ111" s="305"/>
      <c r="BA111" s="305"/>
    </row>
    <row r="112" spans="1:53" ht="42" customHeight="1">
      <c r="A112" s="306"/>
      <c r="B112" s="303"/>
      <c r="C112" s="303"/>
      <c r="D112" s="303"/>
      <c r="E112" s="303"/>
      <c r="F112" s="303" t="s">
        <v>110</v>
      </c>
      <c r="G112" s="303"/>
      <c r="H112" s="303"/>
      <c r="I112" s="303"/>
      <c r="J112" s="303"/>
      <c r="K112" s="304" t="s">
        <v>110</v>
      </c>
      <c r="L112" s="304"/>
      <c r="M112" s="303" t="s">
        <v>227</v>
      </c>
      <c r="N112" s="303"/>
      <c r="O112" s="303"/>
      <c r="P112" s="303"/>
      <c r="Q112" s="303"/>
      <c r="R112" s="303"/>
      <c r="S112" s="303"/>
      <c r="T112" s="303"/>
      <c r="U112" s="303"/>
      <c r="V112" s="303"/>
      <c r="W112" s="303"/>
      <c r="X112" s="303"/>
      <c r="Y112" s="303"/>
      <c r="Z112" s="303"/>
      <c r="AA112" s="303"/>
      <c r="AB112" s="303"/>
      <c r="AC112" s="303"/>
      <c r="AD112" s="303"/>
      <c r="AE112" s="303"/>
      <c r="AF112" s="303"/>
      <c r="AG112" s="303"/>
      <c r="AH112" s="303"/>
      <c r="AI112" s="303"/>
      <c r="AJ112" s="303"/>
      <c r="AK112" s="303"/>
      <c r="AL112" s="303"/>
      <c r="AM112" s="303"/>
      <c r="AN112" s="305"/>
      <c r="AO112" s="305"/>
      <c r="AP112" s="305"/>
      <c r="AQ112" s="305"/>
      <c r="AR112" s="305"/>
      <c r="AS112" s="305"/>
      <c r="AT112" s="305"/>
      <c r="AU112" s="305"/>
      <c r="AV112" s="305"/>
      <c r="AW112" s="305"/>
      <c r="AX112" s="305"/>
      <c r="AY112" s="305"/>
      <c r="AZ112" s="305"/>
      <c r="BA112" s="305"/>
    </row>
    <row r="113" spans="1:53" ht="6.75" customHeight="1">
      <c r="A113" s="97"/>
      <c r="B113" s="128"/>
      <c r="C113" s="128"/>
      <c r="D113" s="128"/>
      <c r="E113" s="128"/>
      <c r="F113" s="128"/>
      <c r="G113" s="128"/>
      <c r="H113" s="128"/>
      <c r="I113" s="128"/>
      <c r="J113" s="128"/>
      <c r="K113" s="128"/>
      <c r="L113" s="128"/>
      <c r="M113" s="109"/>
      <c r="N113" s="25"/>
      <c r="O113" s="25"/>
    </row>
    <row r="114" spans="1:53" ht="17.5">
      <c r="A114" s="312" t="s">
        <v>180</v>
      </c>
      <c r="B114" s="313"/>
      <c r="C114" s="313"/>
      <c r="D114" s="313"/>
      <c r="E114" s="313"/>
      <c r="F114" s="313"/>
      <c r="G114" s="313"/>
      <c r="H114" s="313"/>
      <c r="I114" s="313"/>
      <c r="J114" s="313"/>
      <c r="K114" s="313"/>
      <c r="L114" s="313"/>
      <c r="M114" s="313"/>
      <c r="N114" s="313"/>
      <c r="O114" s="313"/>
      <c r="P114" s="313"/>
      <c r="Q114" s="313"/>
      <c r="R114" s="313"/>
      <c r="S114" s="313"/>
      <c r="T114" s="313"/>
      <c r="U114" s="313"/>
      <c r="V114" s="313"/>
      <c r="W114" s="313"/>
      <c r="X114" s="313"/>
      <c r="Y114" s="313"/>
      <c r="Z114" s="313"/>
      <c r="AA114" s="313"/>
      <c r="AB114" s="313"/>
      <c r="AC114" s="313"/>
      <c r="AD114" s="313"/>
      <c r="AE114" s="313"/>
      <c r="AF114" s="313"/>
      <c r="AG114" s="313"/>
      <c r="AH114" s="313"/>
      <c r="AI114" s="313"/>
      <c r="AJ114" s="313"/>
      <c r="AK114" s="313"/>
      <c r="AL114" s="313"/>
      <c r="AM114" s="313"/>
    </row>
    <row r="115" spans="1:53" ht="6.75" customHeight="1">
      <c r="A115" s="97"/>
      <c r="B115" s="97"/>
      <c r="C115" s="92"/>
      <c r="D115" s="92"/>
      <c r="E115" s="95"/>
      <c r="F115" s="103"/>
      <c r="G115" s="103"/>
      <c r="H115" s="103"/>
      <c r="I115" s="103"/>
      <c r="J115" s="103"/>
      <c r="K115" s="103"/>
      <c r="L115" s="92"/>
      <c r="M115" s="92"/>
      <c r="N115" s="92"/>
      <c r="O115" s="92"/>
    </row>
    <row r="116" spans="1:53" ht="15" customHeight="1">
      <c r="A116" s="314" t="s">
        <v>270</v>
      </c>
      <c r="B116" s="315"/>
      <c r="C116" s="315"/>
      <c r="D116" s="315"/>
      <c r="E116" s="315"/>
      <c r="F116" s="315"/>
      <c r="G116" s="315"/>
      <c r="H116" s="315"/>
      <c r="I116" s="315"/>
      <c r="J116" s="315"/>
      <c r="K116" s="315"/>
      <c r="L116" s="315"/>
      <c r="M116" s="315"/>
      <c r="N116" s="315"/>
      <c r="O116" s="315"/>
      <c r="P116" s="315"/>
      <c r="Q116" s="315"/>
      <c r="R116" s="315"/>
      <c r="S116" s="315"/>
      <c r="T116" s="315"/>
      <c r="U116" s="315"/>
      <c r="V116" s="315"/>
      <c r="W116" s="315"/>
      <c r="X116" s="315"/>
      <c r="Y116" s="315"/>
      <c r="Z116" s="315"/>
      <c r="AA116" s="315"/>
      <c r="AB116" s="315"/>
      <c r="AC116" s="315"/>
      <c r="AD116" s="315"/>
      <c r="AE116" s="315"/>
      <c r="AF116" s="315"/>
      <c r="AG116" s="315"/>
      <c r="AH116" s="315"/>
      <c r="AI116" s="315"/>
      <c r="AJ116" s="315"/>
      <c r="AK116" s="315"/>
      <c r="AL116" s="315"/>
      <c r="AM116" s="315"/>
      <c r="AN116" s="316">
        <f>SUM(AN118,AN122)/2</f>
        <v>3</v>
      </c>
      <c r="AO116" s="316"/>
    </row>
    <row r="117" spans="1:53" ht="6.75" customHeight="1">
      <c r="A117" s="92"/>
      <c r="B117" s="97"/>
      <c r="C117" s="92"/>
      <c r="D117" s="129"/>
      <c r="E117" s="129"/>
      <c r="F117" s="129"/>
      <c r="G117" s="104"/>
      <c r="H117" s="92"/>
      <c r="I117" s="103"/>
      <c r="J117" s="103"/>
      <c r="K117" s="103"/>
      <c r="L117" s="92"/>
      <c r="M117" s="92"/>
      <c r="N117" s="92"/>
      <c r="O117" s="92"/>
    </row>
    <row r="118" spans="1:53" ht="43.5" customHeight="1">
      <c r="A118" s="309" t="s">
        <v>129</v>
      </c>
      <c r="B118" s="303" t="s">
        <v>228</v>
      </c>
      <c r="C118" s="303"/>
      <c r="D118" s="303"/>
      <c r="E118" s="303"/>
      <c r="F118" s="303" t="s">
        <v>327</v>
      </c>
      <c r="G118" s="303"/>
      <c r="H118" s="303"/>
      <c r="I118" s="303"/>
      <c r="J118" s="303"/>
      <c r="K118" s="304" t="s">
        <v>108</v>
      </c>
      <c r="L118" s="304"/>
      <c r="M118" s="303" t="s">
        <v>229</v>
      </c>
      <c r="N118" s="303"/>
      <c r="O118" s="303"/>
      <c r="P118" s="303"/>
      <c r="Q118" s="303"/>
      <c r="R118" s="303"/>
      <c r="S118" s="303"/>
      <c r="T118" s="303"/>
      <c r="U118" s="303"/>
      <c r="V118" s="303"/>
      <c r="W118" s="303"/>
      <c r="X118" s="303"/>
      <c r="Y118" s="303"/>
      <c r="Z118" s="303"/>
      <c r="AA118" s="303"/>
      <c r="AB118" s="303"/>
      <c r="AC118" s="303"/>
      <c r="AD118" s="303"/>
      <c r="AE118" s="303"/>
      <c r="AF118" s="303"/>
      <c r="AG118" s="303"/>
      <c r="AH118" s="303"/>
      <c r="AI118" s="303"/>
      <c r="AJ118" s="303"/>
      <c r="AK118" s="303"/>
      <c r="AL118" s="303"/>
      <c r="AM118" s="303"/>
      <c r="AN118" s="305">
        <v>3</v>
      </c>
      <c r="AO118" s="305"/>
      <c r="AP118" s="303" t="s">
        <v>350</v>
      </c>
      <c r="AQ118" s="303"/>
      <c r="AR118" s="303"/>
      <c r="AS118" s="303"/>
      <c r="AT118" s="303"/>
      <c r="AU118" s="303"/>
      <c r="AV118" s="303"/>
      <c r="AW118" s="303"/>
      <c r="AX118" s="303"/>
      <c r="AY118" s="303"/>
      <c r="AZ118" s="303"/>
      <c r="BA118" s="303"/>
    </row>
    <row r="119" spans="1:53" ht="54.75" customHeight="1">
      <c r="A119" s="310"/>
      <c r="B119" s="303"/>
      <c r="C119" s="303"/>
      <c r="D119" s="303"/>
      <c r="E119" s="303"/>
      <c r="F119" s="303" t="s">
        <v>109</v>
      </c>
      <c r="G119" s="303"/>
      <c r="H119" s="303"/>
      <c r="I119" s="303"/>
      <c r="J119" s="303"/>
      <c r="K119" s="304" t="s">
        <v>109</v>
      </c>
      <c r="L119" s="304"/>
      <c r="M119" s="303" t="s">
        <v>230</v>
      </c>
      <c r="N119" s="303"/>
      <c r="O119" s="303"/>
      <c r="P119" s="303"/>
      <c r="Q119" s="303"/>
      <c r="R119" s="303"/>
      <c r="S119" s="303"/>
      <c r="T119" s="303"/>
      <c r="U119" s="303"/>
      <c r="V119" s="303"/>
      <c r="W119" s="303"/>
      <c r="X119" s="303"/>
      <c r="Y119" s="303"/>
      <c r="Z119" s="303"/>
      <c r="AA119" s="303"/>
      <c r="AB119" s="303"/>
      <c r="AC119" s="303"/>
      <c r="AD119" s="303"/>
      <c r="AE119" s="303"/>
      <c r="AF119" s="303"/>
      <c r="AG119" s="303"/>
      <c r="AH119" s="303"/>
      <c r="AI119" s="303"/>
      <c r="AJ119" s="303"/>
      <c r="AK119" s="303"/>
      <c r="AL119" s="303"/>
      <c r="AM119" s="303"/>
      <c r="AN119" s="305"/>
      <c r="AO119" s="305"/>
      <c r="AP119" s="303"/>
      <c r="AQ119" s="303"/>
      <c r="AR119" s="303"/>
      <c r="AS119" s="303"/>
      <c r="AT119" s="303"/>
      <c r="AU119" s="303"/>
      <c r="AV119" s="303"/>
      <c r="AW119" s="303"/>
      <c r="AX119" s="303"/>
      <c r="AY119" s="303"/>
      <c r="AZ119" s="303"/>
      <c r="BA119" s="303"/>
    </row>
    <row r="120" spans="1:53" ht="41.25" customHeight="1">
      <c r="A120" s="311"/>
      <c r="B120" s="303"/>
      <c r="C120" s="303"/>
      <c r="D120" s="303"/>
      <c r="E120" s="303"/>
      <c r="F120" s="303" t="s">
        <v>110</v>
      </c>
      <c r="G120" s="303"/>
      <c r="H120" s="303"/>
      <c r="I120" s="303"/>
      <c r="J120" s="303"/>
      <c r="K120" s="304" t="s">
        <v>110</v>
      </c>
      <c r="L120" s="304"/>
      <c r="M120" s="303" t="s">
        <v>231</v>
      </c>
      <c r="N120" s="303"/>
      <c r="O120" s="303"/>
      <c r="P120" s="303"/>
      <c r="Q120" s="303"/>
      <c r="R120" s="303"/>
      <c r="S120" s="303"/>
      <c r="T120" s="303"/>
      <c r="U120" s="303"/>
      <c r="V120" s="303"/>
      <c r="W120" s="303"/>
      <c r="X120" s="303"/>
      <c r="Y120" s="303"/>
      <c r="Z120" s="303"/>
      <c r="AA120" s="303"/>
      <c r="AB120" s="303"/>
      <c r="AC120" s="303"/>
      <c r="AD120" s="303"/>
      <c r="AE120" s="303"/>
      <c r="AF120" s="303"/>
      <c r="AG120" s="303"/>
      <c r="AH120" s="303"/>
      <c r="AI120" s="303"/>
      <c r="AJ120" s="303"/>
      <c r="AK120" s="303"/>
      <c r="AL120" s="303"/>
      <c r="AM120" s="303"/>
      <c r="AN120" s="305"/>
      <c r="AO120" s="305"/>
      <c r="AP120" s="303"/>
      <c r="AQ120" s="303"/>
      <c r="AR120" s="303"/>
      <c r="AS120" s="303"/>
      <c r="AT120" s="303"/>
      <c r="AU120" s="303"/>
      <c r="AV120" s="303"/>
      <c r="AW120" s="303"/>
      <c r="AX120" s="303"/>
      <c r="AY120" s="303"/>
      <c r="AZ120" s="303"/>
      <c r="BA120" s="303"/>
    </row>
    <row r="121" spans="1:53" ht="6.75" customHeight="1">
      <c r="A121" s="92"/>
      <c r="B121" s="108"/>
      <c r="C121" s="92"/>
      <c r="D121" s="129"/>
      <c r="E121" s="129"/>
      <c r="F121" s="129"/>
      <c r="G121" s="104"/>
      <c r="H121" s="92"/>
      <c r="I121" s="92"/>
      <c r="J121" s="103"/>
      <c r="K121" s="103"/>
      <c r="L121" s="92"/>
      <c r="M121" s="92"/>
      <c r="N121" s="92"/>
      <c r="O121" s="92"/>
    </row>
    <row r="122" spans="1:53" ht="41.25" customHeight="1">
      <c r="A122" s="306" t="s">
        <v>130</v>
      </c>
      <c r="B122" s="303" t="s">
        <v>233</v>
      </c>
      <c r="C122" s="303"/>
      <c r="D122" s="303"/>
      <c r="E122" s="303"/>
      <c r="F122" s="303" t="s">
        <v>327</v>
      </c>
      <c r="G122" s="303"/>
      <c r="H122" s="303"/>
      <c r="I122" s="303"/>
      <c r="J122" s="303"/>
      <c r="K122" s="304" t="s">
        <v>108</v>
      </c>
      <c r="L122" s="304"/>
      <c r="M122" s="303" t="s">
        <v>232</v>
      </c>
      <c r="N122" s="303"/>
      <c r="O122" s="303"/>
      <c r="P122" s="303"/>
      <c r="Q122" s="303"/>
      <c r="R122" s="303"/>
      <c r="S122" s="303"/>
      <c r="T122" s="303"/>
      <c r="U122" s="303"/>
      <c r="V122" s="303"/>
      <c r="W122" s="303"/>
      <c r="X122" s="303"/>
      <c r="Y122" s="303"/>
      <c r="Z122" s="303"/>
      <c r="AA122" s="303"/>
      <c r="AB122" s="303"/>
      <c r="AC122" s="303"/>
      <c r="AD122" s="303"/>
      <c r="AE122" s="303"/>
      <c r="AF122" s="303"/>
      <c r="AG122" s="303"/>
      <c r="AH122" s="303"/>
      <c r="AI122" s="303"/>
      <c r="AJ122" s="303"/>
      <c r="AK122" s="303"/>
      <c r="AL122" s="303"/>
      <c r="AM122" s="303"/>
      <c r="AN122" s="305">
        <v>3</v>
      </c>
      <c r="AO122" s="305"/>
      <c r="AP122" s="303" t="s">
        <v>351</v>
      </c>
      <c r="AQ122" s="303"/>
      <c r="AR122" s="303"/>
      <c r="AS122" s="303"/>
      <c r="AT122" s="303"/>
      <c r="AU122" s="303"/>
      <c r="AV122" s="303"/>
      <c r="AW122" s="303"/>
      <c r="AX122" s="303"/>
      <c r="AY122" s="303"/>
      <c r="AZ122" s="303"/>
      <c r="BA122" s="303"/>
    </row>
    <row r="123" spans="1:53" ht="43.5" customHeight="1">
      <c r="A123" s="306"/>
      <c r="B123" s="303"/>
      <c r="C123" s="303"/>
      <c r="D123" s="303"/>
      <c r="E123" s="303"/>
      <c r="F123" s="303" t="s">
        <v>109</v>
      </c>
      <c r="G123" s="303"/>
      <c r="H123" s="303"/>
      <c r="I123" s="303"/>
      <c r="J123" s="303"/>
      <c r="K123" s="304" t="s">
        <v>109</v>
      </c>
      <c r="L123" s="304"/>
      <c r="M123" s="303" t="s">
        <v>234</v>
      </c>
      <c r="N123" s="303"/>
      <c r="O123" s="303"/>
      <c r="P123" s="303"/>
      <c r="Q123" s="303"/>
      <c r="R123" s="303"/>
      <c r="S123" s="303"/>
      <c r="T123" s="303"/>
      <c r="U123" s="303"/>
      <c r="V123" s="303"/>
      <c r="W123" s="303"/>
      <c r="X123" s="303"/>
      <c r="Y123" s="303"/>
      <c r="Z123" s="303"/>
      <c r="AA123" s="303"/>
      <c r="AB123" s="303"/>
      <c r="AC123" s="303"/>
      <c r="AD123" s="303"/>
      <c r="AE123" s="303"/>
      <c r="AF123" s="303"/>
      <c r="AG123" s="303"/>
      <c r="AH123" s="303"/>
      <c r="AI123" s="303"/>
      <c r="AJ123" s="303"/>
      <c r="AK123" s="303"/>
      <c r="AL123" s="303"/>
      <c r="AM123" s="303"/>
      <c r="AN123" s="305"/>
      <c r="AO123" s="305"/>
      <c r="AP123" s="303"/>
      <c r="AQ123" s="303"/>
      <c r="AR123" s="303"/>
      <c r="AS123" s="303"/>
      <c r="AT123" s="303"/>
      <c r="AU123" s="303"/>
      <c r="AV123" s="303"/>
      <c r="AW123" s="303"/>
      <c r="AX123" s="303"/>
      <c r="AY123" s="303"/>
      <c r="AZ123" s="303"/>
      <c r="BA123" s="303"/>
    </row>
    <row r="124" spans="1:53" ht="43.5" customHeight="1">
      <c r="A124" s="306"/>
      <c r="B124" s="303"/>
      <c r="C124" s="303"/>
      <c r="D124" s="303"/>
      <c r="E124" s="303"/>
      <c r="F124" s="303" t="s">
        <v>110</v>
      </c>
      <c r="G124" s="303"/>
      <c r="H124" s="303"/>
      <c r="I124" s="303"/>
      <c r="J124" s="303"/>
      <c r="K124" s="304" t="s">
        <v>110</v>
      </c>
      <c r="L124" s="304"/>
      <c r="M124" s="303" t="s">
        <v>235</v>
      </c>
      <c r="N124" s="303"/>
      <c r="O124" s="303"/>
      <c r="P124" s="303"/>
      <c r="Q124" s="303"/>
      <c r="R124" s="303"/>
      <c r="S124" s="303"/>
      <c r="T124" s="303"/>
      <c r="U124" s="303"/>
      <c r="V124" s="303"/>
      <c r="W124" s="303"/>
      <c r="X124" s="303"/>
      <c r="Y124" s="303"/>
      <c r="Z124" s="303"/>
      <c r="AA124" s="303"/>
      <c r="AB124" s="303"/>
      <c r="AC124" s="303"/>
      <c r="AD124" s="303"/>
      <c r="AE124" s="303"/>
      <c r="AF124" s="303"/>
      <c r="AG124" s="303"/>
      <c r="AH124" s="303"/>
      <c r="AI124" s="303"/>
      <c r="AJ124" s="303"/>
      <c r="AK124" s="303"/>
      <c r="AL124" s="303"/>
      <c r="AM124" s="303"/>
      <c r="AN124" s="305"/>
      <c r="AO124" s="305"/>
      <c r="AP124" s="303"/>
      <c r="AQ124" s="303"/>
      <c r="AR124" s="303"/>
      <c r="AS124" s="303"/>
      <c r="AT124" s="303"/>
      <c r="AU124" s="303"/>
      <c r="AV124" s="303"/>
      <c r="AW124" s="303"/>
      <c r="AX124" s="303"/>
      <c r="AY124" s="303"/>
      <c r="AZ124" s="303"/>
      <c r="BA124" s="303"/>
    </row>
    <row r="125" spans="1:53" ht="6.75" customHeight="1">
      <c r="A125" s="92"/>
      <c r="B125" s="108"/>
      <c r="C125" s="92"/>
      <c r="D125" s="107"/>
      <c r="E125" s="107"/>
      <c r="F125" s="107"/>
      <c r="G125" s="102"/>
      <c r="H125" s="95"/>
      <c r="I125" s="25"/>
      <c r="J125" s="103"/>
      <c r="K125" s="103"/>
      <c r="L125" s="92"/>
      <c r="M125" s="92"/>
      <c r="N125" s="92"/>
      <c r="O125" s="92"/>
    </row>
    <row r="126" spans="1:53" ht="20.149999999999999" customHeight="1">
      <c r="A126" s="302" t="s">
        <v>236</v>
      </c>
      <c r="B126" s="302"/>
      <c r="C126" s="302"/>
      <c r="D126" s="302"/>
      <c r="E126" s="302"/>
      <c r="F126" s="302"/>
      <c r="G126" s="302"/>
      <c r="H126" s="302"/>
      <c r="I126" s="302"/>
      <c r="J126" s="302"/>
      <c r="K126" s="302"/>
      <c r="L126" s="302"/>
      <c r="M126" s="302"/>
      <c r="N126" s="302"/>
      <c r="O126" s="302"/>
      <c r="P126" s="302"/>
      <c r="Q126" s="302"/>
      <c r="R126" s="302"/>
      <c r="S126" s="302"/>
      <c r="T126" s="302"/>
      <c r="U126" s="302"/>
      <c r="V126" s="302"/>
      <c r="W126" s="302"/>
      <c r="X126" s="302"/>
      <c r="Y126" s="302"/>
      <c r="Z126" s="302"/>
      <c r="AA126" s="302"/>
      <c r="AB126" s="302"/>
      <c r="AC126" s="302"/>
      <c r="AD126" s="302"/>
      <c r="AE126" s="302"/>
      <c r="AF126" s="302"/>
      <c r="AG126" s="302"/>
      <c r="AH126" s="302"/>
      <c r="AI126" s="302"/>
      <c r="AJ126" s="302"/>
      <c r="AK126" s="302"/>
      <c r="AL126" s="302"/>
      <c r="AM126" s="302"/>
      <c r="AN126" s="321">
        <f>SUM(AN128,AN132,AN136,AN140,AN144,AN148,AN152)/7</f>
        <v>2</v>
      </c>
      <c r="AO126" s="321"/>
    </row>
    <row r="127" spans="1:53" ht="6.75" customHeight="1">
      <c r="A127" s="92"/>
      <c r="B127" s="108"/>
      <c r="C127" s="92"/>
      <c r="D127" s="107"/>
      <c r="E127" s="107"/>
      <c r="F127" s="107"/>
      <c r="G127" s="102"/>
      <c r="H127" s="95"/>
      <c r="I127" s="25"/>
      <c r="J127" s="103"/>
      <c r="K127" s="103"/>
      <c r="L127" s="92"/>
      <c r="M127" s="92"/>
      <c r="N127" s="92"/>
      <c r="O127" s="92"/>
    </row>
    <row r="128" spans="1:53" ht="46.5" customHeight="1">
      <c r="A128" s="306" t="s">
        <v>131</v>
      </c>
      <c r="B128" s="303" t="s">
        <v>237</v>
      </c>
      <c r="C128" s="303"/>
      <c r="D128" s="303"/>
      <c r="E128" s="303"/>
      <c r="F128" s="303" t="s">
        <v>327</v>
      </c>
      <c r="G128" s="303"/>
      <c r="H128" s="303"/>
      <c r="I128" s="303"/>
      <c r="J128" s="303"/>
      <c r="K128" s="304" t="s">
        <v>108</v>
      </c>
      <c r="L128" s="304"/>
      <c r="M128" s="303" t="s">
        <v>238</v>
      </c>
      <c r="N128" s="303"/>
      <c r="O128" s="303"/>
      <c r="P128" s="303"/>
      <c r="Q128" s="303"/>
      <c r="R128" s="303"/>
      <c r="S128" s="303"/>
      <c r="T128" s="303"/>
      <c r="U128" s="303"/>
      <c r="V128" s="303"/>
      <c r="W128" s="303"/>
      <c r="X128" s="303"/>
      <c r="Y128" s="303"/>
      <c r="Z128" s="303"/>
      <c r="AA128" s="303"/>
      <c r="AB128" s="303"/>
      <c r="AC128" s="303"/>
      <c r="AD128" s="303"/>
      <c r="AE128" s="303"/>
      <c r="AF128" s="303"/>
      <c r="AG128" s="303"/>
      <c r="AH128" s="303"/>
      <c r="AI128" s="303"/>
      <c r="AJ128" s="303"/>
      <c r="AK128" s="303"/>
      <c r="AL128" s="303"/>
      <c r="AM128" s="303"/>
      <c r="AN128" s="305">
        <v>3</v>
      </c>
      <c r="AO128" s="305"/>
      <c r="AP128" s="303" t="s">
        <v>352</v>
      </c>
      <c r="AQ128" s="303"/>
      <c r="AR128" s="303"/>
      <c r="AS128" s="303"/>
      <c r="AT128" s="303"/>
      <c r="AU128" s="303"/>
      <c r="AV128" s="303"/>
      <c r="AW128" s="303"/>
      <c r="AX128" s="303"/>
      <c r="AY128" s="303"/>
      <c r="AZ128" s="303"/>
      <c r="BA128" s="303"/>
    </row>
    <row r="129" spans="1:53" ht="54" customHeight="1">
      <c r="A129" s="306"/>
      <c r="B129" s="303"/>
      <c r="C129" s="303"/>
      <c r="D129" s="303"/>
      <c r="E129" s="303"/>
      <c r="F129" s="303" t="s">
        <v>109</v>
      </c>
      <c r="G129" s="303"/>
      <c r="H129" s="303"/>
      <c r="I129" s="303"/>
      <c r="J129" s="303"/>
      <c r="K129" s="304" t="s">
        <v>109</v>
      </c>
      <c r="L129" s="304"/>
      <c r="M129" s="303" t="s">
        <v>239</v>
      </c>
      <c r="N129" s="303"/>
      <c r="O129" s="303"/>
      <c r="P129" s="303"/>
      <c r="Q129" s="303"/>
      <c r="R129" s="303"/>
      <c r="S129" s="303"/>
      <c r="T129" s="303"/>
      <c r="U129" s="303"/>
      <c r="V129" s="303"/>
      <c r="W129" s="303"/>
      <c r="X129" s="303"/>
      <c r="Y129" s="303"/>
      <c r="Z129" s="303"/>
      <c r="AA129" s="303"/>
      <c r="AB129" s="303"/>
      <c r="AC129" s="303"/>
      <c r="AD129" s="303"/>
      <c r="AE129" s="303"/>
      <c r="AF129" s="303"/>
      <c r="AG129" s="303"/>
      <c r="AH129" s="303"/>
      <c r="AI129" s="303"/>
      <c r="AJ129" s="303"/>
      <c r="AK129" s="303"/>
      <c r="AL129" s="303"/>
      <c r="AM129" s="303"/>
      <c r="AN129" s="305"/>
      <c r="AO129" s="305"/>
      <c r="AP129" s="303"/>
      <c r="AQ129" s="303"/>
      <c r="AR129" s="303"/>
      <c r="AS129" s="303"/>
      <c r="AT129" s="303"/>
      <c r="AU129" s="303"/>
      <c r="AV129" s="303"/>
      <c r="AW129" s="303"/>
      <c r="AX129" s="303"/>
      <c r="AY129" s="303"/>
      <c r="AZ129" s="303"/>
      <c r="BA129" s="303"/>
    </row>
    <row r="130" spans="1:53" ht="36.75" customHeight="1">
      <c r="A130" s="306"/>
      <c r="B130" s="303"/>
      <c r="C130" s="303"/>
      <c r="D130" s="303"/>
      <c r="E130" s="303"/>
      <c r="F130" s="303" t="s">
        <v>110</v>
      </c>
      <c r="G130" s="303"/>
      <c r="H130" s="303"/>
      <c r="I130" s="303"/>
      <c r="J130" s="303"/>
      <c r="K130" s="304" t="s">
        <v>110</v>
      </c>
      <c r="L130" s="304"/>
      <c r="M130" s="303" t="s">
        <v>240</v>
      </c>
      <c r="N130" s="303"/>
      <c r="O130" s="303"/>
      <c r="P130" s="303"/>
      <c r="Q130" s="303"/>
      <c r="R130" s="303"/>
      <c r="S130" s="303"/>
      <c r="T130" s="303"/>
      <c r="U130" s="303"/>
      <c r="V130" s="303"/>
      <c r="W130" s="303"/>
      <c r="X130" s="303"/>
      <c r="Y130" s="303"/>
      <c r="Z130" s="303"/>
      <c r="AA130" s="303"/>
      <c r="AB130" s="303"/>
      <c r="AC130" s="303"/>
      <c r="AD130" s="303"/>
      <c r="AE130" s="303"/>
      <c r="AF130" s="303"/>
      <c r="AG130" s="303"/>
      <c r="AH130" s="303"/>
      <c r="AI130" s="303"/>
      <c r="AJ130" s="303"/>
      <c r="AK130" s="303"/>
      <c r="AL130" s="303"/>
      <c r="AM130" s="303"/>
      <c r="AN130" s="305"/>
      <c r="AO130" s="305"/>
      <c r="AP130" s="303"/>
      <c r="AQ130" s="303"/>
      <c r="AR130" s="303"/>
      <c r="AS130" s="303"/>
      <c r="AT130" s="303"/>
      <c r="AU130" s="303"/>
      <c r="AV130" s="303"/>
      <c r="AW130" s="303"/>
      <c r="AX130" s="303"/>
      <c r="AY130" s="303"/>
      <c r="AZ130" s="303"/>
      <c r="BA130" s="303"/>
    </row>
    <row r="131" spans="1:53" ht="6.75" customHeight="1">
      <c r="A131" s="92"/>
      <c r="B131" s="108"/>
      <c r="C131" s="92"/>
      <c r="D131" s="107"/>
      <c r="E131" s="107"/>
      <c r="F131" s="107"/>
      <c r="M131" s="102"/>
      <c r="N131" s="95"/>
      <c r="O131" s="25"/>
      <c r="P131" s="103"/>
      <c r="Q131" s="103"/>
      <c r="R131" s="92"/>
    </row>
    <row r="132" spans="1:53" ht="42.75" customHeight="1">
      <c r="A132" s="306" t="s">
        <v>132</v>
      </c>
      <c r="B132" s="303" t="s">
        <v>241</v>
      </c>
      <c r="C132" s="303"/>
      <c r="D132" s="303"/>
      <c r="E132" s="303"/>
      <c r="F132" s="303" t="s">
        <v>108</v>
      </c>
      <c r="G132" s="303"/>
      <c r="H132" s="303"/>
      <c r="I132" s="303"/>
      <c r="J132" s="303"/>
      <c r="K132" s="304" t="s">
        <v>108</v>
      </c>
      <c r="L132" s="304"/>
      <c r="M132" s="303" t="s">
        <v>242</v>
      </c>
      <c r="N132" s="303"/>
      <c r="O132" s="303"/>
      <c r="P132" s="303"/>
      <c r="Q132" s="303"/>
      <c r="R132" s="303"/>
      <c r="S132" s="303"/>
      <c r="T132" s="303"/>
      <c r="U132" s="303"/>
      <c r="V132" s="303"/>
      <c r="W132" s="303"/>
      <c r="X132" s="303"/>
      <c r="Y132" s="303"/>
      <c r="Z132" s="303"/>
      <c r="AA132" s="303"/>
      <c r="AB132" s="303"/>
      <c r="AC132" s="303"/>
      <c r="AD132" s="303"/>
      <c r="AE132" s="303"/>
      <c r="AF132" s="303"/>
      <c r="AG132" s="303"/>
      <c r="AH132" s="303"/>
      <c r="AI132" s="303"/>
      <c r="AJ132" s="303"/>
      <c r="AK132" s="303"/>
      <c r="AL132" s="303"/>
      <c r="AM132" s="303"/>
      <c r="AN132" s="305">
        <v>3</v>
      </c>
      <c r="AO132" s="305"/>
      <c r="AP132" s="303"/>
      <c r="AQ132" s="303"/>
      <c r="AR132" s="303"/>
      <c r="AS132" s="303"/>
      <c r="AT132" s="303"/>
      <c r="AU132" s="303"/>
      <c r="AV132" s="303"/>
      <c r="AW132" s="303"/>
      <c r="AX132" s="303"/>
      <c r="AY132" s="303"/>
      <c r="AZ132" s="303"/>
      <c r="BA132" s="303"/>
    </row>
    <row r="133" spans="1:53" ht="39.75" customHeight="1">
      <c r="A133" s="306"/>
      <c r="B133" s="303"/>
      <c r="C133" s="303"/>
      <c r="D133" s="303"/>
      <c r="E133" s="303"/>
      <c r="F133" s="303" t="s">
        <v>109</v>
      </c>
      <c r="G133" s="303"/>
      <c r="H133" s="303"/>
      <c r="I133" s="303"/>
      <c r="J133" s="303"/>
      <c r="K133" s="304" t="s">
        <v>109</v>
      </c>
      <c r="L133" s="304"/>
      <c r="M133" s="303" t="s">
        <v>243</v>
      </c>
      <c r="N133" s="303"/>
      <c r="O133" s="303"/>
      <c r="P133" s="303"/>
      <c r="Q133" s="303"/>
      <c r="R133" s="303"/>
      <c r="S133" s="303"/>
      <c r="T133" s="303"/>
      <c r="U133" s="303"/>
      <c r="V133" s="303"/>
      <c r="W133" s="303"/>
      <c r="X133" s="303"/>
      <c r="Y133" s="303"/>
      <c r="Z133" s="303"/>
      <c r="AA133" s="303"/>
      <c r="AB133" s="303"/>
      <c r="AC133" s="303"/>
      <c r="AD133" s="303"/>
      <c r="AE133" s="303"/>
      <c r="AF133" s="303"/>
      <c r="AG133" s="303"/>
      <c r="AH133" s="303"/>
      <c r="AI133" s="303"/>
      <c r="AJ133" s="303"/>
      <c r="AK133" s="303"/>
      <c r="AL133" s="303"/>
      <c r="AM133" s="303"/>
      <c r="AN133" s="305"/>
      <c r="AO133" s="305"/>
      <c r="AP133" s="303"/>
      <c r="AQ133" s="303"/>
      <c r="AR133" s="303"/>
      <c r="AS133" s="303"/>
      <c r="AT133" s="303"/>
      <c r="AU133" s="303"/>
      <c r="AV133" s="303"/>
      <c r="AW133" s="303"/>
      <c r="AX133" s="303"/>
      <c r="AY133" s="303"/>
      <c r="AZ133" s="303"/>
      <c r="BA133" s="303"/>
    </row>
    <row r="134" spans="1:53" ht="39" customHeight="1">
      <c r="A134" s="306"/>
      <c r="B134" s="303"/>
      <c r="C134" s="303"/>
      <c r="D134" s="303"/>
      <c r="E134" s="303"/>
      <c r="F134" s="303" t="s">
        <v>110</v>
      </c>
      <c r="G134" s="303"/>
      <c r="H134" s="303"/>
      <c r="I134" s="303"/>
      <c r="J134" s="303"/>
      <c r="K134" s="304" t="s">
        <v>110</v>
      </c>
      <c r="L134" s="304"/>
      <c r="M134" s="303" t="s">
        <v>244</v>
      </c>
      <c r="N134" s="303"/>
      <c r="O134" s="303"/>
      <c r="P134" s="303"/>
      <c r="Q134" s="303"/>
      <c r="R134" s="303"/>
      <c r="S134" s="303"/>
      <c r="T134" s="303"/>
      <c r="U134" s="303"/>
      <c r="V134" s="303"/>
      <c r="W134" s="303"/>
      <c r="X134" s="303"/>
      <c r="Y134" s="303"/>
      <c r="Z134" s="303"/>
      <c r="AA134" s="303"/>
      <c r="AB134" s="303"/>
      <c r="AC134" s="303"/>
      <c r="AD134" s="303"/>
      <c r="AE134" s="303"/>
      <c r="AF134" s="303"/>
      <c r="AG134" s="303"/>
      <c r="AH134" s="303"/>
      <c r="AI134" s="303"/>
      <c r="AJ134" s="303"/>
      <c r="AK134" s="303"/>
      <c r="AL134" s="303"/>
      <c r="AM134" s="303"/>
      <c r="AN134" s="305"/>
      <c r="AO134" s="305"/>
      <c r="AP134" s="303"/>
      <c r="AQ134" s="303"/>
      <c r="AR134" s="303"/>
      <c r="AS134" s="303"/>
      <c r="AT134" s="303"/>
      <c r="AU134" s="303"/>
      <c r="AV134" s="303"/>
      <c r="AW134" s="303"/>
      <c r="AX134" s="303"/>
      <c r="AY134" s="303"/>
      <c r="AZ134" s="303"/>
      <c r="BA134" s="303"/>
    </row>
    <row r="135" spans="1:53" ht="6.75" customHeight="1">
      <c r="A135" s="92"/>
      <c r="B135" s="108"/>
      <c r="C135" s="92"/>
      <c r="D135" s="107"/>
      <c r="E135" s="107"/>
      <c r="F135" s="107"/>
      <c r="G135" s="102"/>
      <c r="H135" s="95"/>
      <c r="I135" s="25"/>
      <c r="J135" s="103"/>
      <c r="K135" s="103"/>
      <c r="L135" s="92"/>
      <c r="M135" s="92"/>
      <c r="N135" s="92"/>
      <c r="O135" s="92"/>
    </row>
    <row r="136" spans="1:53" ht="39" customHeight="1">
      <c r="A136" s="306" t="s">
        <v>133</v>
      </c>
      <c r="B136" s="303" t="s">
        <v>245</v>
      </c>
      <c r="C136" s="303"/>
      <c r="D136" s="303"/>
      <c r="E136" s="303"/>
      <c r="F136" s="303" t="s">
        <v>108</v>
      </c>
      <c r="G136" s="303"/>
      <c r="H136" s="303"/>
      <c r="I136" s="303"/>
      <c r="J136" s="303"/>
      <c r="K136" s="304" t="s">
        <v>108</v>
      </c>
      <c r="L136" s="304"/>
      <c r="M136" s="303" t="s">
        <v>246</v>
      </c>
      <c r="N136" s="303"/>
      <c r="O136" s="303"/>
      <c r="P136" s="303"/>
      <c r="Q136" s="303"/>
      <c r="R136" s="303"/>
      <c r="S136" s="303"/>
      <c r="T136" s="303"/>
      <c r="U136" s="303"/>
      <c r="V136" s="303"/>
      <c r="W136" s="303"/>
      <c r="X136" s="303"/>
      <c r="Y136" s="303"/>
      <c r="Z136" s="303"/>
      <c r="AA136" s="303"/>
      <c r="AB136" s="303"/>
      <c r="AC136" s="303"/>
      <c r="AD136" s="303"/>
      <c r="AE136" s="303"/>
      <c r="AF136" s="303"/>
      <c r="AG136" s="303"/>
      <c r="AH136" s="303"/>
      <c r="AI136" s="303"/>
      <c r="AJ136" s="303"/>
      <c r="AK136" s="303"/>
      <c r="AL136" s="303"/>
      <c r="AM136" s="303"/>
      <c r="AN136" s="305">
        <v>1</v>
      </c>
      <c r="AO136" s="305"/>
      <c r="AP136" s="305"/>
      <c r="AQ136" s="305"/>
      <c r="AR136" s="305"/>
      <c r="AS136" s="305"/>
      <c r="AT136" s="305"/>
      <c r="AU136" s="305"/>
      <c r="AV136" s="305"/>
      <c r="AW136" s="305"/>
      <c r="AX136" s="305"/>
      <c r="AY136" s="305"/>
      <c r="AZ136" s="305"/>
      <c r="BA136" s="305"/>
    </row>
    <row r="137" spans="1:53" ht="53.25" customHeight="1">
      <c r="A137" s="306"/>
      <c r="B137" s="303"/>
      <c r="C137" s="303"/>
      <c r="D137" s="303"/>
      <c r="E137" s="303"/>
      <c r="F137" s="303" t="s">
        <v>109</v>
      </c>
      <c r="G137" s="303"/>
      <c r="H137" s="303"/>
      <c r="I137" s="303"/>
      <c r="J137" s="303"/>
      <c r="K137" s="304" t="s">
        <v>109</v>
      </c>
      <c r="L137" s="304"/>
      <c r="M137" s="303" t="s">
        <v>247</v>
      </c>
      <c r="N137" s="303"/>
      <c r="O137" s="303"/>
      <c r="P137" s="303"/>
      <c r="Q137" s="303"/>
      <c r="R137" s="303"/>
      <c r="S137" s="303"/>
      <c r="T137" s="303"/>
      <c r="U137" s="303"/>
      <c r="V137" s="303"/>
      <c r="W137" s="303"/>
      <c r="X137" s="303"/>
      <c r="Y137" s="303"/>
      <c r="Z137" s="303"/>
      <c r="AA137" s="303"/>
      <c r="AB137" s="303"/>
      <c r="AC137" s="303"/>
      <c r="AD137" s="303"/>
      <c r="AE137" s="303"/>
      <c r="AF137" s="303"/>
      <c r="AG137" s="303"/>
      <c r="AH137" s="303"/>
      <c r="AI137" s="303"/>
      <c r="AJ137" s="303"/>
      <c r="AK137" s="303"/>
      <c r="AL137" s="303"/>
      <c r="AM137" s="303"/>
      <c r="AN137" s="305"/>
      <c r="AO137" s="305"/>
      <c r="AP137" s="305"/>
      <c r="AQ137" s="305"/>
      <c r="AR137" s="305"/>
      <c r="AS137" s="305"/>
      <c r="AT137" s="305"/>
      <c r="AU137" s="305"/>
      <c r="AV137" s="305"/>
      <c r="AW137" s="305"/>
      <c r="AX137" s="305"/>
      <c r="AY137" s="305"/>
      <c r="AZ137" s="305"/>
      <c r="BA137" s="305"/>
    </row>
    <row r="138" spans="1:53" ht="58.5" customHeight="1">
      <c r="A138" s="306"/>
      <c r="B138" s="303"/>
      <c r="C138" s="303"/>
      <c r="D138" s="303"/>
      <c r="E138" s="303"/>
      <c r="F138" s="303" t="s">
        <v>110</v>
      </c>
      <c r="G138" s="303"/>
      <c r="H138" s="303"/>
      <c r="I138" s="303"/>
      <c r="J138" s="303"/>
      <c r="K138" s="304" t="s">
        <v>110</v>
      </c>
      <c r="L138" s="304"/>
      <c r="M138" s="303" t="s">
        <v>248</v>
      </c>
      <c r="N138" s="303"/>
      <c r="O138" s="303"/>
      <c r="P138" s="303"/>
      <c r="Q138" s="303"/>
      <c r="R138" s="303"/>
      <c r="S138" s="303"/>
      <c r="T138" s="303"/>
      <c r="U138" s="303"/>
      <c r="V138" s="303"/>
      <c r="W138" s="303"/>
      <c r="X138" s="303"/>
      <c r="Y138" s="303"/>
      <c r="Z138" s="303"/>
      <c r="AA138" s="303"/>
      <c r="AB138" s="303"/>
      <c r="AC138" s="303"/>
      <c r="AD138" s="303"/>
      <c r="AE138" s="303"/>
      <c r="AF138" s="303"/>
      <c r="AG138" s="303"/>
      <c r="AH138" s="303"/>
      <c r="AI138" s="303"/>
      <c r="AJ138" s="303"/>
      <c r="AK138" s="303"/>
      <c r="AL138" s="303"/>
      <c r="AM138" s="303"/>
      <c r="AN138" s="305"/>
      <c r="AO138" s="305"/>
      <c r="AP138" s="305"/>
      <c r="AQ138" s="305"/>
      <c r="AR138" s="305"/>
      <c r="AS138" s="305"/>
      <c r="AT138" s="305"/>
      <c r="AU138" s="305"/>
      <c r="AV138" s="305"/>
      <c r="AW138" s="305"/>
      <c r="AX138" s="305"/>
      <c r="AY138" s="305"/>
      <c r="AZ138" s="305"/>
      <c r="BA138" s="305"/>
    </row>
    <row r="139" spans="1:53" ht="6.75" customHeight="1">
      <c r="A139" s="92"/>
      <c r="B139" s="130"/>
      <c r="C139" s="130"/>
      <c r="D139" s="130"/>
      <c r="E139" s="130"/>
      <c r="F139" s="130"/>
      <c r="M139" s="102"/>
      <c r="N139" s="95"/>
      <c r="O139" s="25"/>
      <c r="P139" s="103"/>
      <c r="Q139" s="103"/>
      <c r="R139" s="92"/>
    </row>
    <row r="140" spans="1:53" ht="40.5" customHeight="1">
      <c r="A140" s="306" t="s">
        <v>134</v>
      </c>
      <c r="B140" s="303" t="s">
        <v>249</v>
      </c>
      <c r="C140" s="303"/>
      <c r="D140" s="303"/>
      <c r="E140" s="303"/>
      <c r="F140" s="303" t="s">
        <v>108</v>
      </c>
      <c r="G140" s="303"/>
      <c r="H140" s="303"/>
      <c r="I140" s="303"/>
      <c r="J140" s="303"/>
      <c r="K140" s="304" t="s">
        <v>108</v>
      </c>
      <c r="L140" s="304"/>
      <c r="M140" s="303" t="s">
        <v>250</v>
      </c>
      <c r="N140" s="303"/>
      <c r="O140" s="303"/>
      <c r="P140" s="303"/>
      <c r="Q140" s="303"/>
      <c r="R140" s="303"/>
      <c r="S140" s="303"/>
      <c r="T140" s="303"/>
      <c r="U140" s="303"/>
      <c r="V140" s="303"/>
      <c r="W140" s="303"/>
      <c r="X140" s="303"/>
      <c r="Y140" s="303"/>
      <c r="Z140" s="303"/>
      <c r="AA140" s="303"/>
      <c r="AB140" s="303"/>
      <c r="AC140" s="303"/>
      <c r="AD140" s="303"/>
      <c r="AE140" s="303"/>
      <c r="AF140" s="303"/>
      <c r="AG140" s="303"/>
      <c r="AH140" s="303"/>
      <c r="AI140" s="303"/>
      <c r="AJ140" s="303"/>
      <c r="AK140" s="303"/>
      <c r="AL140" s="303"/>
      <c r="AM140" s="303"/>
      <c r="AN140" s="305">
        <v>1</v>
      </c>
      <c r="AO140" s="305"/>
      <c r="AP140" s="305"/>
      <c r="AQ140" s="305"/>
      <c r="AR140" s="305"/>
      <c r="AS140" s="305"/>
      <c r="AT140" s="305"/>
      <c r="AU140" s="305"/>
      <c r="AV140" s="305"/>
      <c r="AW140" s="305"/>
      <c r="AX140" s="305"/>
      <c r="AY140" s="305"/>
      <c r="AZ140" s="305"/>
      <c r="BA140" s="305"/>
    </row>
    <row r="141" spans="1:53" ht="49.5" customHeight="1">
      <c r="A141" s="306"/>
      <c r="B141" s="303"/>
      <c r="C141" s="303"/>
      <c r="D141" s="303"/>
      <c r="E141" s="303"/>
      <c r="F141" s="303" t="s">
        <v>109</v>
      </c>
      <c r="G141" s="303"/>
      <c r="H141" s="303"/>
      <c r="I141" s="303"/>
      <c r="J141" s="303"/>
      <c r="K141" s="304" t="s">
        <v>109</v>
      </c>
      <c r="L141" s="304"/>
      <c r="M141" s="303" t="s">
        <v>251</v>
      </c>
      <c r="N141" s="303"/>
      <c r="O141" s="303"/>
      <c r="P141" s="303"/>
      <c r="Q141" s="303"/>
      <c r="R141" s="303"/>
      <c r="S141" s="303"/>
      <c r="T141" s="303"/>
      <c r="U141" s="303"/>
      <c r="V141" s="303"/>
      <c r="W141" s="303"/>
      <c r="X141" s="303"/>
      <c r="Y141" s="303"/>
      <c r="Z141" s="303"/>
      <c r="AA141" s="303"/>
      <c r="AB141" s="303"/>
      <c r="AC141" s="303"/>
      <c r="AD141" s="303"/>
      <c r="AE141" s="303"/>
      <c r="AF141" s="303"/>
      <c r="AG141" s="303"/>
      <c r="AH141" s="303"/>
      <c r="AI141" s="303"/>
      <c r="AJ141" s="303"/>
      <c r="AK141" s="303"/>
      <c r="AL141" s="303"/>
      <c r="AM141" s="303"/>
      <c r="AN141" s="305"/>
      <c r="AO141" s="305"/>
      <c r="AP141" s="305"/>
      <c r="AQ141" s="305"/>
      <c r="AR141" s="305"/>
      <c r="AS141" s="305"/>
      <c r="AT141" s="305"/>
      <c r="AU141" s="305"/>
      <c r="AV141" s="305"/>
      <c r="AW141" s="305"/>
      <c r="AX141" s="305"/>
      <c r="AY141" s="305"/>
      <c r="AZ141" s="305"/>
      <c r="BA141" s="305"/>
    </row>
    <row r="142" spans="1:53" ht="49.5" customHeight="1">
      <c r="A142" s="306"/>
      <c r="B142" s="303"/>
      <c r="C142" s="303"/>
      <c r="D142" s="303"/>
      <c r="E142" s="303"/>
      <c r="F142" s="303" t="s">
        <v>110</v>
      </c>
      <c r="G142" s="303"/>
      <c r="H142" s="303"/>
      <c r="I142" s="303"/>
      <c r="J142" s="303"/>
      <c r="K142" s="304" t="s">
        <v>110</v>
      </c>
      <c r="L142" s="304"/>
      <c r="M142" s="303" t="s">
        <v>252</v>
      </c>
      <c r="N142" s="303"/>
      <c r="O142" s="303"/>
      <c r="P142" s="303"/>
      <c r="Q142" s="303"/>
      <c r="R142" s="303"/>
      <c r="S142" s="303"/>
      <c r="T142" s="303"/>
      <c r="U142" s="303"/>
      <c r="V142" s="303"/>
      <c r="W142" s="303"/>
      <c r="X142" s="303"/>
      <c r="Y142" s="303"/>
      <c r="Z142" s="303"/>
      <c r="AA142" s="303"/>
      <c r="AB142" s="303"/>
      <c r="AC142" s="303"/>
      <c r="AD142" s="303"/>
      <c r="AE142" s="303"/>
      <c r="AF142" s="303"/>
      <c r="AG142" s="303"/>
      <c r="AH142" s="303"/>
      <c r="AI142" s="303"/>
      <c r="AJ142" s="303"/>
      <c r="AK142" s="303"/>
      <c r="AL142" s="303"/>
      <c r="AM142" s="303"/>
      <c r="AN142" s="305"/>
      <c r="AO142" s="305"/>
      <c r="AP142" s="305"/>
      <c r="AQ142" s="305"/>
      <c r="AR142" s="305"/>
      <c r="AS142" s="305"/>
      <c r="AT142" s="305"/>
      <c r="AU142" s="305"/>
      <c r="AV142" s="305"/>
      <c r="AW142" s="305"/>
      <c r="AX142" s="305"/>
      <c r="AY142" s="305"/>
      <c r="AZ142" s="305"/>
      <c r="BA142" s="305"/>
    </row>
    <row r="143" spans="1:53" ht="6.75" customHeight="1">
      <c r="A143" s="92"/>
      <c r="B143" s="130"/>
      <c r="C143" s="130"/>
      <c r="D143" s="130"/>
      <c r="E143" s="130"/>
      <c r="F143" s="130"/>
      <c r="M143" s="102"/>
      <c r="N143" s="95"/>
      <c r="O143" s="25"/>
      <c r="P143" s="103"/>
      <c r="Q143" s="103"/>
      <c r="R143" s="92"/>
    </row>
    <row r="144" spans="1:53" ht="30" customHeight="1">
      <c r="A144" s="306" t="s">
        <v>135</v>
      </c>
      <c r="B144" s="303" t="s">
        <v>253</v>
      </c>
      <c r="C144" s="303"/>
      <c r="D144" s="303"/>
      <c r="E144" s="303"/>
      <c r="F144" s="303" t="s">
        <v>108</v>
      </c>
      <c r="G144" s="303"/>
      <c r="H144" s="303"/>
      <c r="I144" s="303"/>
      <c r="J144" s="303"/>
      <c r="K144" s="304" t="s">
        <v>108</v>
      </c>
      <c r="L144" s="304"/>
      <c r="M144" s="303" t="s">
        <v>254</v>
      </c>
      <c r="N144" s="303"/>
      <c r="O144" s="303"/>
      <c r="P144" s="303"/>
      <c r="Q144" s="303"/>
      <c r="R144" s="303"/>
      <c r="S144" s="303"/>
      <c r="T144" s="303"/>
      <c r="U144" s="303"/>
      <c r="V144" s="303"/>
      <c r="W144" s="303"/>
      <c r="X144" s="303"/>
      <c r="Y144" s="303"/>
      <c r="Z144" s="303"/>
      <c r="AA144" s="303"/>
      <c r="AB144" s="303"/>
      <c r="AC144" s="303"/>
      <c r="AD144" s="303"/>
      <c r="AE144" s="303"/>
      <c r="AF144" s="303"/>
      <c r="AG144" s="303"/>
      <c r="AH144" s="303"/>
      <c r="AI144" s="303"/>
      <c r="AJ144" s="303"/>
      <c r="AK144" s="303"/>
      <c r="AL144" s="303"/>
      <c r="AM144" s="303"/>
      <c r="AN144" s="305">
        <v>2</v>
      </c>
      <c r="AO144" s="305"/>
      <c r="AP144" s="305"/>
      <c r="AQ144" s="305"/>
      <c r="AR144" s="305"/>
      <c r="AS144" s="305"/>
      <c r="AT144" s="305"/>
      <c r="AU144" s="305"/>
      <c r="AV144" s="305"/>
      <c r="AW144" s="305"/>
      <c r="AX144" s="305"/>
      <c r="AY144" s="305"/>
      <c r="AZ144" s="305"/>
      <c r="BA144" s="305"/>
    </row>
    <row r="145" spans="1:53" ht="38.25" customHeight="1">
      <c r="A145" s="306"/>
      <c r="B145" s="303"/>
      <c r="C145" s="303"/>
      <c r="D145" s="303"/>
      <c r="E145" s="303"/>
      <c r="F145" s="303" t="s">
        <v>109</v>
      </c>
      <c r="G145" s="303"/>
      <c r="H145" s="303"/>
      <c r="I145" s="303"/>
      <c r="J145" s="303"/>
      <c r="K145" s="304" t="s">
        <v>109</v>
      </c>
      <c r="L145" s="304"/>
      <c r="M145" s="303" t="s">
        <v>255</v>
      </c>
      <c r="N145" s="303"/>
      <c r="O145" s="303"/>
      <c r="P145" s="303"/>
      <c r="Q145" s="303"/>
      <c r="R145" s="303"/>
      <c r="S145" s="303"/>
      <c r="T145" s="303"/>
      <c r="U145" s="303"/>
      <c r="V145" s="303"/>
      <c r="W145" s="303"/>
      <c r="X145" s="303"/>
      <c r="Y145" s="303"/>
      <c r="Z145" s="303"/>
      <c r="AA145" s="303"/>
      <c r="AB145" s="303"/>
      <c r="AC145" s="303"/>
      <c r="AD145" s="303"/>
      <c r="AE145" s="303"/>
      <c r="AF145" s="303"/>
      <c r="AG145" s="303"/>
      <c r="AH145" s="303"/>
      <c r="AI145" s="303"/>
      <c r="AJ145" s="303"/>
      <c r="AK145" s="303"/>
      <c r="AL145" s="303"/>
      <c r="AM145" s="303"/>
      <c r="AN145" s="305"/>
      <c r="AO145" s="305"/>
      <c r="AP145" s="305"/>
      <c r="AQ145" s="305"/>
      <c r="AR145" s="305"/>
      <c r="AS145" s="305"/>
      <c r="AT145" s="305"/>
      <c r="AU145" s="305"/>
      <c r="AV145" s="305"/>
      <c r="AW145" s="305"/>
      <c r="AX145" s="305"/>
      <c r="AY145" s="305"/>
      <c r="AZ145" s="305"/>
      <c r="BA145" s="305"/>
    </row>
    <row r="146" spans="1:53" ht="36.75" customHeight="1">
      <c r="A146" s="306"/>
      <c r="B146" s="303"/>
      <c r="C146" s="303"/>
      <c r="D146" s="303"/>
      <c r="E146" s="303"/>
      <c r="F146" s="303" t="s">
        <v>110</v>
      </c>
      <c r="G146" s="303"/>
      <c r="H146" s="303"/>
      <c r="I146" s="303"/>
      <c r="J146" s="303"/>
      <c r="K146" s="304" t="s">
        <v>110</v>
      </c>
      <c r="L146" s="304"/>
      <c r="M146" s="303" t="s">
        <v>256</v>
      </c>
      <c r="N146" s="303"/>
      <c r="O146" s="303"/>
      <c r="P146" s="303"/>
      <c r="Q146" s="303"/>
      <c r="R146" s="303"/>
      <c r="S146" s="303"/>
      <c r="T146" s="303"/>
      <c r="U146" s="303"/>
      <c r="V146" s="303"/>
      <c r="W146" s="303"/>
      <c r="X146" s="303"/>
      <c r="Y146" s="303"/>
      <c r="Z146" s="303"/>
      <c r="AA146" s="303"/>
      <c r="AB146" s="303"/>
      <c r="AC146" s="303"/>
      <c r="AD146" s="303"/>
      <c r="AE146" s="303"/>
      <c r="AF146" s="303"/>
      <c r="AG146" s="303"/>
      <c r="AH146" s="303"/>
      <c r="AI146" s="303"/>
      <c r="AJ146" s="303"/>
      <c r="AK146" s="303"/>
      <c r="AL146" s="303"/>
      <c r="AM146" s="303"/>
      <c r="AN146" s="305"/>
      <c r="AO146" s="305"/>
      <c r="AP146" s="305"/>
      <c r="AQ146" s="305"/>
      <c r="AR146" s="305"/>
      <c r="AS146" s="305"/>
      <c r="AT146" s="305"/>
      <c r="AU146" s="305"/>
      <c r="AV146" s="305"/>
      <c r="AW146" s="305"/>
      <c r="AX146" s="305"/>
      <c r="AY146" s="305"/>
      <c r="AZ146" s="305"/>
      <c r="BA146" s="305"/>
    </row>
    <row r="147" spans="1:53" ht="6.75" customHeight="1">
      <c r="A147" s="92"/>
      <c r="B147" s="130"/>
      <c r="C147" s="130"/>
      <c r="D147" s="130"/>
      <c r="E147" s="130"/>
      <c r="F147" s="130"/>
      <c r="M147" s="102"/>
      <c r="N147" s="95"/>
      <c r="O147" s="25"/>
      <c r="P147" s="103"/>
      <c r="Q147" s="103"/>
      <c r="R147" s="92"/>
    </row>
    <row r="148" spans="1:53" ht="40.5" customHeight="1">
      <c r="A148" s="306" t="s">
        <v>136</v>
      </c>
      <c r="B148" s="303" t="s">
        <v>257</v>
      </c>
      <c r="C148" s="303"/>
      <c r="D148" s="303"/>
      <c r="E148" s="303"/>
      <c r="F148" s="303" t="s">
        <v>108</v>
      </c>
      <c r="G148" s="303"/>
      <c r="H148" s="303"/>
      <c r="I148" s="303"/>
      <c r="J148" s="303"/>
      <c r="K148" s="304" t="s">
        <v>108</v>
      </c>
      <c r="L148" s="304"/>
      <c r="M148" s="303" t="s">
        <v>258</v>
      </c>
      <c r="N148" s="303"/>
      <c r="O148" s="303"/>
      <c r="P148" s="303"/>
      <c r="Q148" s="303"/>
      <c r="R148" s="303"/>
      <c r="S148" s="303"/>
      <c r="T148" s="303"/>
      <c r="U148" s="303"/>
      <c r="V148" s="303"/>
      <c r="W148" s="303"/>
      <c r="X148" s="303"/>
      <c r="Y148" s="303"/>
      <c r="Z148" s="303"/>
      <c r="AA148" s="303"/>
      <c r="AB148" s="303"/>
      <c r="AC148" s="303"/>
      <c r="AD148" s="303"/>
      <c r="AE148" s="303"/>
      <c r="AF148" s="303"/>
      <c r="AG148" s="303"/>
      <c r="AH148" s="303"/>
      <c r="AI148" s="303"/>
      <c r="AJ148" s="303"/>
      <c r="AK148" s="303"/>
      <c r="AL148" s="303"/>
      <c r="AM148" s="303"/>
      <c r="AN148" s="305">
        <v>2</v>
      </c>
      <c r="AO148" s="305"/>
      <c r="AP148" s="303" t="s">
        <v>353</v>
      </c>
      <c r="AQ148" s="303"/>
      <c r="AR148" s="303"/>
      <c r="AS148" s="303"/>
      <c r="AT148" s="303"/>
      <c r="AU148" s="303"/>
      <c r="AV148" s="303"/>
      <c r="AW148" s="303"/>
      <c r="AX148" s="303"/>
      <c r="AY148" s="303"/>
      <c r="AZ148" s="303"/>
      <c r="BA148" s="303"/>
    </row>
    <row r="149" spans="1:53" ht="54.75" customHeight="1">
      <c r="A149" s="306"/>
      <c r="B149" s="303"/>
      <c r="C149" s="303"/>
      <c r="D149" s="303"/>
      <c r="E149" s="303"/>
      <c r="F149" s="303" t="s">
        <v>109</v>
      </c>
      <c r="G149" s="303"/>
      <c r="H149" s="303"/>
      <c r="I149" s="303"/>
      <c r="J149" s="303"/>
      <c r="K149" s="304" t="s">
        <v>109</v>
      </c>
      <c r="L149" s="304"/>
      <c r="M149" s="303" t="s">
        <v>259</v>
      </c>
      <c r="N149" s="303"/>
      <c r="O149" s="303"/>
      <c r="P149" s="303"/>
      <c r="Q149" s="303"/>
      <c r="R149" s="303"/>
      <c r="S149" s="303"/>
      <c r="T149" s="303"/>
      <c r="U149" s="303"/>
      <c r="V149" s="303"/>
      <c r="W149" s="303"/>
      <c r="X149" s="303"/>
      <c r="Y149" s="303"/>
      <c r="Z149" s="303"/>
      <c r="AA149" s="303"/>
      <c r="AB149" s="303"/>
      <c r="AC149" s="303"/>
      <c r="AD149" s="303"/>
      <c r="AE149" s="303"/>
      <c r="AF149" s="303"/>
      <c r="AG149" s="303"/>
      <c r="AH149" s="303"/>
      <c r="AI149" s="303"/>
      <c r="AJ149" s="303"/>
      <c r="AK149" s="303"/>
      <c r="AL149" s="303"/>
      <c r="AM149" s="303"/>
      <c r="AN149" s="305"/>
      <c r="AO149" s="305"/>
      <c r="AP149" s="303"/>
      <c r="AQ149" s="303"/>
      <c r="AR149" s="303"/>
      <c r="AS149" s="303"/>
      <c r="AT149" s="303"/>
      <c r="AU149" s="303"/>
      <c r="AV149" s="303"/>
      <c r="AW149" s="303"/>
      <c r="AX149" s="303"/>
      <c r="AY149" s="303"/>
      <c r="AZ149" s="303"/>
      <c r="BA149" s="303"/>
    </row>
    <row r="150" spans="1:53" ht="52.5" customHeight="1">
      <c r="A150" s="306"/>
      <c r="B150" s="303"/>
      <c r="C150" s="303"/>
      <c r="D150" s="303"/>
      <c r="E150" s="303"/>
      <c r="F150" s="303" t="s">
        <v>110</v>
      </c>
      <c r="G150" s="303"/>
      <c r="H150" s="303"/>
      <c r="I150" s="303"/>
      <c r="J150" s="303"/>
      <c r="K150" s="304" t="s">
        <v>110</v>
      </c>
      <c r="L150" s="304"/>
      <c r="M150" s="303" t="s">
        <v>260</v>
      </c>
      <c r="N150" s="303"/>
      <c r="O150" s="303"/>
      <c r="P150" s="303"/>
      <c r="Q150" s="303"/>
      <c r="R150" s="303"/>
      <c r="S150" s="303"/>
      <c r="T150" s="303"/>
      <c r="U150" s="303"/>
      <c r="V150" s="303"/>
      <c r="W150" s="303"/>
      <c r="X150" s="303"/>
      <c r="Y150" s="303"/>
      <c r="Z150" s="303"/>
      <c r="AA150" s="303"/>
      <c r="AB150" s="303"/>
      <c r="AC150" s="303"/>
      <c r="AD150" s="303"/>
      <c r="AE150" s="303"/>
      <c r="AF150" s="303"/>
      <c r="AG150" s="303"/>
      <c r="AH150" s="303"/>
      <c r="AI150" s="303"/>
      <c r="AJ150" s="303"/>
      <c r="AK150" s="303"/>
      <c r="AL150" s="303"/>
      <c r="AM150" s="303"/>
      <c r="AN150" s="305"/>
      <c r="AO150" s="305"/>
      <c r="AP150" s="303"/>
      <c r="AQ150" s="303"/>
      <c r="AR150" s="303"/>
      <c r="AS150" s="303"/>
      <c r="AT150" s="303"/>
      <c r="AU150" s="303"/>
      <c r="AV150" s="303"/>
      <c r="AW150" s="303"/>
      <c r="AX150" s="303"/>
      <c r="AY150" s="303"/>
      <c r="AZ150" s="303"/>
      <c r="BA150" s="303"/>
    </row>
    <row r="151" spans="1:53" ht="6.75" customHeight="1">
      <c r="A151" s="92"/>
      <c r="B151" s="130"/>
      <c r="C151" s="130"/>
      <c r="D151" s="130"/>
      <c r="E151" s="130"/>
      <c r="F151" s="130"/>
      <c r="M151" s="102"/>
      <c r="N151" s="95"/>
      <c r="O151" s="25"/>
      <c r="P151" s="103"/>
      <c r="Q151" s="103"/>
      <c r="R151" s="92"/>
    </row>
    <row r="152" spans="1:53" ht="37.5" customHeight="1">
      <c r="A152" s="306" t="s">
        <v>137</v>
      </c>
      <c r="B152" s="303" t="s">
        <v>261</v>
      </c>
      <c r="C152" s="303"/>
      <c r="D152" s="303"/>
      <c r="E152" s="303"/>
      <c r="F152" s="303" t="s">
        <v>108</v>
      </c>
      <c r="G152" s="303"/>
      <c r="H152" s="303"/>
      <c r="I152" s="303"/>
      <c r="J152" s="303"/>
      <c r="K152" s="304" t="s">
        <v>108</v>
      </c>
      <c r="L152" s="304"/>
      <c r="M152" s="303" t="s">
        <v>264</v>
      </c>
      <c r="N152" s="303"/>
      <c r="O152" s="303"/>
      <c r="P152" s="303"/>
      <c r="Q152" s="303"/>
      <c r="R152" s="303"/>
      <c r="S152" s="303"/>
      <c r="T152" s="303"/>
      <c r="U152" s="303"/>
      <c r="V152" s="303"/>
      <c r="W152" s="303"/>
      <c r="X152" s="303"/>
      <c r="Y152" s="303"/>
      <c r="Z152" s="303"/>
      <c r="AA152" s="303"/>
      <c r="AB152" s="303"/>
      <c r="AC152" s="303"/>
      <c r="AD152" s="303"/>
      <c r="AE152" s="303"/>
      <c r="AF152" s="303"/>
      <c r="AG152" s="303"/>
      <c r="AH152" s="303"/>
      <c r="AI152" s="303"/>
      <c r="AJ152" s="303"/>
      <c r="AK152" s="303"/>
      <c r="AL152" s="303"/>
      <c r="AM152" s="303"/>
      <c r="AN152" s="305">
        <v>2</v>
      </c>
      <c r="AO152" s="305"/>
      <c r="AP152" s="303" t="s">
        <v>354</v>
      </c>
      <c r="AQ152" s="303"/>
      <c r="AR152" s="303"/>
      <c r="AS152" s="303"/>
      <c r="AT152" s="303"/>
      <c r="AU152" s="303"/>
      <c r="AV152" s="303"/>
      <c r="AW152" s="303"/>
      <c r="AX152" s="303"/>
      <c r="AY152" s="303"/>
      <c r="AZ152" s="303"/>
      <c r="BA152" s="303"/>
    </row>
    <row r="153" spans="1:53" ht="57" customHeight="1">
      <c r="A153" s="306"/>
      <c r="B153" s="303"/>
      <c r="C153" s="303"/>
      <c r="D153" s="303"/>
      <c r="E153" s="303"/>
      <c r="F153" s="303" t="s">
        <v>109</v>
      </c>
      <c r="G153" s="303"/>
      <c r="H153" s="303"/>
      <c r="I153" s="303"/>
      <c r="J153" s="303"/>
      <c r="K153" s="304" t="s">
        <v>109</v>
      </c>
      <c r="L153" s="304"/>
      <c r="M153" s="303" t="s">
        <v>263</v>
      </c>
      <c r="N153" s="303"/>
      <c r="O153" s="303"/>
      <c r="P153" s="303"/>
      <c r="Q153" s="303"/>
      <c r="R153" s="303"/>
      <c r="S153" s="303"/>
      <c r="T153" s="303"/>
      <c r="U153" s="303"/>
      <c r="V153" s="303"/>
      <c r="W153" s="303"/>
      <c r="X153" s="303"/>
      <c r="Y153" s="303"/>
      <c r="Z153" s="303"/>
      <c r="AA153" s="303"/>
      <c r="AB153" s="303"/>
      <c r="AC153" s="303"/>
      <c r="AD153" s="303"/>
      <c r="AE153" s="303"/>
      <c r="AF153" s="303"/>
      <c r="AG153" s="303"/>
      <c r="AH153" s="303"/>
      <c r="AI153" s="303"/>
      <c r="AJ153" s="303"/>
      <c r="AK153" s="303"/>
      <c r="AL153" s="303"/>
      <c r="AM153" s="303"/>
      <c r="AN153" s="305"/>
      <c r="AO153" s="305"/>
      <c r="AP153" s="303"/>
      <c r="AQ153" s="303"/>
      <c r="AR153" s="303"/>
      <c r="AS153" s="303"/>
      <c r="AT153" s="303"/>
      <c r="AU153" s="303"/>
      <c r="AV153" s="303"/>
      <c r="AW153" s="303"/>
      <c r="AX153" s="303"/>
      <c r="AY153" s="303"/>
      <c r="AZ153" s="303"/>
      <c r="BA153" s="303"/>
    </row>
    <row r="154" spans="1:53" ht="57.75" customHeight="1">
      <c r="A154" s="306"/>
      <c r="B154" s="303"/>
      <c r="C154" s="303"/>
      <c r="D154" s="303"/>
      <c r="E154" s="303"/>
      <c r="F154" s="303" t="s">
        <v>110</v>
      </c>
      <c r="G154" s="303"/>
      <c r="H154" s="303"/>
      <c r="I154" s="303"/>
      <c r="J154" s="303"/>
      <c r="K154" s="304" t="s">
        <v>110</v>
      </c>
      <c r="L154" s="304"/>
      <c r="M154" s="303" t="s">
        <v>262</v>
      </c>
      <c r="N154" s="303"/>
      <c r="O154" s="303"/>
      <c r="P154" s="303"/>
      <c r="Q154" s="303"/>
      <c r="R154" s="303"/>
      <c r="S154" s="303"/>
      <c r="T154" s="303"/>
      <c r="U154" s="303"/>
      <c r="V154" s="303"/>
      <c r="W154" s="303"/>
      <c r="X154" s="303"/>
      <c r="Y154" s="303"/>
      <c r="Z154" s="303"/>
      <c r="AA154" s="303"/>
      <c r="AB154" s="303"/>
      <c r="AC154" s="303"/>
      <c r="AD154" s="303"/>
      <c r="AE154" s="303"/>
      <c r="AF154" s="303"/>
      <c r="AG154" s="303"/>
      <c r="AH154" s="303"/>
      <c r="AI154" s="303"/>
      <c r="AJ154" s="303"/>
      <c r="AK154" s="303"/>
      <c r="AL154" s="303"/>
      <c r="AM154" s="303"/>
      <c r="AN154" s="305"/>
      <c r="AO154" s="305"/>
      <c r="AP154" s="303"/>
      <c r="AQ154" s="303"/>
      <c r="AR154" s="303"/>
      <c r="AS154" s="303"/>
      <c r="AT154" s="303"/>
      <c r="AU154" s="303"/>
      <c r="AV154" s="303"/>
      <c r="AW154" s="303"/>
      <c r="AX154" s="303"/>
      <c r="AY154" s="303"/>
      <c r="AZ154" s="303"/>
      <c r="BA154" s="303"/>
    </row>
    <row r="155" spans="1:53" ht="6.75" customHeight="1">
      <c r="A155" s="92"/>
      <c r="B155" s="130"/>
      <c r="C155" s="130"/>
      <c r="D155" s="130"/>
      <c r="E155" s="130"/>
      <c r="F155" s="130"/>
      <c r="M155" s="102"/>
      <c r="N155" s="95"/>
      <c r="O155" s="25"/>
      <c r="P155" s="103"/>
      <c r="Q155" s="103"/>
      <c r="R155" s="92"/>
    </row>
    <row r="156" spans="1:53" ht="20.149999999999999" customHeight="1">
      <c r="A156" s="302" t="s">
        <v>265</v>
      </c>
      <c r="B156" s="302"/>
      <c r="C156" s="302"/>
      <c r="D156" s="302"/>
      <c r="E156" s="302"/>
      <c r="F156" s="302"/>
      <c r="G156" s="302"/>
      <c r="H156" s="302"/>
      <c r="I156" s="302"/>
      <c r="J156" s="302"/>
      <c r="K156" s="302"/>
      <c r="L156" s="302"/>
      <c r="M156" s="302"/>
      <c r="N156" s="302"/>
      <c r="O156" s="302"/>
      <c r="P156" s="302"/>
      <c r="Q156" s="302"/>
      <c r="R156" s="302"/>
      <c r="S156" s="302"/>
      <c r="T156" s="302"/>
      <c r="U156" s="302"/>
      <c r="V156" s="302"/>
      <c r="W156" s="302"/>
      <c r="X156" s="302"/>
      <c r="Y156" s="302"/>
      <c r="Z156" s="302"/>
      <c r="AA156" s="302"/>
      <c r="AB156" s="302"/>
      <c r="AC156" s="302"/>
      <c r="AD156" s="302"/>
      <c r="AE156" s="302"/>
      <c r="AF156" s="302"/>
      <c r="AG156" s="302"/>
      <c r="AH156" s="302"/>
      <c r="AI156" s="302"/>
      <c r="AJ156" s="302"/>
      <c r="AK156" s="302"/>
      <c r="AL156" s="302"/>
      <c r="AM156" s="302"/>
      <c r="AN156" s="335">
        <f>AN158</f>
        <v>3</v>
      </c>
      <c r="AO156" s="335"/>
    </row>
    <row r="157" spans="1:53" ht="6.75" customHeight="1">
      <c r="A157" s="92"/>
      <c r="B157" s="105"/>
      <c r="C157" s="92"/>
      <c r="D157" s="107"/>
      <c r="E157" s="107"/>
      <c r="F157" s="107"/>
      <c r="G157" s="102"/>
      <c r="H157" s="95"/>
      <c r="I157" s="25"/>
      <c r="J157" s="103"/>
      <c r="K157" s="103"/>
      <c r="L157" s="92"/>
      <c r="M157" s="92"/>
      <c r="N157" s="92"/>
      <c r="O157" s="92"/>
    </row>
    <row r="158" spans="1:53" ht="41.25" customHeight="1">
      <c r="A158" s="306" t="s">
        <v>138</v>
      </c>
      <c r="B158" s="303" t="s">
        <v>269</v>
      </c>
      <c r="C158" s="303"/>
      <c r="D158" s="303"/>
      <c r="E158" s="303"/>
      <c r="F158" s="303" t="s">
        <v>108</v>
      </c>
      <c r="G158" s="303"/>
      <c r="H158" s="303"/>
      <c r="I158" s="303"/>
      <c r="J158" s="303"/>
      <c r="K158" s="304" t="s">
        <v>108</v>
      </c>
      <c r="L158" s="304"/>
      <c r="M158" s="303" t="s">
        <v>266</v>
      </c>
      <c r="N158" s="303"/>
      <c r="O158" s="303"/>
      <c r="P158" s="303"/>
      <c r="Q158" s="303"/>
      <c r="R158" s="303"/>
      <c r="S158" s="303"/>
      <c r="T158" s="303"/>
      <c r="U158" s="303"/>
      <c r="V158" s="303"/>
      <c r="W158" s="303"/>
      <c r="X158" s="303"/>
      <c r="Y158" s="303"/>
      <c r="Z158" s="303"/>
      <c r="AA158" s="303"/>
      <c r="AB158" s="303"/>
      <c r="AC158" s="303"/>
      <c r="AD158" s="303"/>
      <c r="AE158" s="303"/>
      <c r="AF158" s="303"/>
      <c r="AG158" s="303"/>
      <c r="AH158" s="303"/>
      <c r="AI158" s="303"/>
      <c r="AJ158" s="303"/>
      <c r="AK158" s="303"/>
      <c r="AL158" s="303"/>
      <c r="AM158" s="303"/>
      <c r="AN158" s="305">
        <v>3</v>
      </c>
      <c r="AO158" s="305"/>
      <c r="AP158" s="303" t="s">
        <v>355</v>
      </c>
      <c r="AQ158" s="303"/>
      <c r="AR158" s="303"/>
      <c r="AS158" s="303"/>
      <c r="AT158" s="303"/>
      <c r="AU158" s="303"/>
      <c r="AV158" s="303"/>
      <c r="AW158" s="303"/>
      <c r="AX158" s="303"/>
      <c r="AY158" s="303"/>
      <c r="AZ158" s="303"/>
      <c r="BA158" s="303"/>
    </row>
    <row r="159" spans="1:53" ht="37.5" customHeight="1">
      <c r="A159" s="306"/>
      <c r="B159" s="303"/>
      <c r="C159" s="303"/>
      <c r="D159" s="303"/>
      <c r="E159" s="303"/>
      <c r="F159" s="303" t="s">
        <v>109</v>
      </c>
      <c r="G159" s="303"/>
      <c r="H159" s="303"/>
      <c r="I159" s="303"/>
      <c r="J159" s="303"/>
      <c r="K159" s="304" t="s">
        <v>109</v>
      </c>
      <c r="L159" s="304"/>
      <c r="M159" s="303" t="s">
        <v>268</v>
      </c>
      <c r="N159" s="303"/>
      <c r="O159" s="303"/>
      <c r="P159" s="303"/>
      <c r="Q159" s="303"/>
      <c r="R159" s="303"/>
      <c r="S159" s="303"/>
      <c r="T159" s="303"/>
      <c r="U159" s="303"/>
      <c r="V159" s="303"/>
      <c r="W159" s="303"/>
      <c r="X159" s="303"/>
      <c r="Y159" s="303"/>
      <c r="Z159" s="303"/>
      <c r="AA159" s="303"/>
      <c r="AB159" s="303"/>
      <c r="AC159" s="303"/>
      <c r="AD159" s="303"/>
      <c r="AE159" s="303"/>
      <c r="AF159" s="303"/>
      <c r="AG159" s="303"/>
      <c r="AH159" s="303"/>
      <c r="AI159" s="303"/>
      <c r="AJ159" s="303"/>
      <c r="AK159" s="303"/>
      <c r="AL159" s="303"/>
      <c r="AM159" s="303"/>
      <c r="AN159" s="305"/>
      <c r="AO159" s="305"/>
      <c r="AP159" s="303"/>
      <c r="AQ159" s="303"/>
      <c r="AR159" s="303"/>
      <c r="AS159" s="303"/>
      <c r="AT159" s="303"/>
      <c r="AU159" s="303"/>
      <c r="AV159" s="303"/>
      <c r="AW159" s="303"/>
      <c r="AX159" s="303"/>
      <c r="AY159" s="303"/>
      <c r="AZ159" s="303"/>
      <c r="BA159" s="303"/>
    </row>
    <row r="160" spans="1:53" ht="37.5" customHeight="1">
      <c r="A160" s="306"/>
      <c r="B160" s="303"/>
      <c r="C160" s="303"/>
      <c r="D160" s="303"/>
      <c r="E160" s="303"/>
      <c r="F160" s="303" t="s">
        <v>110</v>
      </c>
      <c r="G160" s="303"/>
      <c r="H160" s="303"/>
      <c r="I160" s="303"/>
      <c r="J160" s="303"/>
      <c r="K160" s="304" t="s">
        <v>110</v>
      </c>
      <c r="L160" s="304"/>
      <c r="M160" s="303" t="s">
        <v>267</v>
      </c>
      <c r="N160" s="303"/>
      <c r="O160" s="303"/>
      <c r="P160" s="303"/>
      <c r="Q160" s="303"/>
      <c r="R160" s="303"/>
      <c r="S160" s="303"/>
      <c r="T160" s="303"/>
      <c r="U160" s="303"/>
      <c r="V160" s="303"/>
      <c r="W160" s="303"/>
      <c r="X160" s="303"/>
      <c r="Y160" s="303"/>
      <c r="Z160" s="303"/>
      <c r="AA160" s="303"/>
      <c r="AB160" s="303"/>
      <c r="AC160" s="303"/>
      <c r="AD160" s="303"/>
      <c r="AE160" s="303"/>
      <c r="AF160" s="303"/>
      <c r="AG160" s="303"/>
      <c r="AH160" s="303"/>
      <c r="AI160" s="303"/>
      <c r="AJ160" s="303"/>
      <c r="AK160" s="303"/>
      <c r="AL160" s="303"/>
      <c r="AM160" s="303"/>
      <c r="AN160" s="305"/>
      <c r="AO160" s="305"/>
      <c r="AP160" s="303"/>
      <c r="AQ160" s="303"/>
      <c r="AR160" s="303"/>
      <c r="AS160" s="303"/>
      <c r="AT160" s="303"/>
      <c r="AU160" s="303"/>
      <c r="AV160" s="303"/>
      <c r="AW160" s="303"/>
      <c r="AX160" s="303"/>
      <c r="AY160" s="303"/>
      <c r="AZ160" s="303"/>
      <c r="BA160" s="303"/>
    </row>
    <row r="161" spans="1:53" ht="6.75" customHeight="1">
      <c r="A161" s="97"/>
      <c r="B161" s="97"/>
      <c r="C161" s="92"/>
      <c r="D161" s="92"/>
      <c r="E161" s="95"/>
      <c r="F161" s="103"/>
      <c r="G161" s="103"/>
      <c r="H161" s="103"/>
      <c r="I161" s="103"/>
      <c r="J161" s="103"/>
      <c r="K161" s="103"/>
      <c r="L161" s="92"/>
      <c r="M161" s="92"/>
      <c r="N161" s="92"/>
      <c r="O161" s="92"/>
    </row>
    <row r="162" spans="1:53" ht="20.149999999999999" customHeight="1">
      <c r="A162" s="300" t="s">
        <v>271</v>
      </c>
      <c r="B162" s="300"/>
      <c r="C162" s="300"/>
      <c r="D162" s="300"/>
      <c r="E162" s="300"/>
      <c r="F162" s="300"/>
      <c r="G162" s="300"/>
      <c r="H162" s="300"/>
      <c r="I162" s="300"/>
      <c r="J162" s="300"/>
      <c r="K162" s="300"/>
      <c r="L162" s="300"/>
      <c r="M162" s="300"/>
      <c r="N162" s="300"/>
      <c r="O162" s="300"/>
      <c r="P162" s="300"/>
      <c r="Q162" s="300"/>
      <c r="R162" s="300"/>
      <c r="S162" s="300"/>
      <c r="T162" s="300"/>
      <c r="U162" s="300"/>
      <c r="V162" s="300"/>
      <c r="W162" s="300"/>
      <c r="X162" s="300"/>
      <c r="Y162" s="300"/>
      <c r="Z162" s="300"/>
      <c r="AA162" s="300"/>
      <c r="AB162" s="300"/>
      <c r="AC162" s="300"/>
      <c r="AD162" s="300"/>
      <c r="AE162" s="300"/>
      <c r="AF162" s="300"/>
      <c r="AG162" s="300"/>
      <c r="AH162" s="300"/>
      <c r="AI162" s="300"/>
      <c r="AJ162" s="300"/>
      <c r="AK162" s="300"/>
      <c r="AL162" s="300"/>
      <c r="AM162" s="300"/>
      <c r="AN162" s="336" t="str">
        <f>IFERROR(AVERAGE(#REF!,#REF!,#REF!,#REF!,#REF!,#REF!),"")</f>
        <v/>
      </c>
      <c r="AO162" s="336"/>
    </row>
    <row r="163" spans="1:53" ht="6.75" customHeight="1">
      <c r="A163" s="92"/>
      <c r="B163" s="105"/>
      <c r="C163" s="92"/>
      <c r="D163" s="107"/>
      <c r="E163" s="107"/>
      <c r="F163" s="102"/>
      <c r="G163" s="102"/>
      <c r="H163" s="102"/>
      <c r="I163" s="102"/>
      <c r="J163" s="102"/>
      <c r="K163" s="102"/>
      <c r="L163" s="95"/>
      <c r="M163" s="25"/>
      <c r="N163" s="25"/>
      <c r="O163" s="25"/>
    </row>
    <row r="164" spans="1:53" ht="19.5" customHeight="1">
      <c r="A164" s="335" t="s">
        <v>331</v>
      </c>
      <c r="B164" s="335"/>
      <c r="C164" s="335"/>
      <c r="D164" s="335"/>
      <c r="E164" s="335"/>
      <c r="F164" s="335"/>
      <c r="G164" s="335"/>
      <c r="H164" s="335"/>
      <c r="I164" s="335"/>
      <c r="J164" s="335"/>
      <c r="K164" s="335"/>
      <c r="L164" s="335"/>
      <c r="M164" s="335"/>
      <c r="N164" s="335"/>
      <c r="O164" s="335"/>
      <c r="P164" s="335"/>
      <c r="Q164" s="335"/>
      <c r="R164" s="335"/>
      <c r="S164" s="335"/>
      <c r="T164" s="335"/>
      <c r="U164" s="335"/>
      <c r="V164" s="335"/>
      <c r="W164" s="335"/>
      <c r="X164" s="335"/>
      <c r="Y164" s="335"/>
      <c r="Z164" s="335"/>
      <c r="AA164" s="335"/>
      <c r="AB164" s="335"/>
      <c r="AC164" s="335"/>
      <c r="AD164" s="335"/>
      <c r="AE164" s="335"/>
      <c r="AF164" s="335"/>
      <c r="AG164" s="335"/>
      <c r="AH164" s="335"/>
      <c r="AI164" s="335"/>
      <c r="AJ164" s="335"/>
      <c r="AK164" s="335"/>
      <c r="AL164" s="335"/>
      <c r="AM164" s="335"/>
      <c r="AN164" s="337">
        <f>SUM(AN166,AN170,AN174,AN178,AN182,AN186)/6</f>
        <v>4</v>
      </c>
      <c r="AO164" s="337"/>
    </row>
    <row r="165" spans="1:53" ht="6.75" customHeight="1">
      <c r="A165" s="92"/>
      <c r="B165" s="105"/>
      <c r="C165" s="92"/>
      <c r="D165" s="107"/>
      <c r="E165" s="107"/>
      <c r="F165" s="102"/>
      <c r="G165" s="102"/>
      <c r="H165" s="102"/>
      <c r="I165" s="102"/>
      <c r="J165" s="102"/>
      <c r="K165" s="102"/>
      <c r="L165" s="95"/>
      <c r="M165" s="25"/>
      <c r="N165" s="25"/>
      <c r="O165" s="25"/>
    </row>
    <row r="166" spans="1:53" ht="38.25" customHeight="1">
      <c r="A166" s="306" t="s">
        <v>116</v>
      </c>
      <c r="B166" s="303" t="s">
        <v>272</v>
      </c>
      <c r="C166" s="303"/>
      <c r="D166" s="303"/>
      <c r="E166" s="303"/>
      <c r="F166" s="303" t="s">
        <v>108</v>
      </c>
      <c r="G166" s="303"/>
      <c r="H166" s="303"/>
      <c r="I166" s="303"/>
      <c r="J166" s="303"/>
      <c r="K166" s="304" t="s">
        <v>108</v>
      </c>
      <c r="L166" s="304"/>
      <c r="M166" s="303" t="s">
        <v>273</v>
      </c>
      <c r="N166" s="303"/>
      <c r="O166" s="303"/>
      <c r="P166" s="303"/>
      <c r="Q166" s="303"/>
      <c r="R166" s="303"/>
      <c r="S166" s="303"/>
      <c r="T166" s="303"/>
      <c r="U166" s="303"/>
      <c r="V166" s="303"/>
      <c r="W166" s="303"/>
      <c r="X166" s="303"/>
      <c r="Y166" s="303"/>
      <c r="Z166" s="303"/>
      <c r="AA166" s="303"/>
      <c r="AB166" s="303"/>
      <c r="AC166" s="303"/>
      <c r="AD166" s="303"/>
      <c r="AE166" s="303"/>
      <c r="AF166" s="303"/>
      <c r="AG166" s="303"/>
      <c r="AH166" s="303"/>
      <c r="AI166" s="303"/>
      <c r="AJ166" s="303"/>
      <c r="AK166" s="303"/>
      <c r="AL166" s="303"/>
      <c r="AM166" s="303"/>
      <c r="AN166" s="305">
        <v>5</v>
      </c>
      <c r="AO166" s="305"/>
      <c r="AP166" s="303" t="s">
        <v>369</v>
      </c>
      <c r="AQ166" s="317"/>
      <c r="AR166" s="317"/>
      <c r="AS166" s="317"/>
      <c r="AT166" s="317"/>
      <c r="AU166" s="317"/>
      <c r="AV166" s="317"/>
      <c r="AW166" s="317"/>
      <c r="AX166" s="317"/>
      <c r="AY166" s="317"/>
      <c r="AZ166" s="317"/>
      <c r="BA166" s="317"/>
    </row>
    <row r="167" spans="1:53" ht="58.5" customHeight="1">
      <c r="A167" s="306"/>
      <c r="B167" s="303"/>
      <c r="C167" s="303"/>
      <c r="D167" s="303"/>
      <c r="E167" s="303"/>
      <c r="F167" s="303" t="s">
        <v>109</v>
      </c>
      <c r="G167" s="303"/>
      <c r="H167" s="303"/>
      <c r="I167" s="303"/>
      <c r="J167" s="303"/>
      <c r="K167" s="304" t="s">
        <v>109</v>
      </c>
      <c r="L167" s="304"/>
      <c r="M167" s="303" t="s">
        <v>274</v>
      </c>
      <c r="N167" s="303"/>
      <c r="O167" s="303"/>
      <c r="P167" s="303"/>
      <c r="Q167" s="303"/>
      <c r="R167" s="303"/>
      <c r="S167" s="303"/>
      <c r="T167" s="303"/>
      <c r="U167" s="303"/>
      <c r="V167" s="303"/>
      <c r="W167" s="303"/>
      <c r="X167" s="303"/>
      <c r="Y167" s="303"/>
      <c r="Z167" s="303"/>
      <c r="AA167" s="303"/>
      <c r="AB167" s="303"/>
      <c r="AC167" s="303"/>
      <c r="AD167" s="303"/>
      <c r="AE167" s="303"/>
      <c r="AF167" s="303"/>
      <c r="AG167" s="303"/>
      <c r="AH167" s="303"/>
      <c r="AI167" s="303"/>
      <c r="AJ167" s="303"/>
      <c r="AK167" s="303"/>
      <c r="AL167" s="303"/>
      <c r="AM167" s="303"/>
      <c r="AN167" s="305"/>
      <c r="AO167" s="305"/>
      <c r="AP167" s="317"/>
      <c r="AQ167" s="317"/>
      <c r="AR167" s="317"/>
      <c r="AS167" s="317"/>
      <c r="AT167" s="317"/>
      <c r="AU167" s="317"/>
      <c r="AV167" s="317"/>
      <c r="AW167" s="317"/>
      <c r="AX167" s="317"/>
      <c r="AY167" s="317"/>
      <c r="AZ167" s="317"/>
      <c r="BA167" s="317"/>
    </row>
    <row r="168" spans="1:53" ht="43.5" customHeight="1">
      <c r="A168" s="306"/>
      <c r="B168" s="303"/>
      <c r="C168" s="303"/>
      <c r="D168" s="303"/>
      <c r="E168" s="303"/>
      <c r="F168" s="303" t="s">
        <v>110</v>
      </c>
      <c r="G168" s="303"/>
      <c r="H168" s="303"/>
      <c r="I168" s="303"/>
      <c r="J168" s="303"/>
      <c r="K168" s="304" t="s">
        <v>110</v>
      </c>
      <c r="L168" s="304"/>
      <c r="M168" s="303" t="s">
        <v>275</v>
      </c>
      <c r="N168" s="303"/>
      <c r="O168" s="303"/>
      <c r="P168" s="303"/>
      <c r="Q168" s="303"/>
      <c r="R168" s="303"/>
      <c r="S168" s="303"/>
      <c r="T168" s="303"/>
      <c r="U168" s="303"/>
      <c r="V168" s="303"/>
      <c r="W168" s="303"/>
      <c r="X168" s="303"/>
      <c r="Y168" s="303"/>
      <c r="Z168" s="303"/>
      <c r="AA168" s="303"/>
      <c r="AB168" s="303"/>
      <c r="AC168" s="303"/>
      <c r="AD168" s="303"/>
      <c r="AE168" s="303"/>
      <c r="AF168" s="303"/>
      <c r="AG168" s="303"/>
      <c r="AH168" s="303"/>
      <c r="AI168" s="303"/>
      <c r="AJ168" s="303"/>
      <c r="AK168" s="303"/>
      <c r="AL168" s="303"/>
      <c r="AM168" s="303"/>
      <c r="AN168" s="305"/>
      <c r="AO168" s="305"/>
      <c r="AP168" s="317"/>
      <c r="AQ168" s="317"/>
      <c r="AR168" s="317"/>
      <c r="AS168" s="317"/>
      <c r="AT168" s="317"/>
      <c r="AU168" s="317"/>
      <c r="AV168" s="317"/>
      <c r="AW168" s="317"/>
      <c r="AX168" s="317"/>
      <c r="AY168" s="317"/>
      <c r="AZ168" s="317"/>
      <c r="BA168" s="317"/>
    </row>
    <row r="169" spans="1:53" ht="6.75" customHeight="1">
      <c r="A169" s="97"/>
      <c r="B169" s="130"/>
      <c r="C169" s="130"/>
      <c r="D169" s="130"/>
      <c r="E169" s="130"/>
      <c r="F169" s="102"/>
      <c r="M169" s="130"/>
      <c r="N169" s="130"/>
      <c r="O169" s="130"/>
      <c r="P169" s="130"/>
      <c r="Q169" s="130"/>
      <c r="R169" s="130"/>
    </row>
    <row r="170" spans="1:53" ht="47.25" customHeight="1">
      <c r="A170" s="306" t="s">
        <v>117</v>
      </c>
      <c r="B170" s="303" t="s">
        <v>276</v>
      </c>
      <c r="C170" s="303"/>
      <c r="D170" s="303"/>
      <c r="E170" s="303"/>
      <c r="F170" s="303" t="s">
        <v>108</v>
      </c>
      <c r="G170" s="303"/>
      <c r="H170" s="303"/>
      <c r="I170" s="303"/>
      <c r="J170" s="303"/>
      <c r="K170" s="304" t="s">
        <v>108</v>
      </c>
      <c r="L170" s="304"/>
      <c r="M170" s="303" t="s">
        <v>277</v>
      </c>
      <c r="N170" s="303"/>
      <c r="O170" s="303"/>
      <c r="P170" s="303"/>
      <c r="Q170" s="303"/>
      <c r="R170" s="303"/>
      <c r="S170" s="303"/>
      <c r="T170" s="303"/>
      <c r="U170" s="303"/>
      <c r="V170" s="303"/>
      <c r="W170" s="303"/>
      <c r="X170" s="303"/>
      <c r="Y170" s="303"/>
      <c r="Z170" s="303"/>
      <c r="AA170" s="303"/>
      <c r="AB170" s="303"/>
      <c r="AC170" s="303"/>
      <c r="AD170" s="303"/>
      <c r="AE170" s="303"/>
      <c r="AF170" s="303"/>
      <c r="AG170" s="303"/>
      <c r="AH170" s="303"/>
      <c r="AI170" s="303"/>
      <c r="AJ170" s="303"/>
      <c r="AK170" s="303"/>
      <c r="AL170" s="303"/>
      <c r="AM170" s="303"/>
      <c r="AN170" s="305">
        <v>5</v>
      </c>
      <c r="AO170" s="305"/>
      <c r="AP170" s="303" t="s">
        <v>370</v>
      </c>
      <c r="AQ170" s="317"/>
      <c r="AR170" s="317"/>
      <c r="AS170" s="317"/>
      <c r="AT170" s="317"/>
      <c r="AU170" s="317"/>
      <c r="AV170" s="317"/>
      <c r="AW170" s="317"/>
      <c r="AX170" s="317"/>
      <c r="AY170" s="317"/>
      <c r="AZ170" s="317"/>
      <c r="BA170" s="317"/>
    </row>
    <row r="171" spans="1:53" ht="54.75" customHeight="1">
      <c r="A171" s="306"/>
      <c r="B171" s="303"/>
      <c r="C171" s="303"/>
      <c r="D171" s="303"/>
      <c r="E171" s="303"/>
      <c r="F171" s="303" t="s">
        <v>109</v>
      </c>
      <c r="G171" s="303"/>
      <c r="H171" s="303"/>
      <c r="I171" s="303"/>
      <c r="J171" s="303"/>
      <c r="K171" s="304" t="s">
        <v>109</v>
      </c>
      <c r="L171" s="304"/>
      <c r="M171" s="303" t="s">
        <v>278</v>
      </c>
      <c r="N171" s="303"/>
      <c r="O171" s="303"/>
      <c r="P171" s="303"/>
      <c r="Q171" s="303"/>
      <c r="R171" s="303"/>
      <c r="S171" s="303"/>
      <c r="T171" s="303"/>
      <c r="U171" s="303"/>
      <c r="V171" s="303"/>
      <c r="W171" s="303"/>
      <c r="X171" s="303"/>
      <c r="Y171" s="303"/>
      <c r="Z171" s="303"/>
      <c r="AA171" s="303"/>
      <c r="AB171" s="303"/>
      <c r="AC171" s="303"/>
      <c r="AD171" s="303"/>
      <c r="AE171" s="303"/>
      <c r="AF171" s="303"/>
      <c r="AG171" s="303"/>
      <c r="AH171" s="303"/>
      <c r="AI171" s="303"/>
      <c r="AJ171" s="303"/>
      <c r="AK171" s="303"/>
      <c r="AL171" s="303"/>
      <c r="AM171" s="303"/>
      <c r="AN171" s="305"/>
      <c r="AO171" s="305"/>
      <c r="AP171" s="317"/>
      <c r="AQ171" s="317"/>
      <c r="AR171" s="317"/>
      <c r="AS171" s="317"/>
      <c r="AT171" s="317"/>
      <c r="AU171" s="317"/>
      <c r="AV171" s="317"/>
      <c r="AW171" s="317"/>
      <c r="AX171" s="317"/>
      <c r="AY171" s="317"/>
      <c r="AZ171" s="317"/>
      <c r="BA171" s="317"/>
    </row>
    <row r="172" spans="1:53" ht="50.25" customHeight="1">
      <c r="A172" s="306"/>
      <c r="B172" s="303"/>
      <c r="C172" s="303"/>
      <c r="D172" s="303"/>
      <c r="E172" s="303"/>
      <c r="F172" s="303" t="s">
        <v>110</v>
      </c>
      <c r="G172" s="303"/>
      <c r="H172" s="303"/>
      <c r="I172" s="303"/>
      <c r="J172" s="303"/>
      <c r="K172" s="304" t="s">
        <v>110</v>
      </c>
      <c r="L172" s="304"/>
      <c r="M172" s="303" t="s">
        <v>279</v>
      </c>
      <c r="N172" s="303"/>
      <c r="O172" s="303"/>
      <c r="P172" s="303"/>
      <c r="Q172" s="303"/>
      <c r="R172" s="303"/>
      <c r="S172" s="303"/>
      <c r="T172" s="303"/>
      <c r="U172" s="303"/>
      <c r="V172" s="303"/>
      <c r="W172" s="303"/>
      <c r="X172" s="303"/>
      <c r="Y172" s="303"/>
      <c r="Z172" s="303"/>
      <c r="AA172" s="303"/>
      <c r="AB172" s="303"/>
      <c r="AC172" s="303"/>
      <c r="AD172" s="303"/>
      <c r="AE172" s="303"/>
      <c r="AF172" s="303"/>
      <c r="AG172" s="303"/>
      <c r="AH172" s="303"/>
      <c r="AI172" s="303"/>
      <c r="AJ172" s="303"/>
      <c r="AK172" s="303"/>
      <c r="AL172" s="303"/>
      <c r="AM172" s="303"/>
      <c r="AN172" s="305"/>
      <c r="AO172" s="305"/>
      <c r="AP172" s="317"/>
      <c r="AQ172" s="317"/>
      <c r="AR172" s="317"/>
      <c r="AS172" s="317"/>
      <c r="AT172" s="317"/>
      <c r="AU172" s="317"/>
      <c r="AV172" s="317"/>
      <c r="AW172" s="317"/>
      <c r="AX172" s="317"/>
      <c r="AY172" s="317"/>
      <c r="AZ172" s="317"/>
      <c r="BA172" s="317"/>
    </row>
    <row r="173" spans="1:53" ht="6.75" customHeight="1">
      <c r="A173" s="97"/>
      <c r="B173" s="108"/>
      <c r="C173" s="92"/>
      <c r="D173" s="107"/>
      <c r="E173" s="107"/>
      <c r="F173" s="102"/>
      <c r="G173" s="102"/>
      <c r="H173" s="102"/>
      <c r="I173" s="102"/>
      <c r="J173" s="102"/>
      <c r="K173" s="102"/>
      <c r="L173" s="92"/>
      <c r="M173" s="25"/>
      <c r="N173" s="25"/>
      <c r="O173" s="25"/>
    </row>
    <row r="174" spans="1:53" ht="24" customHeight="1">
      <c r="A174" s="306" t="s">
        <v>118</v>
      </c>
      <c r="B174" s="303" t="s">
        <v>280</v>
      </c>
      <c r="C174" s="303"/>
      <c r="D174" s="303"/>
      <c r="E174" s="303"/>
      <c r="F174" s="303" t="s">
        <v>108</v>
      </c>
      <c r="G174" s="303"/>
      <c r="H174" s="303"/>
      <c r="I174" s="303"/>
      <c r="J174" s="303"/>
      <c r="K174" s="304" t="s">
        <v>108</v>
      </c>
      <c r="L174" s="304"/>
      <c r="M174" s="303" t="s">
        <v>281</v>
      </c>
      <c r="N174" s="303"/>
      <c r="O174" s="303"/>
      <c r="P174" s="303"/>
      <c r="Q174" s="303"/>
      <c r="R174" s="303"/>
      <c r="S174" s="303"/>
      <c r="T174" s="303"/>
      <c r="U174" s="303"/>
      <c r="V174" s="303"/>
      <c r="W174" s="303"/>
      <c r="X174" s="303"/>
      <c r="Y174" s="303"/>
      <c r="Z174" s="303"/>
      <c r="AA174" s="303"/>
      <c r="AB174" s="303"/>
      <c r="AC174" s="303"/>
      <c r="AD174" s="303"/>
      <c r="AE174" s="303"/>
      <c r="AF174" s="303"/>
      <c r="AG174" s="303"/>
      <c r="AH174" s="303"/>
      <c r="AI174" s="303"/>
      <c r="AJ174" s="303"/>
      <c r="AK174" s="303"/>
      <c r="AL174" s="303"/>
      <c r="AM174" s="303"/>
      <c r="AN174" s="305">
        <v>2</v>
      </c>
      <c r="AO174" s="305"/>
      <c r="AP174" s="303" t="s">
        <v>371</v>
      </c>
      <c r="AQ174" s="317"/>
      <c r="AR174" s="317"/>
      <c r="AS174" s="317"/>
      <c r="AT174" s="317"/>
      <c r="AU174" s="317"/>
      <c r="AV174" s="317"/>
      <c r="AW174" s="317"/>
      <c r="AX174" s="317"/>
      <c r="AY174" s="317"/>
      <c r="AZ174" s="317"/>
      <c r="BA174" s="317"/>
    </row>
    <row r="175" spans="1:53" ht="40.5" customHeight="1">
      <c r="A175" s="306"/>
      <c r="B175" s="303"/>
      <c r="C175" s="303"/>
      <c r="D175" s="303"/>
      <c r="E175" s="303"/>
      <c r="F175" s="303" t="s">
        <v>109</v>
      </c>
      <c r="G175" s="303"/>
      <c r="H175" s="303"/>
      <c r="I175" s="303"/>
      <c r="J175" s="303"/>
      <c r="K175" s="304" t="s">
        <v>109</v>
      </c>
      <c r="L175" s="304"/>
      <c r="M175" s="303" t="s">
        <v>282</v>
      </c>
      <c r="N175" s="303"/>
      <c r="O175" s="303"/>
      <c r="P175" s="303"/>
      <c r="Q175" s="303"/>
      <c r="R175" s="303"/>
      <c r="S175" s="303"/>
      <c r="T175" s="303"/>
      <c r="U175" s="303"/>
      <c r="V175" s="303"/>
      <c r="W175" s="303"/>
      <c r="X175" s="303"/>
      <c r="Y175" s="303"/>
      <c r="Z175" s="303"/>
      <c r="AA175" s="303"/>
      <c r="AB175" s="303"/>
      <c r="AC175" s="303"/>
      <c r="AD175" s="303"/>
      <c r="AE175" s="303"/>
      <c r="AF175" s="303"/>
      <c r="AG175" s="303"/>
      <c r="AH175" s="303"/>
      <c r="AI175" s="303"/>
      <c r="AJ175" s="303"/>
      <c r="AK175" s="303"/>
      <c r="AL175" s="303"/>
      <c r="AM175" s="303"/>
      <c r="AN175" s="305"/>
      <c r="AO175" s="305"/>
      <c r="AP175" s="317"/>
      <c r="AQ175" s="317"/>
      <c r="AR175" s="317"/>
      <c r="AS175" s="317"/>
      <c r="AT175" s="317"/>
      <c r="AU175" s="317"/>
      <c r="AV175" s="317"/>
      <c r="AW175" s="317"/>
      <c r="AX175" s="317"/>
      <c r="AY175" s="317"/>
      <c r="AZ175" s="317"/>
      <c r="BA175" s="317"/>
    </row>
    <row r="176" spans="1:53" ht="39" customHeight="1">
      <c r="A176" s="306"/>
      <c r="B176" s="303"/>
      <c r="C176" s="303"/>
      <c r="D176" s="303"/>
      <c r="E176" s="303"/>
      <c r="F176" s="303" t="s">
        <v>110</v>
      </c>
      <c r="G176" s="303"/>
      <c r="H176" s="303"/>
      <c r="I176" s="303"/>
      <c r="J176" s="303"/>
      <c r="K176" s="304" t="s">
        <v>110</v>
      </c>
      <c r="L176" s="304"/>
      <c r="M176" s="303" t="s">
        <v>283</v>
      </c>
      <c r="N176" s="303"/>
      <c r="O176" s="303"/>
      <c r="P176" s="303"/>
      <c r="Q176" s="303"/>
      <c r="R176" s="303"/>
      <c r="S176" s="303"/>
      <c r="T176" s="303"/>
      <c r="U176" s="303"/>
      <c r="V176" s="303"/>
      <c r="W176" s="303"/>
      <c r="X176" s="303"/>
      <c r="Y176" s="303"/>
      <c r="Z176" s="303"/>
      <c r="AA176" s="303"/>
      <c r="AB176" s="303"/>
      <c r="AC176" s="303"/>
      <c r="AD176" s="303"/>
      <c r="AE176" s="303"/>
      <c r="AF176" s="303"/>
      <c r="AG176" s="303"/>
      <c r="AH176" s="303"/>
      <c r="AI176" s="303"/>
      <c r="AJ176" s="303"/>
      <c r="AK176" s="303"/>
      <c r="AL176" s="303"/>
      <c r="AM176" s="303"/>
      <c r="AN176" s="305"/>
      <c r="AO176" s="305"/>
      <c r="AP176" s="317"/>
      <c r="AQ176" s="317"/>
      <c r="AR176" s="317"/>
      <c r="AS176" s="317"/>
      <c r="AT176" s="317"/>
      <c r="AU176" s="317"/>
      <c r="AV176" s="317"/>
      <c r="AW176" s="317"/>
      <c r="AX176" s="317"/>
      <c r="AY176" s="317"/>
      <c r="AZ176" s="317"/>
      <c r="BA176" s="317"/>
    </row>
    <row r="177" spans="1:53" ht="6.75" customHeight="1">
      <c r="A177" s="97"/>
      <c r="B177" s="108"/>
      <c r="C177" s="92"/>
      <c r="D177" s="107"/>
      <c r="E177" s="107"/>
      <c r="F177" s="102"/>
      <c r="M177" s="102"/>
      <c r="N177" s="102"/>
      <c r="O177" s="102"/>
      <c r="P177" s="102"/>
      <c r="Q177" s="102"/>
      <c r="R177" s="92"/>
    </row>
    <row r="178" spans="1:53" ht="62.25" customHeight="1">
      <c r="A178" s="306" t="s">
        <v>119</v>
      </c>
      <c r="B178" s="303" t="s">
        <v>284</v>
      </c>
      <c r="C178" s="303"/>
      <c r="D178" s="303"/>
      <c r="E178" s="303"/>
      <c r="F178" s="303" t="s">
        <v>108</v>
      </c>
      <c r="G178" s="303"/>
      <c r="H178" s="303"/>
      <c r="I178" s="303"/>
      <c r="J178" s="303"/>
      <c r="K178" s="304" t="s">
        <v>108</v>
      </c>
      <c r="L178" s="304"/>
      <c r="M178" s="303" t="s">
        <v>285</v>
      </c>
      <c r="N178" s="303"/>
      <c r="O178" s="303"/>
      <c r="P178" s="303"/>
      <c r="Q178" s="303"/>
      <c r="R178" s="303"/>
      <c r="S178" s="303"/>
      <c r="T178" s="303"/>
      <c r="U178" s="303"/>
      <c r="V178" s="303"/>
      <c r="W178" s="303"/>
      <c r="X178" s="303"/>
      <c r="Y178" s="303"/>
      <c r="Z178" s="303"/>
      <c r="AA178" s="303"/>
      <c r="AB178" s="303"/>
      <c r="AC178" s="303"/>
      <c r="AD178" s="303"/>
      <c r="AE178" s="303"/>
      <c r="AF178" s="303"/>
      <c r="AG178" s="303"/>
      <c r="AH178" s="303"/>
      <c r="AI178" s="303"/>
      <c r="AJ178" s="303"/>
      <c r="AK178" s="303"/>
      <c r="AL178" s="303"/>
      <c r="AM178" s="303"/>
      <c r="AN178" s="305">
        <v>5</v>
      </c>
      <c r="AO178" s="305"/>
      <c r="AP178" s="303" t="s">
        <v>372</v>
      </c>
      <c r="AQ178" s="303"/>
      <c r="AR178" s="303"/>
      <c r="AS178" s="303"/>
      <c r="AT178" s="303"/>
      <c r="AU178" s="303"/>
      <c r="AV178" s="303"/>
      <c r="AW178" s="303"/>
      <c r="AX178" s="303"/>
      <c r="AY178" s="303"/>
      <c r="AZ178" s="303"/>
      <c r="BA178" s="303"/>
    </row>
    <row r="179" spans="1:53" ht="64.5" customHeight="1">
      <c r="A179" s="306"/>
      <c r="B179" s="303"/>
      <c r="C179" s="303"/>
      <c r="D179" s="303"/>
      <c r="E179" s="303"/>
      <c r="F179" s="303" t="s">
        <v>109</v>
      </c>
      <c r="G179" s="303"/>
      <c r="H179" s="303"/>
      <c r="I179" s="303"/>
      <c r="J179" s="303"/>
      <c r="K179" s="304" t="s">
        <v>109</v>
      </c>
      <c r="L179" s="304"/>
      <c r="M179" s="303" t="s">
        <v>286</v>
      </c>
      <c r="N179" s="303"/>
      <c r="O179" s="303"/>
      <c r="P179" s="303"/>
      <c r="Q179" s="303"/>
      <c r="R179" s="303"/>
      <c r="S179" s="303"/>
      <c r="T179" s="303"/>
      <c r="U179" s="303"/>
      <c r="V179" s="303"/>
      <c r="W179" s="303"/>
      <c r="X179" s="303"/>
      <c r="Y179" s="303"/>
      <c r="Z179" s="303"/>
      <c r="AA179" s="303"/>
      <c r="AB179" s="303"/>
      <c r="AC179" s="303"/>
      <c r="AD179" s="303"/>
      <c r="AE179" s="303"/>
      <c r="AF179" s="303"/>
      <c r="AG179" s="303"/>
      <c r="AH179" s="303"/>
      <c r="AI179" s="303"/>
      <c r="AJ179" s="303"/>
      <c r="AK179" s="303"/>
      <c r="AL179" s="303"/>
      <c r="AM179" s="303"/>
      <c r="AN179" s="305"/>
      <c r="AO179" s="305"/>
      <c r="AP179" s="303"/>
      <c r="AQ179" s="303"/>
      <c r="AR179" s="303"/>
      <c r="AS179" s="303"/>
      <c r="AT179" s="303"/>
      <c r="AU179" s="303"/>
      <c r="AV179" s="303"/>
      <c r="AW179" s="303"/>
      <c r="AX179" s="303"/>
      <c r="AY179" s="303"/>
      <c r="AZ179" s="303"/>
      <c r="BA179" s="303"/>
    </row>
    <row r="180" spans="1:53" ht="57" customHeight="1">
      <c r="A180" s="306"/>
      <c r="B180" s="303"/>
      <c r="C180" s="303"/>
      <c r="D180" s="303"/>
      <c r="E180" s="303"/>
      <c r="F180" s="303" t="s">
        <v>110</v>
      </c>
      <c r="G180" s="303"/>
      <c r="H180" s="303"/>
      <c r="I180" s="303"/>
      <c r="J180" s="303"/>
      <c r="K180" s="304" t="s">
        <v>110</v>
      </c>
      <c r="L180" s="304"/>
      <c r="M180" s="303" t="s">
        <v>287</v>
      </c>
      <c r="N180" s="303"/>
      <c r="O180" s="303"/>
      <c r="P180" s="303"/>
      <c r="Q180" s="303"/>
      <c r="R180" s="303"/>
      <c r="S180" s="303"/>
      <c r="T180" s="303"/>
      <c r="U180" s="303"/>
      <c r="V180" s="303"/>
      <c r="W180" s="303"/>
      <c r="X180" s="303"/>
      <c r="Y180" s="303"/>
      <c r="Z180" s="303"/>
      <c r="AA180" s="303"/>
      <c r="AB180" s="303"/>
      <c r="AC180" s="303"/>
      <c r="AD180" s="303"/>
      <c r="AE180" s="303"/>
      <c r="AF180" s="303"/>
      <c r="AG180" s="303"/>
      <c r="AH180" s="303"/>
      <c r="AI180" s="303"/>
      <c r="AJ180" s="303"/>
      <c r="AK180" s="303"/>
      <c r="AL180" s="303"/>
      <c r="AM180" s="303"/>
      <c r="AN180" s="305"/>
      <c r="AO180" s="305"/>
      <c r="AP180" s="303"/>
      <c r="AQ180" s="303"/>
      <c r="AR180" s="303"/>
      <c r="AS180" s="303"/>
      <c r="AT180" s="303"/>
      <c r="AU180" s="303"/>
      <c r="AV180" s="303"/>
      <c r="AW180" s="303"/>
      <c r="AX180" s="303"/>
      <c r="AY180" s="303"/>
      <c r="AZ180" s="303"/>
      <c r="BA180" s="303"/>
    </row>
    <row r="181" spans="1:53" ht="6.75" customHeight="1">
      <c r="A181" s="93"/>
      <c r="B181" s="130"/>
      <c r="C181" s="130"/>
      <c r="D181" s="130"/>
      <c r="E181" s="130"/>
      <c r="F181" s="102"/>
      <c r="M181" s="130"/>
      <c r="N181" s="130"/>
      <c r="O181" s="130"/>
      <c r="P181" s="130"/>
      <c r="Q181" s="130"/>
      <c r="R181" s="130"/>
    </row>
    <row r="182" spans="1:53" ht="36.75" customHeight="1">
      <c r="A182" s="306" t="s">
        <v>120</v>
      </c>
      <c r="B182" s="303" t="s">
        <v>288</v>
      </c>
      <c r="C182" s="303"/>
      <c r="D182" s="303"/>
      <c r="E182" s="303"/>
      <c r="F182" s="303" t="s">
        <v>108</v>
      </c>
      <c r="G182" s="303"/>
      <c r="H182" s="303"/>
      <c r="I182" s="303"/>
      <c r="J182" s="303"/>
      <c r="K182" s="304" t="s">
        <v>108</v>
      </c>
      <c r="L182" s="304"/>
      <c r="M182" s="303" t="s">
        <v>289</v>
      </c>
      <c r="N182" s="303"/>
      <c r="O182" s="303"/>
      <c r="P182" s="303"/>
      <c r="Q182" s="303"/>
      <c r="R182" s="303"/>
      <c r="S182" s="303"/>
      <c r="T182" s="303"/>
      <c r="U182" s="303"/>
      <c r="V182" s="303"/>
      <c r="W182" s="303"/>
      <c r="X182" s="303"/>
      <c r="Y182" s="303"/>
      <c r="Z182" s="303"/>
      <c r="AA182" s="303"/>
      <c r="AB182" s="303"/>
      <c r="AC182" s="303"/>
      <c r="AD182" s="303"/>
      <c r="AE182" s="303"/>
      <c r="AF182" s="303"/>
      <c r="AG182" s="303"/>
      <c r="AH182" s="303"/>
      <c r="AI182" s="303"/>
      <c r="AJ182" s="303"/>
      <c r="AK182" s="303"/>
      <c r="AL182" s="303"/>
      <c r="AM182" s="303"/>
      <c r="AN182" s="305">
        <v>3</v>
      </c>
      <c r="AO182" s="305"/>
      <c r="AP182" s="303" t="s">
        <v>373</v>
      </c>
      <c r="AQ182" s="303"/>
      <c r="AR182" s="303"/>
      <c r="AS182" s="303"/>
      <c r="AT182" s="303"/>
      <c r="AU182" s="303"/>
      <c r="AV182" s="303"/>
      <c r="AW182" s="303"/>
      <c r="AX182" s="303"/>
      <c r="AY182" s="303"/>
      <c r="AZ182" s="303"/>
      <c r="BA182" s="303"/>
    </row>
    <row r="183" spans="1:53" ht="66.75" customHeight="1">
      <c r="A183" s="306"/>
      <c r="B183" s="303"/>
      <c r="C183" s="303"/>
      <c r="D183" s="303"/>
      <c r="E183" s="303"/>
      <c r="F183" s="303" t="s">
        <v>109</v>
      </c>
      <c r="G183" s="303"/>
      <c r="H183" s="303"/>
      <c r="I183" s="303"/>
      <c r="J183" s="303"/>
      <c r="K183" s="304" t="s">
        <v>109</v>
      </c>
      <c r="L183" s="304"/>
      <c r="M183" s="303" t="s">
        <v>290</v>
      </c>
      <c r="N183" s="303"/>
      <c r="O183" s="303"/>
      <c r="P183" s="303"/>
      <c r="Q183" s="303"/>
      <c r="R183" s="303"/>
      <c r="S183" s="303"/>
      <c r="T183" s="303"/>
      <c r="U183" s="303"/>
      <c r="V183" s="303"/>
      <c r="W183" s="303"/>
      <c r="X183" s="303"/>
      <c r="Y183" s="303"/>
      <c r="Z183" s="303"/>
      <c r="AA183" s="303"/>
      <c r="AB183" s="303"/>
      <c r="AC183" s="303"/>
      <c r="AD183" s="303"/>
      <c r="AE183" s="303"/>
      <c r="AF183" s="303"/>
      <c r="AG183" s="303"/>
      <c r="AH183" s="303"/>
      <c r="AI183" s="303"/>
      <c r="AJ183" s="303"/>
      <c r="AK183" s="303"/>
      <c r="AL183" s="303"/>
      <c r="AM183" s="303"/>
      <c r="AN183" s="305"/>
      <c r="AO183" s="305"/>
      <c r="AP183" s="303"/>
      <c r="AQ183" s="303"/>
      <c r="AR183" s="303"/>
      <c r="AS183" s="303"/>
      <c r="AT183" s="303"/>
      <c r="AU183" s="303"/>
      <c r="AV183" s="303"/>
      <c r="AW183" s="303"/>
      <c r="AX183" s="303"/>
      <c r="AY183" s="303"/>
      <c r="AZ183" s="303"/>
      <c r="BA183" s="303"/>
    </row>
    <row r="184" spans="1:53" ht="70.5" customHeight="1">
      <c r="A184" s="306"/>
      <c r="B184" s="303"/>
      <c r="C184" s="303"/>
      <c r="D184" s="303"/>
      <c r="E184" s="303"/>
      <c r="F184" s="303" t="s">
        <v>110</v>
      </c>
      <c r="G184" s="303"/>
      <c r="H184" s="303"/>
      <c r="I184" s="303"/>
      <c r="J184" s="303"/>
      <c r="K184" s="304" t="s">
        <v>110</v>
      </c>
      <c r="L184" s="304"/>
      <c r="M184" s="303" t="s">
        <v>291</v>
      </c>
      <c r="N184" s="303"/>
      <c r="O184" s="303"/>
      <c r="P184" s="303"/>
      <c r="Q184" s="303"/>
      <c r="R184" s="303"/>
      <c r="S184" s="303"/>
      <c r="T184" s="303"/>
      <c r="U184" s="303"/>
      <c r="V184" s="303"/>
      <c r="W184" s="303"/>
      <c r="X184" s="303"/>
      <c r="Y184" s="303"/>
      <c r="Z184" s="303"/>
      <c r="AA184" s="303"/>
      <c r="AB184" s="303"/>
      <c r="AC184" s="303"/>
      <c r="AD184" s="303"/>
      <c r="AE184" s="303"/>
      <c r="AF184" s="303"/>
      <c r="AG184" s="303"/>
      <c r="AH184" s="303"/>
      <c r="AI184" s="303"/>
      <c r="AJ184" s="303"/>
      <c r="AK184" s="303"/>
      <c r="AL184" s="303"/>
      <c r="AM184" s="303"/>
      <c r="AN184" s="305"/>
      <c r="AO184" s="305"/>
      <c r="AP184" s="303"/>
      <c r="AQ184" s="303"/>
      <c r="AR184" s="303"/>
      <c r="AS184" s="303"/>
      <c r="AT184" s="303"/>
      <c r="AU184" s="303"/>
      <c r="AV184" s="303"/>
      <c r="AW184" s="303"/>
      <c r="AX184" s="303"/>
      <c r="AY184" s="303"/>
      <c r="AZ184" s="303"/>
      <c r="BA184" s="303"/>
    </row>
    <row r="185" spans="1:53" ht="6.75" customHeight="1">
      <c r="A185" s="93"/>
      <c r="B185" s="130"/>
      <c r="C185" s="130"/>
      <c r="D185" s="130"/>
      <c r="E185" s="130"/>
      <c r="F185" s="102"/>
      <c r="M185" s="130"/>
      <c r="N185" s="130"/>
      <c r="O185" s="130"/>
      <c r="P185" s="130"/>
      <c r="Q185" s="130"/>
      <c r="R185" s="130"/>
    </row>
    <row r="186" spans="1:53" ht="43.5" customHeight="1">
      <c r="A186" s="306" t="s">
        <v>121</v>
      </c>
      <c r="B186" s="303" t="s">
        <v>292</v>
      </c>
      <c r="C186" s="303"/>
      <c r="D186" s="303"/>
      <c r="E186" s="303"/>
      <c r="F186" s="303" t="s">
        <v>108</v>
      </c>
      <c r="G186" s="303"/>
      <c r="H186" s="303"/>
      <c r="I186" s="303"/>
      <c r="J186" s="303"/>
      <c r="K186" s="304" t="s">
        <v>108</v>
      </c>
      <c r="L186" s="304"/>
      <c r="M186" s="303" t="s">
        <v>293</v>
      </c>
      <c r="N186" s="303"/>
      <c r="O186" s="303"/>
      <c r="P186" s="303"/>
      <c r="Q186" s="303"/>
      <c r="R186" s="303"/>
      <c r="S186" s="303"/>
      <c r="T186" s="303"/>
      <c r="U186" s="303"/>
      <c r="V186" s="303"/>
      <c r="W186" s="303"/>
      <c r="X186" s="303"/>
      <c r="Y186" s="303"/>
      <c r="Z186" s="303"/>
      <c r="AA186" s="303"/>
      <c r="AB186" s="303"/>
      <c r="AC186" s="303"/>
      <c r="AD186" s="303"/>
      <c r="AE186" s="303"/>
      <c r="AF186" s="303"/>
      <c r="AG186" s="303"/>
      <c r="AH186" s="303"/>
      <c r="AI186" s="303"/>
      <c r="AJ186" s="303"/>
      <c r="AK186" s="303"/>
      <c r="AL186" s="303"/>
      <c r="AM186" s="303"/>
      <c r="AN186" s="305">
        <v>4</v>
      </c>
      <c r="AO186" s="305"/>
      <c r="AP186" s="303" t="s">
        <v>374</v>
      </c>
      <c r="AQ186" s="303"/>
      <c r="AR186" s="303"/>
      <c r="AS186" s="303"/>
      <c r="AT186" s="303"/>
      <c r="AU186" s="303"/>
      <c r="AV186" s="303"/>
      <c r="AW186" s="303"/>
      <c r="AX186" s="303"/>
      <c r="AY186" s="303"/>
      <c r="AZ186" s="303"/>
      <c r="BA186" s="303"/>
    </row>
    <row r="187" spans="1:53" ht="54" customHeight="1">
      <c r="A187" s="306"/>
      <c r="B187" s="303"/>
      <c r="C187" s="303"/>
      <c r="D187" s="303"/>
      <c r="E187" s="303"/>
      <c r="F187" s="303" t="s">
        <v>109</v>
      </c>
      <c r="G187" s="303"/>
      <c r="H187" s="303"/>
      <c r="I187" s="303"/>
      <c r="J187" s="303"/>
      <c r="K187" s="304" t="s">
        <v>109</v>
      </c>
      <c r="L187" s="304"/>
      <c r="M187" s="303" t="s">
        <v>294</v>
      </c>
      <c r="N187" s="303"/>
      <c r="O187" s="303"/>
      <c r="P187" s="303"/>
      <c r="Q187" s="303"/>
      <c r="R187" s="303"/>
      <c r="S187" s="303"/>
      <c r="T187" s="303"/>
      <c r="U187" s="303"/>
      <c r="V187" s="303"/>
      <c r="W187" s="303"/>
      <c r="X187" s="303"/>
      <c r="Y187" s="303"/>
      <c r="Z187" s="303"/>
      <c r="AA187" s="303"/>
      <c r="AB187" s="303"/>
      <c r="AC187" s="303"/>
      <c r="AD187" s="303"/>
      <c r="AE187" s="303"/>
      <c r="AF187" s="303"/>
      <c r="AG187" s="303"/>
      <c r="AH187" s="303"/>
      <c r="AI187" s="303"/>
      <c r="AJ187" s="303"/>
      <c r="AK187" s="303"/>
      <c r="AL187" s="303"/>
      <c r="AM187" s="303"/>
      <c r="AN187" s="305"/>
      <c r="AO187" s="305"/>
      <c r="AP187" s="303"/>
      <c r="AQ187" s="303"/>
      <c r="AR187" s="303"/>
      <c r="AS187" s="303"/>
      <c r="AT187" s="303"/>
      <c r="AU187" s="303"/>
      <c r="AV187" s="303"/>
      <c r="AW187" s="303"/>
      <c r="AX187" s="303"/>
      <c r="AY187" s="303"/>
      <c r="AZ187" s="303"/>
      <c r="BA187" s="303"/>
    </row>
    <row r="188" spans="1:53" ht="55.5" customHeight="1">
      <c r="A188" s="306"/>
      <c r="B188" s="303"/>
      <c r="C188" s="303"/>
      <c r="D188" s="303"/>
      <c r="E188" s="303"/>
      <c r="F188" s="303" t="s">
        <v>110</v>
      </c>
      <c r="G188" s="303"/>
      <c r="H188" s="303"/>
      <c r="I188" s="303"/>
      <c r="J188" s="303"/>
      <c r="K188" s="304" t="s">
        <v>110</v>
      </c>
      <c r="L188" s="304"/>
      <c r="M188" s="303" t="s">
        <v>295</v>
      </c>
      <c r="N188" s="303"/>
      <c r="O188" s="303"/>
      <c r="P188" s="303"/>
      <c r="Q188" s="303"/>
      <c r="R188" s="303"/>
      <c r="S188" s="303"/>
      <c r="T188" s="303"/>
      <c r="U188" s="303"/>
      <c r="V188" s="303"/>
      <c r="W188" s="303"/>
      <c r="X188" s="303"/>
      <c r="Y188" s="303"/>
      <c r="Z188" s="303"/>
      <c r="AA188" s="303"/>
      <c r="AB188" s="303"/>
      <c r="AC188" s="303"/>
      <c r="AD188" s="303"/>
      <c r="AE188" s="303"/>
      <c r="AF188" s="303"/>
      <c r="AG188" s="303"/>
      <c r="AH188" s="303"/>
      <c r="AI188" s="303"/>
      <c r="AJ188" s="303"/>
      <c r="AK188" s="303"/>
      <c r="AL188" s="303"/>
      <c r="AM188" s="303"/>
      <c r="AN188" s="305"/>
      <c r="AO188" s="305"/>
      <c r="AP188" s="303"/>
      <c r="AQ188" s="303"/>
      <c r="AR188" s="303"/>
      <c r="AS188" s="303"/>
      <c r="AT188" s="303"/>
      <c r="AU188" s="303"/>
      <c r="AV188" s="303"/>
      <c r="AW188" s="303"/>
      <c r="AX188" s="303"/>
      <c r="AY188" s="303"/>
      <c r="AZ188" s="303"/>
      <c r="BA188" s="303"/>
    </row>
    <row r="189" spans="1:53" ht="6.75" customHeight="1">
      <c r="A189" s="92"/>
      <c r="B189" s="108"/>
      <c r="C189" s="92"/>
      <c r="D189" s="107"/>
      <c r="E189" s="107"/>
      <c r="F189" s="102"/>
      <c r="G189" s="102"/>
      <c r="H189" s="102"/>
      <c r="I189" s="102"/>
      <c r="J189" s="102"/>
      <c r="K189" s="102"/>
      <c r="L189" s="92"/>
      <c r="M189" s="25"/>
      <c r="N189" s="25"/>
      <c r="O189" s="25"/>
    </row>
    <row r="190" spans="1:53" ht="15" customHeight="1">
      <c r="A190" s="302" t="s">
        <v>296</v>
      </c>
      <c r="B190" s="302"/>
      <c r="C190" s="302"/>
      <c r="D190" s="302"/>
      <c r="E190" s="302"/>
      <c r="F190" s="302"/>
      <c r="G190" s="302"/>
      <c r="H190" s="302"/>
      <c r="I190" s="302"/>
      <c r="J190" s="302"/>
      <c r="K190" s="302"/>
      <c r="L190" s="302"/>
      <c r="M190" s="302"/>
      <c r="N190" s="302"/>
      <c r="O190" s="302"/>
      <c r="P190" s="302"/>
      <c r="Q190" s="302"/>
      <c r="R190" s="302"/>
      <c r="S190" s="302"/>
      <c r="T190" s="302"/>
      <c r="U190" s="302"/>
      <c r="V190" s="302"/>
      <c r="W190" s="302"/>
      <c r="X190" s="302"/>
      <c r="Y190" s="302"/>
      <c r="Z190" s="302"/>
      <c r="AA190" s="302"/>
      <c r="AB190" s="302"/>
      <c r="AC190" s="302"/>
      <c r="AD190" s="302"/>
      <c r="AE190" s="302"/>
      <c r="AF190" s="302"/>
      <c r="AG190" s="302"/>
      <c r="AH190" s="302"/>
      <c r="AI190" s="302"/>
      <c r="AJ190" s="302"/>
      <c r="AK190" s="302"/>
      <c r="AL190" s="302"/>
      <c r="AM190" s="302"/>
      <c r="AN190" s="321">
        <f>SUM(AN192,AN196,AN200,AN204,AN208,AN212,AN216)/7</f>
        <v>2.2857142857142856</v>
      </c>
      <c r="AO190" s="321"/>
    </row>
    <row r="191" spans="1:53" ht="6.75" customHeight="1">
      <c r="A191" s="92"/>
      <c r="B191" s="108"/>
      <c r="C191" s="92"/>
      <c r="D191" s="107"/>
      <c r="E191" s="107"/>
      <c r="F191" s="102"/>
      <c r="G191" s="102"/>
      <c r="H191" s="102"/>
      <c r="I191" s="102"/>
      <c r="J191" s="102"/>
      <c r="K191" s="102"/>
      <c r="L191" s="92"/>
      <c r="M191" s="25"/>
      <c r="N191" s="25"/>
      <c r="O191" s="25"/>
    </row>
    <row r="192" spans="1:53" ht="40.5" customHeight="1">
      <c r="A192" s="322" t="s">
        <v>122</v>
      </c>
      <c r="B192" s="303" t="s">
        <v>297</v>
      </c>
      <c r="C192" s="303"/>
      <c r="D192" s="303"/>
      <c r="E192" s="303"/>
      <c r="F192" s="303" t="s">
        <v>108</v>
      </c>
      <c r="G192" s="303"/>
      <c r="H192" s="303"/>
      <c r="I192" s="303"/>
      <c r="J192" s="303"/>
      <c r="K192" s="304" t="s">
        <v>108</v>
      </c>
      <c r="L192" s="304"/>
      <c r="M192" s="303" t="s">
        <v>298</v>
      </c>
      <c r="N192" s="303"/>
      <c r="O192" s="303"/>
      <c r="P192" s="303"/>
      <c r="Q192" s="303"/>
      <c r="R192" s="303"/>
      <c r="S192" s="303"/>
      <c r="T192" s="303"/>
      <c r="U192" s="303"/>
      <c r="V192" s="303"/>
      <c r="W192" s="303"/>
      <c r="X192" s="303"/>
      <c r="Y192" s="303"/>
      <c r="Z192" s="303"/>
      <c r="AA192" s="303"/>
      <c r="AB192" s="303"/>
      <c r="AC192" s="303"/>
      <c r="AD192" s="303"/>
      <c r="AE192" s="303"/>
      <c r="AF192" s="303"/>
      <c r="AG192" s="303"/>
      <c r="AH192" s="303"/>
      <c r="AI192" s="303"/>
      <c r="AJ192" s="303"/>
      <c r="AK192" s="303"/>
      <c r="AL192" s="303"/>
      <c r="AM192" s="303"/>
      <c r="AN192" s="305">
        <v>3</v>
      </c>
      <c r="AO192" s="305"/>
      <c r="AP192" s="318" t="s">
        <v>375</v>
      </c>
      <c r="AQ192" s="318"/>
      <c r="AR192" s="318"/>
      <c r="AS192" s="318"/>
      <c r="AT192" s="318"/>
      <c r="AU192" s="318"/>
      <c r="AV192" s="318"/>
      <c r="AW192" s="318"/>
      <c r="AX192" s="318"/>
      <c r="AY192" s="318"/>
      <c r="AZ192" s="318"/>
      <c r="BA192" s="318"/>
    </row>
    <row r="193" spans="1:53" ht="53.25" customHeight="1">
      <c r="A193" s="322"/>
      <c r="B193" s="303"/>
      <c r="C193" s="303"/>
      <c r="D193" s="303"/>
      <c r="E193" s="303"/>
      <c r="F193" s="303" t="s">
        <v>109</v>
      </c>
      <c r="G193" s="303"/>
      <c r="H193" s="303"/>
      <c r="I193" s="303"/>
      <c r="J193" s="303"/>
      <c r="K193" s="304" t="s">
        <v>109</v>
      </c>
      <c r="L193" s="304"/>
      <c r="M193" s="303" t="s">
        <v>299</v>
      </c>
      <c r="N193" s="303"/>
      <c r="O193" s="303"/>
      <c r="P193" s="303"/>
      <c r="Q193" s="303"/>
      <c r="R193" s="303"/>
      <c r="S193" s="303"/>
      <c r="T193" s="303"/>
      <c r="U193" s="303"/>
      <c r="V193" s="303"/>
      <c r="W193" s="303"/>
      <c r="X193" s="303"/>
      <c r="Y193" s="303"/>
      <c r="Z193" s="303"/>
      <c r="AA193" s="303"/>
      <c r="AB193" s="303"/>
      <c r="AC193" s="303"/>
      <c r="AD193" s="303"/>
      <c r="AE193" s="303"/>
      <c r="AF193" s="303"/>
      <c r="AG193" s="303"/>
      <c r="AH193" s="303"/>
      <c r="AI193" s="303"/>
      <c r="AJ193" s="303"/>
      <c r="AK193" s="303"/>
      <c r="AL193" s="303"/>
      <c r="AM193" s="303"/>
      <c r="AN193" s="305"/>
      <c r="AO193" s="305"/>
      <c r="AP193" s="318"/>
      <c r="AQ193" s="318"/>
      <c r="AR193" s="318"/>
      <c r="AS193" s="318"/>
      <c r="AT193" s="318"/>
      <c r="AU193" s="318"/>
      <c r="AV193" s="318"/>
      <c r="AW193" s="318"/>
      <c r="AX193" s="318"/>
      <c r="AY193" s="318"/>
      <c r="AZ193" s="318"/>
      <c r="BA193" s="318"/>
    </row>
    <row r="194" spans="1:53" ht="53.25" customHeight="1">
      <c r="A194" s="322"/>
      <c r="B194" s="303"/>
      <c r="C194" s="303"/>
      <c r="D194" s="303"/>
      <c r="E194" s="303"/>
      <c r="F194" s="303" t="s">
        <v>110</v>
      </c>
      <c r="G194" s="303"/>
      <c r="H194" s="303"/>
      <c r="I194" s="303"/>
      <c r="J194" s="303"/>
      <c r="K194" s="304" t="s">
        <v>110</v>
      </c>
      <c r="L194" s="304"/>
      <c r="M194" s="303" t="s">
        <v>300</v>
      </c>
      <c r="N194" s="303"/>
      <c r="O194" s="303"/>
      <c r="P194" s="303"/>
      <c r="Q194" s="303"/>
      <c r="R194" s="303"/>
      <c r="S194" s="303"/>
      <c r="T194" s="303"/>
      <c r="U194" s="303"/>
      <c r="V194" s="303"/>
      <c r="W194" s="303"/>
      <c r="X194" s="303"/>
      <c r="Y194" s="303"/>
      <c r="Z194" s="303"/>
      <c r="AA194" s="303"/>
      <c r="AB194" s="303"/>
      <c r="AC194" s="303"/>
      <c r="AD194" s="303"/>
      <c r="AE194" s="303"/>
      <c r="AF194" s="303"/>
      <c r="AG194" s="303"/>
      <c r="AH194" s="303"/>
      <c r="AI194" s="303"/>
      <c r="AJ194" s="303"/>
      <c r="AK194" s="303"/>
      <c r="AL194" s="303"/>
      <c r="AM194" s="303"/>
      <c r="AN194" s="305"/>
      <c r="AO194" s="305"/>
      <c r="AP194" s="318"/>
      <c r="AQ194" s="318"/>
      <c r="AR194" s="318"/>
      <c r="AS194" s="318"/>
      <c r="AT194" s="318"/>
      <c r="AU194" s="318"/>
      <c r="AV194" s="318"/>
      <c r="AW194" s="318"/>
      <c r="AX194" s="318"/>
      <c r="AY194" s="318"/>
      <c r="AZ194" s="318"/>
      <c r="BA194" s="318"/>
    </row>
    <row r="195" spans="1:53" ht="6.75" customHeight="1">
      <c r="A195" s="97"/>
      <c r="B195" s="130"/>
      <c r="C195" s="130"/>
      <c r="D195" s="130"/>
      <c r="E195" s="130"/>
      <c r="F195" s="102"/>
      <c r="M195" s="130"/>
      <c r="N195" s="130"/>
      <c r="O195" s="130"/>
      <c r="P195" s="130"/>
      <c r="Q195" s="130"/>
      <c r="R195" s="130"/>
    </row>
    <row r="196" spans="1:53" ht="30" customHeight="1">
      <c r="A196" s="306" t="s">
        <v>123</v>
      </c>
      <c r="B196" s="303" t="s">
        <v>301</v>
      </c>
      <c r="C196" s="303"/>
      <c r="D196" s="303"/>
      <c r="E196" s="303"/>
      <c r="F196" s="303" t="s">
        <v>108</v>
      </c>
      <c r="G196" s="303"/>
      <c r="H196" s="303"/>
      <c r="I196" s="303"/>
      <c r="J196" s="303"/>
      <c r="K196" s="304" t="s">
        <v>108</v>
      </c>
      <c r="L196" s="304"/>
      <c r="M196" s="303" t="s">
        <v>302</v>
      </c>
      <c r="N196" s="303"/>
      <c r="O196" s="303"/>
      <c r="P196" s="303"/>
      <c r="Q196" s="303"/>
      <c r="R196" s="303"/>
      <c r="S196" s="303"/>
      <c r="T196" s="303"/>
      <c r="U196" s="303"/>
      <c r="V196" s="303"/>
      <c r="W196" s="303"/>
      <c r="X196" s="303"/>
      <c r="Y196" s="303"/>
      <c r="Z196" s="303"/>
      <c r="AA196" s="303"/>
      <c r="AB196" s="303"/>
      <c r="AC196" s="303"/>
      <c r="AD196" s="303"/>
      <c r="AE196" s="303"/>
      <c r="AF196" s="303"/>
      <c r="AG196" s="303"/>
      <c r="AH196" s="303"/>
      <c r="AI196" s="303"/>
      <c r="AJ196" s="303"/>
      <c r="AK196" s="303"/>
      <c r="AL196" s="303"/>
      <c r="AM196" s="303"/>
      <c r="AN196" s="305">
        <v>3</v>
      </c>
      <c r="AO196" s="305"/>
      <c r="AP196" s="319" t="s">
        <v>376</v>
      </c>
      <c r="AQ196" s="320"/>
      <c r="AR196" s="320"/>
      <c r="AS196" s="320"/>
      <c r="AT196" s="320"/>
      <c r="AU196" s="320"/>
      <c r="AV196" s="320"/>
      <c r="AW196" s="320"/>
      <c r="AX196" s="320"/>
      <c r="AY196" s="320"/>
      <c r="AZ196" s="320"/>
      <c r="BA196" s="320"/>
    </row>
    <row r="197" spans="1:53" ht="36" customHeight="1">
      <c r="A197" s="306"/>
      <c r="B197" s="303"/>
      <c r="C197" s="303"/>
      <c r="D197" s="303"/>
      <c r="E197" s="303"/>
      <c r="F197" s="303" t="s">
        <v>109</v>
      </c>
      <c r="G197" s="303"/>
      <c r="H197" s="303"/>
      <c r="I197" s="303"/>
      <c r="J197" s="303"/>
      <c r="K197" s="304" t="s">
        <v>109</v>
      </c>
      <c r="L197" s="304"/>
      <c r="M197" s="303" t="s">
        <v>303</v>
      </c>
      <c r="N197" s="303"/>
      <c r="O197" s="303"/>
      <c r="P197" s="303"/>
      <c r="Q197" s="303"/>
      <c r="R197" s="303"/>
      <c r="S197" s="303"/>
      <c r="T197" s="303"/>
      <c r="U197" s="303"/>
      <c r="V197" s="303"/>
      <c r="W197" s="303"/>
      <c r="X197" s="303"/>
      <c r="Y197" s="303"/>
      <c r="Z197" s="303"/>
      <c r="AA197" s="303"/>
      <c r="AB197" s="303"/>
      <c r="AC197" s="303"/>
      <c r="AD197" s="303"/>
      <c r="AE197" s="303"/>
      <c r="AF197" s="303"/>
      <c r="AG197" s="303"/>
      <c r="AH197" s="303"/>
      <c r="AI197" s="303"/>
      <c r="AJ197" s="303"/>
      <c r="AK197" s="303"/>
      <c r="AL197" s="303"/>
      <c r="AM197" s="303"/>
      <c r="AN197" s="305"/>
      <c r="AO197" s="305"/>
      <c r="AP197" s="320"/>
      <c r="AQ197" s="320"/>
      <c r="AR197" s="320"/>
      <c r="AS197" s="320"/>
      <c r="AT197" s="320"/>
      <c r="AU197" s="320"/>
      <c r="AV197" s="320"/>
      <c r="AW197" s="320"/>
      <c r="AX197" s="320"/>
      <c r="AY197" s="320"/>
      <c r="AZ197" s="320"/>
      <c r="BA197" s="320"/>
    </row>
    <row r="198" spans="1:53" ht="38.25" customHeight="1">
      <c r="A198" s="306"/>
      <c r="B198" s="303"/>
      <c r="C198" s="303"/>
      <c r="D198" s="303"/>
      <c r="E198" s="303"/>
      <c r="F198" s="303" t="s">
        <v>110</v>
      </c>
      <c r="G198" s="303"/>
      <c r="H198" s="303"/>
      <c r="I198" s="303"/>
      <c r="J198" s="303"/>
      <c r="K198" s="304" t="s">
        <v>110</v>
      </c>
      <c r="L198" s="304"/>
      <c r="M198" s="303" t="s">
        <v>304</v>
      </c>
      <c r="N198" s="303"/>
      <c r="O198" s="303"/>
      <c r="P198" s="303"/>
      <c r="Q198" s="303"/>
      <c r="R198" s="303"/>
      <c r="S198" s="303"/>
      <c r="T198" s="303"/>
      <c r="U198" s="303"/>
      <c r="V198" s="303"/>
      <c r="W198" s="303"/>
      <c r="X198" s="303"/>
      <c r="Y198" s="303"/>
      <c r="Z198" s="303"/>
      <c r="AA198" s="303"/>
      <c r="AB198" s="303"/>
      <c r="AC198" s="303"/>
      <c r="AD198" s="303"/>
      <c r="AE198" s="303"/>
      <c r="AF198" s="303"/>
      <c r="AG198" s="303"/>
      <c r="AH198" s="303"/>
      <c r="AI198" s="303"/>
      <c r="AJ198" s="303"/>
      <c r="AK198" s="303"/>
      <c r="AL198" s="303"/>
      <c r="AM198" s="303"/>
      <c r="AN198" s="305"/>
      <c r="AO198" s="305"/>
      <c r="AP198" s="320"/>
      <c r="AQ198" s="320"/>
      <c r="AR198" s="320"/>
      <c r="AS198" s="320"/>
      <c r="AT198" s="320"/>
      <c r="AU198" s="320"/>
      <c r="AV198" s="320"/>
      <c r="AW198" s="320"/>
      <c r="AX198" s="320"/>
      <c r="AY198" s="320"/>
      <c r="AZ198" s="320"/>
      <c r="BA198" s="320"/>
    </row>
    <row r="199" spans="1:53" ht="6.75" customHeight="1">
      <c r="A199" s="97"/>
      <c r="B199" s="130"/>
      <c r="C199" s="130"/>
      <c r="D199" s="130"/>
      <c r="E199" s="130"/>
      <c r="F199" s="102"/>
      <c r="M199" s="130"/>
      <c r="N199" s="130"/>
      <c r="O199" s="130"/>
      <c r="P199" s="130"/>
      <c r="Q199" s="130"/>
      <c r="R199" s="130"/>
    </row>
    <row r="200" spans="1:53" ht="52.5" customHeight="1">
      <c r="A200" s="306" t="s">
        <v>124</v>
      </c>
      <c r="B200" s="303" t="s">
        <v>305</v>
      </c>
      <c r="C200" s="303"/>
      <c r="D200" s="303"/>
      <c r="E200" s="303"/>
      <c r="F200" s="303" t="s">
        <v>108</v>
      </c>
      <c r="G200" s="303"/>
      <c r="H200" s="303"/>
      <c r="I200" s="303"/>
      <c r="J200" s="303"/>
      <c r="K200" s="304" t="s">
        <v>108</v>
      </c>
      <c r="L200" s="304"/>
      <c r="M200" s="303" t="s">
        <v>306</v>
      </c>
      <c r="N200" s="303"/>
      <c r="O200" s="303"/>
      <c r="P200" s="303"/>
      <c r="Q200" s="303"/>
      <c r="R200" s="303"/>
      <c r="S200" s="303"/>
      <c r="T200" s="303"/>
      <c r="U200" s="303"/>
      <c r="V200" s="303"/>
      <c r="W200" s="303"/>
      <c r="X200" s="303"/>
      <c r="Y200" s="303"/>
      <c r="Z200" s="303"/>
      <c r="AA200" s="303"/>
      <c r="AB200" s="303"/>
      <c r="AC200" s="303"/>
      <c r="AD200" s="303"/>
      <c r="AE200" s="303"/>
      <c r="AF200" s="303"/>
      <c r="AG200" s="303"/>
      <c r="AH200" s="303"/>
      <c r="AI200" s="303"/>
      <c r="AJ200" s="303"/>
      <c r="AK200" s="303"/>
      <c r="AL200" s="303"/>
      <c r="AM200" s="303"/>
      <c r="AN200" s="305">
        <v>2</v>
      </c>
      <c r="AO200" s="305"/>
      <c r="AP200" s="303" t="s">
        <v>377</v>
      </c>
      <c r="AQ200" s="303"/>
      <c r="AR200" s="303"/>
      <c r="AS200" s="303"/>
      <c r="AT200" s="303"/>
      <c r="AU200" s="303"/>
      <c r="AV200" s="303"/>
      <c r="AW200" s="303"/>
      <c r="AX200" s="303"/>
      <c r="AY200" s="303"/>
      <c r="AZ200" s="303"/>
      <c r="BA200" s="303"/>
    </row>
    <row r="201" spans="1:53" ht="39.75" customHeight="1">
      <c r="A201" s="306"/>
      <c r="B201" s="303"/>
      <c r="C201" s="303"/>
      <c r="D201" s="303"/>
      <c r="E201" s="303"/>
      <c r="F201" s="303" t="s">
        <v>109</v>
      </c>
      <c r="G201" s="303"/>
      <c r="H201" s="303"/>
      <c r="I201" s="303"/>
      <c r="J201" s="303"/>
      <c r="K201" s="304" t="s">
        <v>109</v>
      </c>
      <c r="L201" s="304"/>
      <c r="M201" s="303" t="s">
        <v>307</v>
      </c>
      <c r="N201" s="303"/>
      <c r="O201" s="303"/>
      <c r="P201" s="303"/>
      <c r="Q201" s="303"/>
      <c r="R201" s="303"/>
      <c r="S201" s="303"/>
      <c r="T201" s="303"/>
      <c r="U201" s="303"/>
      <c r="V201" s="303"/>
      <c r="W201" s="303"/>
      <c r="X201" s="303"/>
      <c r="Y201" s="303"/>
      <c r="Z201" s="303"/>
      <c r="AA201" s="303"/>
      <c r="AB201" s="303"/>
      <c r="AC201" s="303"/>
      <c r="AD201" s="303"/>
      <c r="AE201" s="303"/>
      <c r="AF201" s="303"/>
      <c r="AG201" s="303"/>
      <c r="AH201" s="303"/>
      <c r="AI201" s="303"/>
      <c r="AJ201" s="303"/>
      <c r="AK201" s="303"/>
      <c r="AL201" s="303"/>
      <c r="AM201" s="303"/>
      <c r="AN201" s="305"/>
      <c r="AO201" s="305"/>
      <c r="AP201" s="303"/>
      <c r="AQ201" s="303"/>
      <c r="AR201" s="303"/>
      <c r="AS201" s="303"/>
      <c r="AT201" s="303"/>
      <c r="AU201" s="303"/>
      <c r="AV201" s="303"/>
      <c r="AW201" s="303"/>
      <c r="AX201" s="303"/>
      <c r="AY201" s="303"/>
      <c r="AZ201" s="303"/>
      <c r="BA201" s="303"/>
    </row>
    <row r="202" spans="1:53" ht="39.75" customHeight="1">
      <c r="A202" s="306"/>
      <c r="B202" s="303"/>
      <c r="C202" s="303"/>
      <c r="D202" s="303"/>
      <c r="E202" s="303"/>
      <c r="F202" s="303" t="s">
        <v>110</v>
      </c>
      <c r="G202" s="303"/>
      <c r="H202" s="303"/>
      <c r="I202" s="303"/>
      <c r="J202" s="303"/>
      <c r="K202" s="304" t="s">
        <v>110</v>
      </c>
      <c r="L202" s="304"/>
      <c r="M202" s="303" t="s">
        <v>308</v>
      </c>
      <c r="N202" s="303"/>
      <c r="O202" s="303"/>
      <c r="P202" s="303"/>
      <c r="Q202" s="303"/>
      <c r="R202" s="303"/>
      <c r="S202" s="303"/>
      <c r="T202" s="303"/>
      <c r="U202" s="303"/>
      <c r="V202" s="303"/>
      <c r="W202" s="303"/>
      <c r="X202" s="303"/>
      <c r="Y202" s="303"/>
      <c r="Z202" s="303"/>
      <c r="AA202" s="303"/>
      <c r="AB202" s="303"/>
      <c r="AC202" s="303"/>
      <c r="AD202" s="303"/>
      <c r="AE202" s="303"/>
      <c r="AF202" s="303"/>
      <c r="AG202" s="303"/>
      <c r="AH202" s="303"/>
      <c r="AI202" s="303"/>
      <c r="AJ202" s="303"/>
      <c r="AK202" s="303"/>
      <c r="AL202" s="303"/>
      <c r="AM202" s="303"/>
      <c r="AN202" s="305"/>
      <c r="AO202" s="305"/>
      <c r="AP202" s="303"/>
      <c r="AQ202" s="303"/>
      <c r="AR202" s="303"/>
      <c r="AS202" s="303"/>
      <c r="AT202" s="303"/>
      <c r="AU202" s="303"/>
      <c r="AV202" s="303"/>
      <c r="AW202" s="303"/>
      <c r="AX202" s="303"/>
      <c r="AY202" s="303"/>
      <c r="AZ202" s="303"/>
      <c r="BA202" s="303"/>
    </row>
    <row r="203" spans="1:53" ht="6.75" customHeight="1">
      <c r="A203" s="97"/>
      <c r="B203" s="130"/>
      <c r="C203" s="130"/>
      <c r="D203" s="130"/>
      <c r="E203" s="130"/>
      <c r="F203" s="102"/>
      <c r="M203" s="130"/>
      <c r="N203" s="130"/>
      <c r="O203" s="130"/>
      <c r="P203" s="130"/>
      <c r="Q203" s="130"/>
      <c r="R203" s="130"/>
    </row>
    <row r="204" spans="1:53" ht="40.5" customHeight="1">
      <c r="A204" s="306" t="s">
        <v>125</v>
      </c>
      <c r="B204" s="303" t="s">
        <v>309</v>
      </c>
      <c r="C204" s="303"/>
      <c r="D204" s="303"/>
      <c r="E204" s="303"/>
      <c r="F204" s="303" t="s">
        <v>108</v>
      </c>
      <c r="G204" s="303"/>
      <c r="H204" s="303"/>
      <c r="I204" s="303"/>
      <c r="J204" s="303"/>
      <c r="K204" s="304" t="s">
        <v>108</v>
      </c>
      <c r="L204" s="304"/>
      <c r="M204" s="303" t="s">
        <v>310</v>
      </c>
      <c r="N204" s="303"/>
      <c r="O204" s="303"/>
      <c r="P204" s="303"/>
      <c r="Q204" s="303"/>
      <c r="R204" s="303"/>
      <c r="S204" s="303"/>
      <c r="T204" s="303"/>
      <c r="U204" s="303"/>
      <c r="V204" s="303"/>
      <c r="W204" s="303"/>
      <c r="X204" s="303"/>
      <c r="Y204" s="303"/>
      <c r="Z204" s="303"/>
      <c r="AA204" s="303"/>
      <c r="AB204" s="303"/>
      <c r="AC204" s="303"/>
      <c r="AD204" s="303"/>
      <c r="AE204" s="303"/>
      <c r="AF204" s="303"/>
      <c r="AG204" s="303"/>
      <c r="AH204" s="303"/>
      <c r="AI204" s="303"/>
      <c r="AJ204" s="303"/>
      <c r="AK204" s="303"/>
      <c r="AL204" s="303"/>
      <c r="AM204" s="303"/>
      <c r="AN204" s="305">
        <v>1</v>
      </c>
      <c r="AO204" s="305"/>
      <c r="AP204" s="303" t="s">
        <v>378</v>
      </c>
      <c r="AQ204" s="303"/>
      <c r="AR204" s="303"/>
      <c r="AS204" s="303"/>
      <c r="AT204" s="303"/>
      <c r="AU204" s="303"/>
      <c r="AV204" s="303"/>
      <c r="AW204" s="303"/>
      <c r="AX204" s="303"/>
      <c r="AY204" s="303"/>
      <c r="AZ204" s="303"/>
      <c r="BA204" s="303"/>
    </row>
    <row r="205" spans="1:53" ht="51" customHeight="1">
      <c r="A205" s="306"/>
      <c r="B205" s="303"/>
      <c r="C205" s="303"/>
      <c r="D205" s="303"/>
      <c r="E205" s="303"/>
      <c r="F205" s="303" t="s">
        <v>109</v>
      </c>
      <c r="G205" s="303"/>
      <c r="H205" s="303"/>
      <c r="I205" s="303"/>
      <c r="J205" s="303"/>
      <c r="K205" s="304" t="s">
        <v>109</v>
      </c>
      <c r="L205" s="304"/>
      <c r="M205" s="303" t="s">
        <v>311</v>
      </c>
      <c r="N205" s="303"/>
      <c r="O205" s="303"/>
      <c r="P205" s="303"/>
      <c r="Q205" s="303"/>
      <c r="R205" s="303"/>
      <c r="S205" s="303"/>
      <c r="T205" s="303"/>
      <c r="U205" s="303"/>
      <c r="V205" s="303"/>
      <c r="W205" s="303"/>
      <c r="X205" s="303"/>
      <c r="Y205" s="303"/>
      <c r="Z205" s="303"/>
      <c r="AA205" s="303"/>
      <c r="AB205" s="303"/>
      <c r="AC205" s="303"/>
      <c r="AD205" s="303"/>
      <c r="AE205" s="303"/>
      <c r="AF205" s="303"/>
      <c r="AG205" s="303"/>
      <c r="AH205" s="303"/>
      <c r="AI205" s="303"/>
      <c r="AJ205" s="303"/>
      <c r="AK205" s="303"/>
      <c r="AL205" s="303"/>
      <c r="AM205" s="303"/>
      <c r="AN205" s="305"/>
      <c r="AO205" s="305"/>
      <c r="AP205" s="303"/>
      <c r="AQ205" s="303"/>
      <c r="AR205" s="303"/>
      <c r="AS205" s="303"/>
      <c r="AT205" s="303"/>
      <c r="AU205" s="303"/>
      <c r="AV205" s="303"/>
      <c r="AW205" s="303"/>
      <c r="AX205" s="303"/>
      <c r="AY205" s="303"/>
      <c r="AZ205" s="303"/>
      <c r="BA205" s="303"/>
    </row>
    <row r="206" spans="1:53" ht="54" customHeight="1">
      <c r="A206" s="306"/>
      <c r="B206" s="303"/>
      <c r="C206" s="303"/>
      <c r="D206" s="303"/>
      <c r="E206" s="303"/>
      <c r="F206" s="303" t="s">
        <v>110</v>
      </c>
      <c r="G206" s="303"/>
      <c r="H206" s="303"/>
      <c r="I206" s="303"/>
      <c r="J206" s="303"/>
      <c r="K206" s="304" t="s">
        <v>110</v>
      </c>
      <c r="L206" s="304"/>
      <c r="M206" s="303" t="s">
        <v>312</v>
      </c>
      <c r="N206" s="303"/>
      <c r="O206" s="303"/>
      <c r="P206" s="303"/>
      <c r="Q206" s="303"/>
      <c r="R206" s="303"/>
      <c r="S206" s="303"/>
      <c r="T206" s="303"/>
      <c r="U206" s="303"/>
      <c r="V206" s="303"/>
      <c r="W206" s="303"/>
      <c r="X206" s="303"/>
      <c r="Y206" s="303"/>
      <c r="Z206" s="303"/>
      <c r="AA206" s="303"/>
      <c r="AB206" s="303"/>
      <c r="AC206" s="303"/>
      <c r="AD206" s="303"/>
      <c r="AE206" s="303"/>
      <c r="AF206" s="303"/>
      <c r="AG206" s="303"/>
      <c r="AH206" s="303"/>
      <c r="AI206" s="303"/>
      <c r="AJ206" s="303"/>
      <c r="AK206" s="303"/>
      <c r="AL206" s="303"/>
      <c r="AM206" s="303"/>
      <c r="AN206" s="305"/>
      <c r="AO206" s="305"/>
      <c r="AP206" s="303"/>
      <c r="AQ206" s="303"/>
      <c r="AR206" s="303"/>
      <c r="AS206" s="303"/>
      <c r="AT206" s="303"/>
      <c r="AU206" s="303"/>
      <c r="AV206" s="303"/>
      <c r="AW206" s="303"/>
      <c r="AX206" s="303"/>
      <c r="AY206" s="303"/>
      <c r="AZ206" s="303"/>
      <c r="BA206" s="303"/>
    </row>
    <row r="207" spans="1:53" ht="6.75" customHeight="1">
      <c r="A207" s="97"/>
      <c r="B207" s="130"/>
      <c r="C207" s="130"/>
      <c r="D207" s="130"/>
      <c r="E207" s="130"/>
      <c r="F207" s="102"/>
      <c r="M207" s="130"/>
      <c r="N207" s="130"/>
      <c r="O207" s="130"/>
      <c r="P207" s="130"/>
      <c r="Q207" s="130"/>
      <c r="R207" s="130"/>
    </row>
    <row r="208" spans="1:53" ht="38.25" customHeight="1">
      <c r="A208" s="306" t="s">
        <v>126</v>
      </c>
      <c r="B208" s="303" t="s">
        <v>314</v>
      </c>
      <c r="C208" s="303"/>
      <c r="D208" s="303"/>
      <c r="E208" s="303"/>
      <c r="F208" s="303" t="s">
        <v>108</v>
      </c>
      <c r="G208" s="303"/>
      <c r="H208" s="303"/>
      <c r="I208" s="303"/>
      <c r="J208" s="303"/>
      <c r="K208" s="304" t="s">
        <v>108</v>
      </c>
      <c r="L208" s="304"/>
      <c r="M208" s="303" t="s">
        <v>313</v>
      </c>
      <c r="N208" s="303"/>
      <c r="O208" s="303"/>
      <c r="P208" s="303"/>
      <c r="Q208" s="303"/>
      <c r="R208" s="303"/>
      <c r="S208" s="303"/>
      <c r="T208" s="303"/>
      <c r="U208" s="303"/>
      <c r="V208" s="303"/>
      <c r="W208" s="303"/>
      <c r="X208" s="303"/>
      <c r="Y208" s="303"/>
      <c r="Z208" s="303"/>
      <c r="AA208" s="303"/>
      <c r="AB208" s="303"/>
      <c r="AC208" s="303"/>
      <c r="AD208" s="303"/>
      <c r="AE208" s="303"/>
      <c r="AF208" s="303"/>
      <c r="AG208" s="303"/>
      <c r="AH208" s="303"/>
      <c r="AI208" s="303"/>
      <c r="AJ208" s="303"/>
      <c r="AK208" s="303"/>
      <c r="AL208" s="303"/>
      <c r="AM208" s="303"/>
      <c r="AN208" s="305">
        <v>3</v>
      </c>
      <c r="AO208" s="305"/>
      <c r="AP208" s="303" t="s">
        <v>379</v>
      </c>
      <c r="AQ208" s="303"/>
      <c r="AR208" s="303"/>
      <c r="AS208" s="303"/>
      <c r="AT208" s="303"/>
      <c r="AU208" s="303"/>
      <c r="AV208" s="303"/>
      <c r="AW208" s="303"/>
      <c r="AX208" s="303"/>
      <c r="AY208" s="303"/>
      <c r="AZ208" s="303"/>
      <c r="BA208" s="303"/>
    </row>
    <row r="209" spans="1:53" ht="60.75" customHeight="1">
      <c r="A209" s="306"/>
      <c r="B209" s="303"/>
      <c r="C209" s="303"/>
      <c r="D209" s="303"/>
      <c r="E209" s="303"/>
      <c r="F209" s="303" t="s">
        <v>109</v>
      </c>
      <c r="G209" s="303"/>
      <c r="H209" s="303"/>
      <c r="I209" s="303"/>
      <c r="J209" s="303"/>
      <c r="K209" s="304" t="s">
        <v>109</v>
      </c>
      <c r="L209" s="304"/>
      <c r="M209" s="303" t="s">
        <v>315</v>
      </c>
      <c r="N209" s="303"/>
      <c r="O209" s="303"/>
      <c r="P209" s="303"/>
      <c r="Q209" s="303"/>
      <c r="R209" s="303"/>
      <c r="S209" s="303"/>
      <c r="T209" s="303"/>
      <c r="U209" s="303"/>
      <c r="V209" s="303"/>
      <c r="W209" s="303"/>
      <c r="X209" s="303"/>
      <c r="Y209" s="303"/>
      <c r="Z209" s="303"/>
      <c r="AA209" s="303"/>
      <c r="AB209" s="303"/>
      <c r="AC209" s="303"/>
      <c r="AD209" s="303"/>
      <c r="AE209" s="303"/>
      <c r="AF209" s="303"/>
      <c r="AG209" s="303"/>
      <c r="AH209" s="303"/>
      <c r="AI209" s="303"/>
      <c r="AJ209" s="303"/>
      <c r="AK209" s="303"/>
      <c r="AL209" s="303"/>
      <c r="AM209" s="303"/>
      <c r="AN209" s="305"/>
      <c r="AO209" s="305"/>
      <c r="AP209" s="303"/>
      <c r="AQ209" s="303"/>
      <c r="AR209" s="303"/>
      <c r="AS209" s="303"/>
      <c r="AT209" s="303"/>
      <c r="AU209" s="303"/>
      <c r="AV209" s="303"/>
      <c r="AW209" s="303"/>
      <c r="AX209" s="303"/>
      <c r="AY209" s="303"/>
      <c r="AZ209" s="303"/>
      <c r="BA209" s="303"/>
    </row>
    <row r="210" spans="1:53" ht="50.25" customHeight="1">
      <c r="A210" s="306"/>
      <c r="B210" s="303"/>
      <c r="C210" s="303"/>
      <c r="D210" s="303"/>
      <c r="E210" s="303"/>
      <c r="F210" s="303" t="s">
        <v>110</v>
      </c>
      <c r="G210" s="303"/>
      <c r="H210" s="303"/>
      <c r="I210" s="303"/>
      <c r="J210" s="303"/>
      <c r="K210" s="304" t="s">
        <v>110</v>
      </c>
      <c r="L210" s="304"/>
      <c r="M210" s="303" t="s">
        <v>316</v>
      </c>
      <c r="N210" s="303"/>
      <c r="O210" s="303"/>
      <c r="P210" s="303"/>
      <c r="Q210" s="303"/>
      <c r="R210" s="303"/>
      <c r="S210" s="303"/>
      <c r="T210" s="303"/>
      <c r="U210" s="303"/>
      <c r="V210" s="303"/>
      <c r="W210" s="303"/>
      <c r="X210" s="303"/>
      <c r="Y210" s="303"/>
      <c r="Z210" s="303"/>
      <c r="AA210" s="303"/>
      <c r="AB210" s="303"/>
      <c r="AC210" s="303"/>
      <c r="AD210" s="303"/>
      <c r="AE210" s="303"/>
      <c r="AF210" s="303"/>
      <c r="AG210" s="303"/>
      <c r="AH210" s="303"/>
      <c r="AI210" s="303"/>
      <c r="AJ210" s="303"/>
      <c r="AK210" s="303"/>
      <c r="AL210" s="303"/>
      <c r="AM210" s="303"/>
      <c r="AN210" s="305"/>
      <c r="AO210" s="305"/>
      <c r="AP210" s="303"/>
      <c r="AQ210" s="303"/>
      <c r="AR210" s="303"/>
      <c r="AS210" s="303"/>
      <c r="AT210" s="303"/>
      <c r="AU210" s="303"/>
      <c r="AV210" s="303"/>
      <c r="AW210" s="303"/>
      <c r="AX210" s="303"/>
      <c r="AY210" s="303"/>
      <c r="AZ210" s="303"/>
      <c r="BA210" s="303"/>
    </row>
    <row r="211" spans="1:53" ht="6.75" customHeight="1">
      <c r="A211" s="97"/>
      <c r="B211" s="130"/>
      <c r="C211" s="130"/>
      <c r="D211" s="130"/>
      <c r="E211" s="130"/>
      <c r="F211" s="102"/>
      <c r="M211" s="130"/>
      <c r="N211" s="130"/>
      <c r="O211" s="130"/>
      <c r="P211" s="130"/>
      <c r="Q211" s="130"/>
      <c r="R211" s="130"/>
    </row>
    <row r="212" spans="1:53" ht="53.25" customHeight="1">
      <c r="A212" s="306" t="s">
        <v>127</v>
      </c>
      <c r="B212" s="303" t="s">
        <v>317</v>
      </c>
      <c r="C212" s="303"/>
      <c r="D212" s="303"/>
      <c r="E212" s="303"/>
      <c r="F212" s="303" t="s">
        <v>108</v>
      </c>
      <c r="G212" s="303"/>
      <c r="H212" s="303"/>
      <c r="I212" s="303"/>
      <c r="J212" s="303"/>
      <c r="K212" s="304" t="s">
        <v>108</v>
      </c>
      <c r="L212" s="304"/>
      <c r="M212" s="303" t="s">
        <v>318</v>
      </c>
      <c r="N212" s="303"/>
      <c r="O212" s="303"/>
      <c r="P212" s="303"/>
      <c r="Q212" s="303"/>
      <c r="R212" s="303"/>
      <c r="S212" s="303"/>
      <c r="T212" s="303"/>
      <c r="U212" s="303"/>
      <c r="V212" s="303"/>
      <c r="W212" s="303"/>
      <c r="X212" s="303"/>
      <c r="Y212" s="303"/>
      <c r="Z212" s="303"/>
      <c r="AA212" s="303"/>
      <c r="AB212" s="303"/>
      <c r="AC212" s="303"/>
      <c r="AD212" s="303"/>
      <c r="AE212" s="303"/>
      <c r="AF212" s="303"/>
      <c r="AG212" s="303"/>
      <c r="AH212" s="303"/>
      <c r="AI212" s="303"/>
      <c r="AJ212" s="303"/>
      <c r="AK212" s="303"/>
      <c r="AL212" s="303"/>
      <c r="AM212" s="303"/>
      <c r="AN212" s="305">
        <v>3</v>
      </c>
      <c r="AO212" s="305"/>
      <c r="AP212" s="303" t="s">
        <v>380</v>
      </c>
      <c r="AQ212" s="303"/>
      <c r="AR212" s="303"/>
      <c r="AS212" s="303"/>
      <c r="AT212" s="303"/>
      <c r="AU212" s="303"/>
      <c r="AV212" s="303"/>
      <c r="AW212" s="303"/>
      <c r="AX212" s="303"/>
      <c r="AY212" s="303"/>
      <c r="AZ212" s="303"/>
      <c r="BA212" s="303"/>
    </row>
    <row r="213" spans="1:53" ht="50.25" customHeight="1">
      <c r="A213" s="306"/>
      <c r="B213" s="303"/>
      <c r="C213" s="303"/>
      <c r="D213" s="303"/>
      <c r="E213" s="303"/>
      <c r="F213" s="303" t="s">
        <v>109</v>
      </c>
      <c r="G213" s="303"/>
      <c r="H213" s="303"/>
      <c r="I213" s="303"/>
      <c r="J213" s="303"/>
      <c r="K213" s="304" t="s">
        <v>109</v>
      </c>
      <c r="L213" s="304"/>
      <c r="M213" s="303" t="s">
        <v>319</v>
      </c>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5"/>
      <c r="AO213" s="305"/>
      <c r="AP213" s="303"/>
      <c r="AQ213" s="303"/>
      <c r="AR213" s="303"/>
      <c r="AS213" s="303"/>
      <c r="AT213" s="303"/>
      <c r="AU213" s="303"/>
      <c r="AV213" s="303"/>
      <c r="AW213" s="303"/>
      <c r="AX213" s="303"/>
      <c r="AY213" s="303"/>
      <c r="AZ213" s="303"/>
      <c r="BA213" s="303"/>
    </row>
    <row r="214" spans="1:53" ht="52.5" customHeight="1">
      <c r="A214" s="306"/>
      <c r="B214" s="303"/>
      <c r="C214" s="303"/>
      <c r="D214" s="303"/>
      <c r="E214" s="303"/>
      <c r="F214" s="303" t="s">
        <v>110</v>
      </c>
      <c r="G214" s="303"/>
      <c r="H214" s="303"/>
      <c r="I214" s="303"/>
      <c r="J214" s="303"/>
      <c r="K214" s="304" t="s">
        <v>110</v>
      </c>
      <c r="L214" s="304"/>
      <c r="M214" s="303" t="s">
        <v>320</v>
      </c>
      <c r="N214" s="303"/>
      <c r="O214" s="303"/>
      <c r="P214" s="303"/>
      <c r="Q214" s="303"/>
      <c r="R214" s="303"/>
      <c r="S214" s="303"/>
      <c r="T214" s="303"/>
      <c r="U214" s="303"/>
      <c r="V214" s="303"/>
      <c r="W214" s="303"/>
      <c r="X214" s="303"/>
      <c r="Y214" s="303"/>
      <c r="Z214" s="303"/>
      <c r="AA214" s="303"/>
      <c r="AB214" s="303"/>
      <c r="AC214" s="303"/>
      <c r="AD214" s="303"/>
      <c r="AE214" s="303"/>
      <c r="AF214" s="303"/>
      <c r="AG214" s="303"/>
      <c r="AH214" s="303"/>
      <c r="AI214" s="303"/>
      <c r="AJ214" s="303"/>
      <c r="AK214" s="303"/>
      <c r="AL214" s="303"/>
      <c r="AM214" s="303"/>
      <c r="AN214" s="305"/>
      <c r="AO214" s="305"/>
      <c r="AP214" s="303"/>
      <c r="AQ214" s="303"/>
      <c r="AR214" s="303"/>
      <c r="AS214" s="303"/>
      <c r="AT214" s="303"/>
      <c r="AU214" s="303"/>
      <c r="AV214" s="303"/>
      <c r="AW214" s="303"/>
      <c r="AX214" s="303"/>
      <c r="AY214" s="303"/>
      <c r="AZ214" s="303"/>
      <c r="BA214" s="303"/>
    </row>
    <row r="215" spans="1:53" ht="6.75" customHeight="1">
      <c r="A215" s="97"/>
      <c r="B215" s="130"/>
      <c r="C215" s="130"/>
      <c r="D215" s="130"/>
      <c r="E215" s="130"/>
      <c r="F215" s="102"/>
      <c r="M215" s="130"/>
      <c r="N215" s="130"/>
      <c r="O215" s="130"/>
      <c r="P215" s="130"/>
      <c r="Q215" s="130"/>
      <c r="R215" s="130"/>
    </row>
    <row r="216" spans="1:53" ht="34.5" customHeight="1">
      <c r="A216" s="306" t="s">
        <v>128</v>
      </c>
      <c r="B216" s="303" t="s">
        <v>321</v>
      </c>
      <c r="C216" s="303"/>
      <c r="D216" s="303"/>
      <c r="E216" s="303"/>
      <c r="F216" s="303" t="s">
        <v>108</v>
      </c>
      <c r="G216" s="303"/>
      <c r="H216" s="303"/>
      <c r="I216" s="303"/>
      <c r="J216" s="303"/>
      <c r="K216" s="304" t="s">
        <v>108</v>
      </c>
      <c r="L216" s="304"/>
      <c r="M216" s="303" t="s">
        <v>322</v>
      </c>
      <c r="N216" s="303"/>
      <c r="O216" s="303"/>
      <c r="P216" s="303"/>
      <c r="Q216" s="303"/>
      <c r="R216" s="303"/>
      <c r="S216" s="303"/>
      <c r="T216" s="303"/>
      <c r="U216" s="303"/>
      <c r="V216" s="303"/>
      <c r="W216" s="303"/>
      <c r="X216" s="303"/>
      <c r="Y216" s="303"/>
      <c r="Z216" s="303"/>
      <c r="AA216" s="303"/>
      <c r="AB216" s="303"/>
      <c r="AC216" s="303"/>
      <c r="AD216" s="303"/>
      <c r="AE216" s="303"/>
      <c r="AF216" s="303"/>
      <c r="AG216" s="303"/>
      <c r="AH216" s="303"/>
      <c r="AI216" s="303"/>
      <c r="AJ216" s="303"/>
      <c r="AK216" s="303"/>
      <c r="AL216" s="303"/>
      <c r="AM216" s="303"/>
      <c r="AN216" s="305">
        <v>1</v>
      </c>
      <c r="AO216" s="305"/>
      <c r="AP216" s="303" t="s">
        <v>381</v>
      </c>
      <c r="AQ216" s="317"/>
      <c r="AR216" s="317"/>
      <c r="AS216" s="317"/>
      <c r="AT216" s="317"/>
      <c r="AU216" s="317"/>
      <c r="AV216" s="317"/>
      <c r="AW216" s="317"/>
      <c r="AX216" s="317"/>
      <c r="AY216" s="317"/>
      <c r="AZ216" s="317"/>
      <c r="BA216" s="317"/>
    </row>
    <row r="217" spans="1:53" ht="51" customHeight="1">
      <c r="A217" s="306"/>
      <c r="B217" s="303"/>
      <c r="C217" s="303"/>
      <c r="D217" s="303"/>
      <c r="E217" s="303"/>
      <c r="F217" s="303" t="s">
        <v>109</v>
      </c>
      <c r="G217" s="303"/>
      <c r="H217" s="303"/>
      <c r="I217" s="303"/>
      <c r="J217" s="303"/>
      <c r="K217" s="304" t="s">
        <v>109</v>
      </c>
      <c r="L217" s="304"/>
      <c r="M217" s="303" t="s">
        <v>323</v>
      </c>
      <c r="N217" s="303"/>
      <c r="O217" s="303"/>
      <c r="P217" s="303"/>
      <c r="Q217" s="303"/>
      <c r="R217" s="303"/>
      <c r="S217" s="303"/>
      <c r="T217" s="303"/>
      <c r="U217" s="303"/>
      <c r="V217" s="303"/>
      <c r="W217" s="303"/>
      <c r="X217" s="303"/>
      <c r="Y217" s="303"/>
      <c r="Z217" s="303"/>
      <c r="AA217" s="303"/>
      <c r="AB217" s="303"/>
      <c r="AC217" s="303"/>
      <c r="AD217" s="303"/>
      <c r="AE217" s="303"/>
      <c r="AF217" s="303"/>
      <c r="AG217" s="303"/>
      <c r="AH217" s="303"/>
      <c r="AI217" s="303"/>
      <c r="AJ217" s="303"/>
      <c r="AK217" s="303"/>
      <c r="AL217" s="303"/>
      <c r="AM217" s="303"/>
      <c r="AN217" s="305"/>
      <c r="AO217" s="305"/>
      <c r="AP217" s="317"/>
      <c r="AQ217" s="317"/>
      <c r="AR217" s="317"/>
      <c r="AS217" s="317"/>
      <c r="AT217" s="317"/>
      <c r="AU217" s="317"/>
      <c r="AV217" s="317"/>
      <c r="AW217" s="317"/>
      <c r="AX217" s="317"/>
      <c r="AY217" s="317"/>
      <c r="AZ217" s="317"/>
      <c r="BA217" s="317"/>
    </row>
    <row r="218" spans="1:53" ht="51" customHeight="1">
      <c r="A218" s="306"/>
      <c r="B218" s="303"/>
      <c r="C218" s="303"/>
      <c r="D218" s="303"/>
      <c r="E218" s="303"/>
      <c r="F218" s="303" t="s">
        <v>110</v>
      </c>
      <c r="G218" s="303"/>
      <c r="H218" s="303"/>
      <c r="I218" s="303"/>
      <c r="J218" s="303"/>
      <c r="K218" s="304" t="s">
        <v>110</v>
      </c>
      <c r="L218" s="304"/>
      <c r="M218" s="303" t="s">
        <v>324</v>
      </c>
      <c r="N218" s="303"/>
      <c r="O218" s="303"/>
      <c r="P218" s="303"/>
      <c r="Q218" s="303"/>
      <c r="R218" s="303"/>
      <c r="S218" s="303"/>
      <c r="T218" s="303"/>
      <c r="U218" s="303"/>
      <c r="V218" s="303"/>
      <c r="W218" s="303"/>
      <c r="X218" s="303"/>
      <c r="Y218" s="303"/>
      <c r="Z218" s="303"/>
      <c r="AA218" s="303"/>
      <c r="AB218" s="303"/>
      <c r="AC218" s="303"/>
      <c r="AD218" s="303"/>
      <c r="AE218" s="303"/>
      <c r="AF218" s="303"/>
      <c r="AG218" s="303"/>
      <c r="AH218" s="303"/>
      <c r="AI218" s="303"/>
      <c r="AJ218" s="303"/>
      <c r="AK218" s="303"/>
      <c r="AL218" s="303"/>
      <c r="AM218" s="303"/>
      <c r="AN218" s="305"/>
      <c r="AO218" s="305"/>
      <c r="AP218" s="317"/>
      <c r="AQ218" s="317"/>
      <c r="AR218" s="317"/>
      <c r="AS218" s="317"/>
      <c r="AT218" s="317"/>
      <c r="AU218" s="317"/>
      <c r="AV218" s="317"/>
      <c r="AW218" s="317"/>
      <c r="AX218" s="317"/>
      <c r="AY218" s="317"/>
      <c r="AZ218" s="317"/>
      <c r="BA218" s="317"/>
    </row>
  </sheetData>
  <mergeCells count="470">
    <mergeCell ref="B182:J184"/>
    <mergeCell ref="B186:J188"/>
    <mergeCell ref="K182:L182"/>
    <mergeCell ref="K183:L183"/>
    <mergeCell ref="K184:L184"/>
    <mergeCell ref="K186:L186"/>
    <mergeCell ref="K187:L187"/>
    <mergeCell ref="K188:L188"/>
    <mergeCell ref="K180:L180"/>
    <mergeCell ref="AN174:AO176"/>
    <mergeCell ref="AP174:BA176"/>
    <mergeCell ref="AN178:AO180"/>
    <mergeCell ref="AP178:BA180"/>
    <mergeCell ref="AP182:BA184"/>
    <mergeCell ref="M179:AM179"/>
    <mergeCell ref="M180:AM180"/>
    <mergeCell ref="AN186:AO188"/>
    <mergeCell ref="AP186:BA188"/>
    <mergeCell ref="AN164:AO164"/>
    <mergeCell ref="M172:AM172"/>
    <mergeCell ref="AN166:AO168"/>
    <mergeCell ref="AP166:BA168"/>
    <mergeCell ref="AN170:AO172"/>
    <mergeCell ref="AP170:BA172"/>
    <mergeCell ref="B166:J168"/>
    <mergeCell ref="B170:J172"/>
    <mergeCell ref="B174:J176"/>
    <mergeCell ref="K174:L174"/>
    <mergeCell ref="K175:L175"/>
    <mergeCell ref="K176:L176"/>
    <mergeCell ref="K166:L166"/>
    <mergeCell ref="K167:L167"/>
    <mergeCell ref="K168:L168"/>
    <mergeCell ref="K170:L170"/>
    <mergeCell ref="M166:AM166"/>
    <mergeCell ref="M167:AM167"/>
    <mergeCell ref="M168:AM168"/>
    <mergeCell ref="M170:AM170"/>
    <mergeCell ref="A164:AM164"/>
    <mergeCell ref="AN156:AO156"/>
    <mergeCell ref="A156:AM156"/>
    <mergeCell ref="AN148:AO150"/>
    <mergeCell ref="A152:A154"/>
    <mergeCell ref="M152:AM152"/>
    <mergeCell ref="M160:AM160"/>
    <mergeCell ref="AN158:AO160"/>
    <mergeCell ref="AP158:BA160"/>
    <mergeCell ref="B158:J160"/>
    <mergeCell ref="K158:L158"/>
    <mergeCell ref="K159:L159"/>
    <mergeCell ref="K160:L160"/>
    <mergeCell ref="AP148:BA150"/>
    <mergeCell ref="AN152:AO154"/>
    <mergeCell ref="AP152:BA154"/>
    <mergeCell ref="M153:AM153"/>
    <mergeCell ref="M154:AM154"/>
    <mergeCell ref="AP136:BA138"/>
    <mergeCell ref="AN140:AO142"/>
    <mergeCell ref="AP140:BA142"/>
    <mergeCell ref="B136:J138"/>
    <mergeCell ref="B140:J142"/>
    <mergeCell ref="K136:L136"/>
    <mergeCell ref="K137:L137"/>
    <mergeCell ref="K138:L138"/>
    <mergeCell ref="K140:L140"/>
    <mergeCell ref="B144:J146"/>
    <mergeCell ref="B148:J150"/>
    <mergeCell ref="B152:J154"/>
    <mergeCell ref="K144:L144"/>
    <mergeCell ref="K145:L145"/>
    <mergeCell ref="K148:L148"/>
    <mergeCell ref="K146:L146"/>
    <mergeCell ref="K149:L149"/>
    <mergeCell ref="K150:L150"/>
    <mergeCell ref="K152:L152"/>
    <mergeCell ref="K153:L153"/>
    <mergeCell ref="K154:L154"/>
    <mergeCell ref="A126:AM126"/>
    <mergeCell ref="M128:AM128"/>
    <mergeCell ref="A122:A124"/>
    <mergeCell ref="K122:L122"/>
    <mergeCell ref="K123:L123"/>
    <mergeCell ref="K124:L124"/>
    <mergeCell ref="M129:AM129"/>
    <mergeCell ref="K128:L128"/>
    <mergeCell ref="K129:L129"/>
    <mergeCell ref="B128:J130"/>
    <mergeCell ref="AN118:AO120"/>
    <mergeCell ref="AP118:BA120"/>
    <mergeCell ref="K118:L118"/>
    <mergeCell ref="K119:L119"/>
    <mergeCell ref="K120:L120"/>
    <mergeCell ref="B118:J120"/>
    <mergeCell ref="B122:J124"/>
    <mergeCell ref="M122:AM122"/>
    <mergeCell ref="M123:AM123"/>
    <mergeCell ref="M124:AM124"/>
    <mergeCell ref="AN110:AO112"/>
    <mergeCell ref="AP110:BA112"/>
    <mergeCell ref="M110:AM110"/>
    <mergeCell ref="M111:AM111"/>
    <mergeCell ref="M112:AM112"/>
    <mergeCell ref="K110:L110"/>
    <mergeCell ref="K111:L111"/>
    <mergeCell ref="K112:L112"/>
    <mergeCell ref="M146:AM146"/>
    <mergeCell ref="M145:AM145"/>
    <mergeCell ref="AN144:AO146"/>
    <mergeCell ref="AP144:BA146"/>
    <mergeCell ref="M130:AM130"/>
    <mergeCell ref="K130:L130"/>
    <mergeCell ref="AN128:AO130"/>
    <mergeCell ref="AP128:BA130"/>
    <mergeCell ref="AN132:AO134"/>
    <mergeCell ref="AP132:BA134"/>
    <mergeCell ref="AN122:AO124"/>
    <mergeCell ref="AP122:BA124"/>
    <mergeCell ref="AN126:AO126"/>
    <mergeCell ref="M138:AM138"/>
    <mergeCell ref="M140:AM140"/>
    <mergeCell ref="M141:AM141"/>
    <mergeCell ref="AN100:AO102"/>
    <mergeCell ref="AP100:BA102"/>
    <mergeCell ref="M100:AM100"/>
    <mergeCell ref="M101:AM101"/>
    <mergeCell ref="M102:AM102"/>
    <mergeCell ref="K100:L100"/>
    <mergeCell ref="AN104:AO104"/>
    <mergeCell ref="A104:AM104"/>
    <mergeCell ref="AN106:AO108"/>
    <mergeCell ref="AP106:BA108"/>
    <mergeCell ref="M106:AM106"/>
    <mergeCell ref="M107:AM107"/>
    <mergeCell ref="M108:AM108"/>
    <mergeCell ref="K106:L106"/>
    <mergeCell ref="K107:L107"/>
    <mergeCell ref="K108:L108"/>
    <mergeCell ref="K66:L66"/>
    <mergeCell ref="K67:L67"/>
    <mergeCell ref="K68:L68"/>
    <mergeCell ref="B66:J68"/>
    <mergeCell ref="AP66:BA68"/>
    <mergeCell ref="K79:L79"/>
    <mergeCell ref="K80:L80"/>
    <mergeCell ref="B78:J80"/>
    <mergeCell ref="K70:L70"/>
    <mergeCell ref="K71:L71"/>
    <mergeCell ref="K72:L72"/>
    <mergeCell ref="B70:J72"/>
    <mergeCell ref="AP74:BA76"/>
    <mergeCell ref="AN74:AO76"/>
    <mergeCell ref="M74:AM74"/>
    <mergeCell ref="M75:AM75"/>
    <mergeCell ref="M76:AM76"/>
    <mergeCell ref="K74:L74"/>
    <mergeCell ref="AP70:BA72"/>
    <mergeCell ref="AN70:AO72"/>
    <mergeCell ref="M70:AM70"/>
    <mergeCell ref="M72:AM72"/>
    <mergeCell ref="M71:AM71"/>
    <mergeCell ref="A60:BA60"/>
    <mergeCell ref="AN64:AO64"/>
    <mergeCell ref="D63:E63"/>
    <mergeCell ref="A64:AM64"/>
    <mergeCell ref="M68:AM68"/>
    <mergeCell ref="M208:AM208"/>
    <mergeCell ref="M209:AM209"/>
    <mergeCell ref="M210:AM210"/>
    <mergeCell ref="A204:A206"/>
    <mergeCell ref="M204:AM204"/>
    <mergeCell ref="M205:AM205"/>
    <mergeCell ref="M206:AM206"/>
    <mergeCell ref="A200:A202"/>
    <mergeCell ref="M200:AM200"/>
    <mergeCell ref="M201:AM201"/>
    <mergeCell ref="M202:AM202"/>
    <mergeCell ref="A196:A198"/>
    <mergeCell ref="M196:AM196"/>
    <mergeCell ref="M197:AM197"/>
    <mergeCell ref="M198:AM198"/>
    <mergeCell ref="B196:J198"/>
    <mergeCell ref="AN192:AO194"/>
    <mergeCell ref="K192:L192"/>
    <mergeCell ref="K193:L193"/>
    <mergeCell ref="A216:A218"/>
    <mergeCell ref="M216:AM216"/>
    <mergeCell ref="M217:AM217"/>
    <mergeCell ref="M218:AM218"/>
    <mergeCell ref="A212:A214"/>
    <mergeCell ref="M212:AM212"/>
    <mergeCell ref="M213:AM213"/>
    <mergeCell ref="M214:AM214"/>
    <mergeCell ref="A208:A210"/>
    <mergeCell ref="K210:L210"/>
    <mergeCell ref="B208:J210"/>
    <mergeCell ref="A174:A176"/>
    <mergeCell ref="M174:AM174"/>
    <mergeCell ref="M175:AM175"/>
    <mergeCell ref="M176:AM176"/>
    <mergeCell ref="AN204:AO206"/>
    <mergeCell ref="K194:L194"/>
    <mergeCell ref="B192:J194"/>
    <mergeCell ref="A182:A184"/>
    <mergeCell ref="M184:AM184"/>
    <mergeCell ref="A192:A194"/>
    <mergeCell ref="M192:AM192"/>
    <mergeCell ref="M193:AM193"/>
    <mergeCell ref="A186:A188"/>
    <mergeCell ref="M186:AM186"/>
    <mergeCell ref="M187:AM187"/>
    <mergeCell ref="M188:AM188"/>
    <mergeCell ref="M194:AM194"/>
    <mergeCell ref="A178:A180"/>
    <mergeCell ref="M178:AM178"/>
    <mergeCell ref="B178:J180"/>
    <mergeCell ref="K178:L178"/>
    <mergeCell ref="K179:L179"/>
    <mergeCell ref="K196:L196"/>
    <mergeCell ref="K197:L197"/>
    <mergeCell ref="K198:L198"/>
    <mergeCell ref="A158:A160"/>
    <mergeCell ref="M158:AM158"/>
    <mergeCell ref="M159:AM159"/>
    <mergeCell ref="AP204:BA206"/>
    <mergeCell ref="K204:L204"/>
    <mergeCell ref="K205:L205"/>
    <mergeCell ref="K206:L206"/>
    <mergeCell ref="B204:J206"/>
    <mergeCell ref="AN200:AO202"/>
    <mergeCell ref="AP200:BA202"/>
    <mergeCell ref="K200:L200"/>
    <mergeCell ref="K201:L201"/>
    <mergeCell ref="K202:L202"/>
    <mergeCell ref="B200:J202"/>
    <mergeCell ref="AN190:AO190"/>
    <mergeCell ref="A190:AM190"/>
    <mergeCell ref="M182:AM182"/>
    <mergeCell ref="M183:AM183"/>
    <mergeCell ref="AN182:AO184"/>
    <mergeCell ref="AN162:AO162"/>
    <mergeCell ref="A162:AM162"/>
    <mergeCell ref="AN216:AO218"/>
    <mergeCell ref="AP216:BA218"/>
    <mergeCell ref="K216:L216"/>
    <mergeCell ref="K217:L217"/>
    <mergeCell ref="K218:L218"/>
    <mergeCell ref="B216:J218"/>
    <mergeCell ref="A166:A168"/>
    <mergeCell ref="AN212:AO214"/>
    <mergeCell ref="AP212:BA214"/>
    <mergeCell ref="K212:L212"/>
    <mergeCell ref="K213:L213"/>
    <mergeCell ref="K214:L214"/>
    <mergeCell ref="B212:J214"/>
    <mergeCell ref="A170:A172"/>
    <mergeCell ref="K171:L171"/>
    <mergeCell ref="K172:L172"/>
    <mergeCell ref="M171:AM171"/>
    <mergeCell ref="AN208:AO210"/>
    <mergeCell ref="AP208:BA210"/>
    <mergeCell ref="K208:L208"/>
    <mergeCell ref="K209:L209"/>
    <mergeCell ref="AP192:BA194"/>
    <mergeCell ref="AN196:AO198"/>
    <mergeCell ref="AP196:BA198"/>
    <mergeCell ref="AN116:AO116"/>
    <mergeCell ref="A148:A150"/>
    <mergeCell ref="M148:AM148"/>
    <mergeCell ref="M149:AM149"/>
    <mergeCell ref="M150:AM150"/>
    <mergeCell ref="A144:A146"/>
    <mergeCell ref="M144:AM144"/>
    <mergeCell ref="A140:A142"/>
    <mergeCell ref="A128:A130"/>
    <mergeCell ref="K141:L141"/>
    <mergeCell ref="K132:L132"/>
    <mergeCell ref="K133:L133"/>
    <mergeCell ref="K134:L134"/>
    <mergeCell ref="AN136:AO138"/>
    <mergeCell ref="M142:AM142"/>
    <mergeCell ref="K142:L142"/>
    <mergeCell ref="A136:A138"/>
    <mergeCell ref="A132:A134"/>
    <mergeCell ref="M132:AM132"/>
    <mergeCell ref="M133:AM133"/>
    <mergeCell ref="M134:AM134"/>
    <mergeCell ref="B132:J134"/>
    <mergeCell ref="M136:AM136"/>
    <mergeCell ref="M137:AM137"/>
    <mergeCell ref="A110:A112"/>
    <mergeCell ref="B110:J112"/>
    <mergeCell ref="A106:A108"/>
    <mergeCell ref="B106:J108"/>
    <mergeCell ref="A100:A102"/>
    <mergeCell ref="K101:L101"/>
    <mergeCell ref="K102:L102"/>
    <mergeCell ref="B100:J102"/>
    <mergeCell ref="A118:A120"/>
    <mergeCell ref="A114:AM114"/>
    <mergeCell ref="A116:AM116"/>
    <mergeCell ref="M118:AM118"/>
    <mergeCell ref="M119:AM119"/>
    <mergeCell ref="M120:AM120"/>
    <mergeCell ref="A96:A98"/>
    <mergeCell ref="AP96:BA98"/>
    <mergeCell ref="K97:L97"/>
    <mergeCell ref="K98:L98"/>
    <mergeCell ref="A92:A94"/>
    <mergeCell ref="AP92:BA94"/>
    <mergeCell ref="AN92:AO94"/>
    <mergeCell ref="M92:AM92"/>
    <mergeCell ref="M94:AM94"/>
    <mergeCell ref="K92:L92"/>
    <mergeCell ref="K93:L93"/>
    <mergeCell ref="K94:L94"/>
    <mergeCell ref="B92:J94"/>
    <mergeCell ref="AN96:AO98"/>
    <mergeCell ref="K96:L96"/>
    <mergeCell ref="M96:AM96"/>
    <mergeCell ref="M97:AM97"/>
    <mergeCell ref="M98:AM98"/>
    <mergeCell ref="B96:J98"/>
    <mergeCell ref="A74:A76"/>
    <mergeCell ref="K75:L75"/>
    <mergeCell ref="K76:L76"/>
    <mergeCell ref="B74:J76"/>
    <mergeCell ref="A88:A90"/>
    <mergeCell ref="AP88:BA90"/>
    <mergeCell ref="AN88:AO90"/>
    <mergeCell ref="M88:AM88"/>
    <mergeCell ref="A84:A86"/>
    <mergeCell ref="AP84:BA86"/>
    <mergeCell ref="AN84:AO86"/>
    <mergeCell ref="M84:AM84"/>
    <mergeCell ref="M85:AM85"/>
    <mergeCell ref="K84:L84"/>
    <mergeCell ref="AP78:BA80"/>
    <mergeCell ref="AN78:AO80"/>
    <mergeCell ref="M78:AM78"/>
    <mergeCell ref="M79:AM79"/>
    <mergeCell ref="M80:AM80"/>
    <mergeCell ref="A62:E62"/>
    <mergeCell ref="AP62:BA62"/>
    <mergeCell ref="AN62:AO62"/>
    <mergeCell ref="F62:AM62"/>
    <mergeCell ref="AN82:AO82"/>
    <mergeCell ref="M93:AM93"/>
    <mergeCell ref="M89:AM89"/>
    <mergeCell ref="M90:AM90"/>
    <mergeCell ref="K88:L88"/>
    <mergeCell ref="K89:L89"/>
    <mergeCell ref="K90:L90"/>
    <mergeCell ref="B88:J90"/>
    <mergeCell ref="K85:L85"/>
    <mergeCell ref="B84:J86"/>
    <mergeCell ref="A82:AM82"/>
    <mergeCell ref="AN66:AO68"/>
    <mergeCell ref="A70:A72"/>
    <mergeCell ref="M86:AM86"/>
    <mergeCell ref="K86:L86"/>
    <mergeCell ref="A66:A68"/>
    <mergeCell ref="M66:AM66"/>
    <mergeCell ref="M67:AM67"/>
    <mergeCell ref="A78:A80"/>
    <mergeCell ref="K78:L78"/>
    <mergeCell ref="A5:AF5"/>
    <mergeCell ref="AH5:AY5"/>
    <mergeCell ref="AZ5:BA5"/>
    <mergeCell ref="AH19:BA19"/>
    <mergeCell ref="A37:I37"/>
    <mergeCell ref="J37:AA37"/>
    <mergeCell ref="AB37:AG37"/>
    <mergeCell ref="AH37:AN37"/>
    <mergeCell ref="A3:C3"/>
    <mergeCell ref="D3:L3"/>
    <mergeCell ref="P3:U3"/>
    <mergeCell ref="V3:AI3"/>
    <mergeCell ref="AO3:AS3"/>
    <mergeCell ref="AT3:BA3"/>
    <mergeCell ref="A21:AF34"/>
    <mergeCell ref="AO37:BA37"/>
    <mergeCell ref="A19:AF19"/>
    <mergeCell ref="AH40:AN40"/>
    <mergeCell ref="AO40:BA40"/>
    <mergeCell ref="AB41:AG41"/>
    <mergeCell ref="A38:I41"/>
    <mergeCell ref="J38:AA38"/>
    <mergeCell ref="AB38:AG38"/>
    <mergeCell ref="AH38:AN38"/>
    <mergeCell ref="AO38:BA38"/>
    <mergeCell ref="J39:AA39"/>
    <mergeCell ref="AB39:AG39"/>
    <mergeCell ref="AH39:AN39"/>
    <mergeCell ref="AO39:BA39"/>
    <mergeCell ref="J40:AA40"/>
    <mergeCell ref="AH41:AN41"/>
    <mergeCell ref="AO41:BA41"/>
    <mergeCell ref="J41:AA41"/>
    <mergeCell ref="AO57:BA57"/>
    <mergeCell ref="AO54:BA54"/>
    <mergeCell ref="AH55:AN55"/>
    <mergeCell ref="AO55:BA55"/>
    <mergeCell ref="J50:AA50"/>
    <mergeCell ref="AB50:AG50"/>
    <mergeCell ref="AH50:AN50"/>
    <mergeCell ref="AO50:BA50"/>
    <mergeCell ref="J51:AA51"/>
    <mergeCell ref="AB51:AG51"/>
    <mergeCell ref="J54:AA54"/>
    <mergeCell ref="AH52:AN52"/>
    <mergeCell ref="AO52:BA52"/>
    <mergeCell ref="A58:I58"/>
    <mergeCell ref="J58:AA58"/>
    <mergeCell ref="A53:I57"/>
    <mergeCell ref="J53:AA53"/>
    <mergeCell ref="AB53:AG53"/>
    <mergeCell ref="AH53:AN53"/>
    <mergeCell ref="J57:AA57"/>
    <mergeCell ref="AB57:AG57"/>
    <mergeCell ref="AH54:AN54"/>
    <mergeCell ref="AH57:AN57"/>
    <mergeCell ref="AB54:AG54"/>
    <mergeCell ref="J56:AA56"/>
    <mergeCell ref="AB56:AG56"/>
    <mergeCell ref="AH56:AN56"/>
    <mergeCell ref="AO56:BA56"/>
    <mergeCell ref="AH21:BA34"/>
    <mergeCell ref="J55:AA55"/>
    <mergeCell ref="AB55:AG55"/>
    <mergeCell ref="AH51:AN51"/>
    <mergeCell ref="AB49:AG49"/>
    <mergeCell ref="AH49:AN49"/>
    <mergeCell ref="AO49:BA49"/>
    <mergeCell ref="J46:AA46"/>
    <mergeCell ref="AB46:AG46"/>
    <mergeCell ref="AH46:AN46"/>
    <mergeCell ref="AO46:BA46"/>
    <mergeCell ref="J47:AA47"/>
    <mergeCell ref="AB47:AG47"/>
    <mergeCell ref="AH47:AN47"/>
    <mergeCell ref="AO47:BA47"/>
    <mergeCell ref="J48:AA48"/>
    <mergeCell ref="AB44:AG44"/>
    <mergeCell ref="AH44:AN44"/>
    <mergeCell ref="AB52:AG52"/>
    <mergeCell ref="AO44:BA44"/>
    <mergeCell ref="A47:I52"/>
    <mergeCell ref="J52:AA52"/>
    <mergeCell ref="AO53:BA53"/>
    <mergeCell ref="AO51:BA51"/>
    <mergeCell ref="AB48:AG48"/>
    <mergeCell ref="AH48:AN48"/>
    <mergeCell ref="AO48:BA48"/>
    <mergeCell ref="J49:AA49"/>
    <mergeCell ref="A1:BA1"/>
    <mergeCell ref="AB45:AG45"/>
    <mergeCell ref="AH45:AN45"/>
    <mergeCell ref="AO45:BA45"/>
    <mergeCell ref="A42:I46"/>
    <mergeCell ref="J42:AA42"/>
    <mergeCell ref="AB42:AG42"/>
    <mergeCell ref="AH42:AN42"/>
    <mergeCell ref="AO42:BA42"/>
    <mergeCell ref="J43:AA43"/>
    <mergeCell ref="AB43:AG43"/>
    <mergeCell ref="AH43:AN43"/>
    <mergeCell ref="AO43:BA43"/>
    <mergeCell ref="J44:AA44"/>
    <mergeCell ref="J45:AA45"/>
    <mergeCell ref="AB40:AG40"/>
  </mergeCells>
  <phoneticPr fontId="92" type="noConversion"/>
  <conditionalFormatting sqref="I127">
    <cfRule type="iconSet" priority="63">
      <iconSet iconSet="3Symbols">
        <cfvo type="percent" val="0"/>
        <cfvo type="num" val="3"/>
        <cfvo type="num" val="4"/>
      </iconSet>
    </cfRule>
  </conditionalFormatting>
  <conditionalFormatting sqref="M73 M77">
    <cfRule type="iconSet" priority="83">
      <iconSet iconSet="3Symbols">
        <cfvo type="percent" val="0"/>
        <cfvo type="num" val="3"/>
        <cfvo type="num" val="4"/>
      </iconSet>
    </cfRule>
  </conditionalFormatting>
  <conditionalFormatting sqref="M87">
    <cfRule type="iconSet" priority="81">
      <iconSet iconSet="3Symbols">
        <cfvo type="percent" val="0"/>
        <cfvo type="num" val="3"/>
        <cfvo type="num" val="4"/>
      </iconSet>
    </cfRule>
  </conditionalFormatting>
  <conditionalFormatting sqref="M91">
    <cfRule type="iconSet" priority="82">
      <iconSet iconSet="3Symbols">
        <cfvo type="percent" val="0"/>
        <cfvo type="num" val="3"/>
        <cfvo type="num" val="4"/>
      </iconSet>
    </cfRule>
  </conditionalFormatting>
  <conditionalFormatting sqref="M95">
    <cfRule type="iconSet" priority="84">
      <iconSet iconSet="3Symbols">
        <cfvo type="percent" val="0"/>
        <cfvo type="num" val="3"/>
        <cfvo type="num" val="4"/>
      </iconSet>
    </cfRule>
  </conditionalFormatting>
  <conditionalFormatting sqref="M99 M69 M81 M83">
    <cfRule type="iconSet" priority="87">
      <iconSet iconSet="3Symbols">
        <cfvo type="percent" val="0"/>
        <cfvo type="num" val="3"/>
        <cfvo type="num" val="4"/>
      </iconSet>
    </cfRule>
  </conditionalFormatting>
  <conditionalFormatting sqref="M103">
    <cfRule type="iconSet" priority="85">
      <iconSet iconSet="3Symbols">
        <cfvo type="percent" val="0"/>
        <cfvo type="num" val="3"/>
        <cfvo type="num" val="4"/>
      </iconSet>
    </cfRule>
  </conditionalFormatting>
  <conditionalFormatting sqref="M109 M105 AN104 M113">
    <cfRule type="iconSet" priority="86">
      <iconSet>
        <cfvo type="percent" val="0"/>
        <cfvo type="num" val="3"/>
        <cfvo type="num" val="4"/>
      </iconSet>
    </cfRule>
  </conditionalFormatting>
  <conditionalFormatting sqref="M163 AN162 M165">
    <cfRule type="iconSet" priority="54">
      <iconSet iconSet="3Symbols">
        <cfvo type="percent" val="0"/>
        <cfvo type="num" val="3"/>
        <cfvo type="num" val="4"/>
      </iconSet>
    </cfRule>
  </conditionalFormatting>
  <conditionalFormatting sqref="M189 M173 M191">
    <cfRule type="iconSet" priority="53">
      <iconSet iconSet="3Symbols">
        <cfvo type="percent" val="0"/>
        <cfvo type="num" val="3"/>
        <cfvo type="num" val="4"/>
      </iconSet>
    </cfRule>
  </conditionalFormatting>
  <conditionalFormatting sqref="O139 O131 I121 I135 I157 I125">
    <cfRule type="iconSet" priority="68">
      <iconSet iconSet="3Symbols">
        <cfvo type="percent" val="0"/>
        <cfvo type="num" val="3"/>
        <cfvo type="num" val="4"/>
      </iconSet>
    </cfRule>
  </conditionalFormatting>
  <conditionalFormatting sqref="O143">
    <cfRule type="iconSet" priority="26">
      <iconSet iconSet="3Symbols">
        <cfvo type="percent" val="0"/>
        <cfvo type="num" val="3"/>
        <cfvo type="num" val="4"/>
      </iconSet>
    </cfRule>
  </conditionalFormatting>
  <conditionalFormatting sqref="O147">
    <cfRule type="iconSet" priority="22">
      <iconSet iconSet="3Symbols">
        <cfvo type="percent" val="0"/>
        <cfvo type="num" val="3"/>
        <cfvo type="num" val="4"/>
      </iconSet>
    </cfRule>
  </conditionalFormatting>
  <conditionalFormatting sqref="O151">
    <cfRule type="iconSet" priority="21">
      <iconSet iconSet="3Symbols">
        <cfvo type="percent" val="0"/>
        <cfvo type="num" val="3"/>
        <cfvo type="num" val="4"/>
      </iconSet>
    </cfRule>
  </conditionalFormatting>
  <conditionalFormatting sqref="O155">
    <cfRule type="iconSet" priority="20">
      <iconSet iconSet="3Symbols">
        <cfvo type="percent" val="0"/>
        <cfvo type="num" val="3"/>
        <cfvo type="num" val="4"/>
      </iconSet>
    </cfRule>
  </conditionalFormatting>
  <conditionalFormatting sqref="AN64">
    <cfRule type="iconSet" priority="1">
      <iconSet>
        <cfvo type="percent" val="0"/>
        <cfvo type="num" val="3"/>
        <cfvo type="num" val="4"/>
      </iconSet>
    </cfRule>
  </conditionalFormatting>
  <conditionalFormatting sqref="AN74">
    <cfRule type="iconSet" priority="77">
      <iconSet iconSet="3Symbols">
        <cfvo type="percent" val="0"/>
        <cfvo type="num" val="3"/>
        <cfvo type="num" val="4"/>
      </iconSet>
    </cfRule>
  </conditionalFormatting>
  <conditionalFormatting sqref="AN78">
    <cfRule type="iconSet" priority="76">
      <iconSet iconSet="3Symbols">
        <cfvo type="percent" val="0"/>
        <cfvo type="num" val="3"/>
        <cfvo type="num" val="4"/>
      </iconSet>
    </cfRule>
  </conditionalFormatting>
  <conditionalFormatting sqref="AN82">
    <cfRule type="iconSet" priority="79">
      <iconSet>
        <cfvo type="percent" val="0"/>
        <cfvo type="num" val="3"/>
        <cfvo type="num" val="4"/>
      </iconSet>
    </cfRule>
  </conditionalFormatting>
  <conditionalFormatting sqref="AN84">
    <cfRule type="iconSet" priority="75">
      <iconSet iconSet="3Symbols">
        <cfvo type="percent" val="0"/>
        <cfvo type="num" val="3"/>
        <cfvo type="num" val="4"/>
      </iconSet>
    </cfRule>
  </conditionalFormatting>
  <conditionalFormatting sqref="AN88">
    <cfRule type="iconSet" priority="74">
      <iconSet iconSet="3Symbols">
        <cfvo type="percent" val="0"/>
        <cfvo type="num" val="3"/>
        <cfvo type="num" val="4"/>
      </iconSet>
    </cfRule>
  </conditionalFormatting>
  <conditionalFormatting sqref="AN92">
    <cfRule type="iconSet" priority="37">
      <iconSet iconSet="3Symbols">
        <cfvo type="percent" val="0"/>
        <cfvo type="num" val="3"/>
        <cfvo type="num" val="4"/>
      </iconSet>
    </cfRule>
  </conditionalFormatting>
  <conditionalFormatting sqref="AN96">
    <cfRule type="iconSet" priority="5">
      <iconSet iconSet="3Symbols">
        <cfvo type="percent" val="0"/>
        <cfvo type="num" val="3"/>
        <cfvo type="num" val="4"/>
      </iconSet>
    </cfRule>
  </conditionalFormatting>
  <conditionalFormatting sqref="AN100">
    <cfRule type="iconSet" priority="4">
      <iconSet iconSet="3Symbols">
        <cfvo type="percent" val="0"/>
        <cfvo type="num" val="3"/>
        <cfvo type="num" val="4"/>
      </iconSet>
    </cfRule>
  </conditionalFormatting>
  <conditionalFormatting sqref="AN106">
    <cfRule type="iconSet" priority="34">
      <iconSet iconSet="3Symbols">
        <cfvo type="percent" val="0"/>
        <cfvo type="num" val="3"/>
        <cfvo type="num" val="4"/>
      </iconSet>
    </cfRule>
  </conditionalFormatting>
  <conditionalFormatting sqref="AN110">
    <cfRule type="iconSet" priority="33">
      <iconSet iconSet="3Symbols">
        <cfvo type="percent" val="0"/>
        <cfvo type="num" val="3"/>
        <cfvo type="num" val="4"/>
      </iconSet>
    </cfRule>
  </conditionalFormatting>
  <conditionalFormatting sqref="AN116">
    <cfRule type="iconSet" priority="2">
      <iconSet>
        <cfvo type="percent" val="0"/>
        <cfvo type="num" val="3"/>
        <cfvo type="num" val="4"/>
      </iconSet>
    </cfRule>
  </conditionalFormatting>
  <conditionalFormatting sqref="AN118">
    <cfRule type="iconSet" priority="32">
      <iconSet iconSet="3Symbols">
        <cfvo type="percent" val="0"/>
        <cfvo type="num" val="3"/>
        <cfvo type="num" val="4"/>
      </iconSet>
    </cfRule>
  </conditionalFormatting>
  <conditionalFormatting sqref="AN122">
    <cfRule type="iconSet" priority="31">
      <iconSet iconSet="3Symbols">
        <cfvo type="percent" val="0"/>
        <cfvo type="num" val="3"/>
        <cfvo type="num" val="4"/>
      </iconSet>
    </cfRule>
  </conditionalFormatting>
  <conditionalFormatting sqref="AN126">
    <cfRule type="iconSet" priority="66">
      <iconSet iconSet="3Symbols">
        <cfvo type="percent" val="0"/>
        <cfvo type="num" val="3"/>
        <cfvo type="num" val="4"/>
      </iconSet>
    </cfRule>
  </conditionalFormatting>
  <conditionalFormatting sqref="AN128">
    <cfRule type="iconSet" priority="30">
      <iconSet iconSet="3Symbols">
        <cfvo type="percent" val="0"/>
        <cfvo type="num" val="3"/>
        <cfvo type="num" val="4"/>
      </iconSet>
    </cfRule>
  </conditionalFormatting>
  <conditionalFormatting sqref="AN132">
    <cfRule type="iconSet" priority="29">
      <iconSet iconSet="3Symbols">
        <cfvo type="percent" val="0"/>
        <cfvo type="num" val="3"/>
        <cfvo type="num" val="4"/>
      </iconSet>
    </cfRule>
  </conditionalFormatting>
  <conditionalFormatting sqref="AN136">
    <cfRule type="iconSet" priority="28">
      <iconSet iconSet="3Symbols">
        <cfvo type="percent" val="0"/>
        <cfvo type="num" val="3"/>
        <cfvo type="num" val="4"/>
      </iconSet>
    </cfRule>
  </conditionalFormatting>
  <conditionalFormatting sqref="AN140">
    <cfRule type="iconSet" priority="27">
      <iconSet iconSet="3Symbols">
        <cfvo type="percent" val="0"/>
        <cfvo type="num" val="3"/>
        <cfvo type="num" val="4"/>
      </iconSet>
    </cfRule>
  </conditionalFormatting>
  <conditionalFormatting sqref="AN144">
    <cfRule type="iconSet" priority="25">
      <iconSet iconSet="3Symbols">
        <cfvo type="percent" val="0"/>
        <cfvo type="num" val="3"/>
        <cfvo type="num" val="4"/>
      </iconSet>
    </cfRule>
  </conditionalFormatting>
  <conditionalFormatting sqref="AN148">
    <cfRule type="iconSet" priority="24">
      <iconSet iconSet="3Symbols">
        <cfvo type="percent" val="0"/>
        <cfvo type="num" val="3"/>
        <cfvo type="num" val="4"/>
      </iconSet>
    </cfRule>
  </conditionalFormatting>
  <conditionalFormatting sqref="AN152">
    <cfRule type="iconSet" priority="23">
      <iconSet iconSet="3Symbols">
        <cfvo type="percent" val="0"/>
        <cfvo type="num" val="3"/>
        <cfvo type="num" val="4"/>
      </iconSet>
    </cfRule>
  </conditionalFormatting>
  <conditionalFormatting sqref="AN156">
    <cfRule type="iconSet" priority="64">
      <iconSet iconSet="3Symbols">
        <cfvo type="percent" val="0"/>
        <cfvo type="num" val="3"/>
        <cfvo type="num" val="4"/>
      </iconSet>
    </cfRule>
  </conditionalFormatting>
  <conditionalFormatting sqref="AN158">
    <cfRule type="iconSet" priority="19">
      <iconSet iconSet="3Symbols">
        <cfvo type="percent" val="0"/>
        <cfvo type="num" val="3"/>
        <cfvo type="num" val="4"/>
      </iconSet>
    </cfRule>
  </conditionalFormatting>
  <conditionalFormatting sqref="AN166">
    <cfRule type="iconSet" priority="18">
      <iconSet iconSet="3Symbols">
        <cfvo type="percent" val="0"/>
        <cfvo type="num" val="3"/>
        <cfvo type="num" val="4"/>
      </iconSet>
    </cfRule>
  </conditionalFormatting>
  <conditionalFormatting sqref="AN170">
    <cfRule type="iconSet" priority="17">
      <iconSet iconSet="3Symbols">
        <cfvo type="percent" val="0"/>
        <cfvo type="num" val="3"/>
        <cfvo type="num" val="4"/>
      </iconSet>
    </cfRule>
  </conditionalFormatting>
  <conditionalFormatting sqref="AN174">
    <cfRule type="iconSet" priority="16">
      <iconSet iconSet="3Symbols">
        <cfvo type="percent" val="0"/>
        <cfvo type="num" val="3"/>
        <cfvo type="num" val="4"/>
      </iconSet>
    </cfRule>
  </conditionalFormatting>
  <conditionalFormatting sqref="AN178">
    <cfRule type="iconSet" priority="15">
      <iconSet iconSet="3Symbols">
        <cfvo type="percent" val="0"/>
        <cfvo type="num" val="3"/>
        <cfvo type="num" val="4"/>
      </iconSet>
    </cfRule>
  </conditionalFormatting>
  <conditionalFormatting sqref="AN182">
    <cfRule type="iconSet" priority="14">
      <iconSet iconSet="3Symbols">
        <cfvo type="percent" val="0"/>
        <cfvo type="num" val="3"/>
        <cfvo type="num" val="4"/>
      </iconSet>
    </cfRule>
  </conditionalFormatting>
  <conditionalFormatting sqref="AN186">
    <cfRule type="iconSet" priority="13">
      <iconSet iconSet="3Symbols">
        <cfvo type="percent" val="0"/>
        <cfvo type="num" val="3"/>
        <cfvo type="num" val="4"/>
      </iconSet>
    </cfRule>
  </conditionalFormatting>
  <conditionalFormatting sqref="AN190">
    <cfRule type="iconSet" priority="51">
      <iconSet iconSet="3Symbols">
        <cfvo type="percent" val="0"/>
        <cfvo type="num" val="3"/>
        <cfvo type="num" val="4"/>
      </iconSet>
    </cfRule>
  </conditionalFormatting>
  <conditionalFormatting sqref="AN192">
    <cfRule type="iconSet" priority="12">
      <iconSet iconSet="3Symbols">
        <cfvo type="percent" val="0"/>
        <cfvo type="num" val="3"/>
        <cfvo type="num" val="4"/>
      </iconSet>
    </cfRule>
  </conditionalFormatting>
  <conditionalFormatting sqref="AN196">
    <cfRule type="iconSet" priority="11">
      <iconSet iconSet="3Symbols">
        <cfvo type="percent" val="0"/>
        <cfvo type="num" val="3"/>
        <cfvo type="num" val="4"/>
      </iconSet>
    </cfRule>
  </conditionalFormatting>
  <conditionalFormatting sqref="AN200">
    <cfRule type="iconSet" priority="10">
      <iconSet iconSet="3Symbols">
        <cfvo type="percent" val="0"/>
        <cfvo type="num" val="3"/>
        <cfvo type="num" val="4"/>
      </iconSet>
    </cfRule>
  </conditionalFormatting>
  <conditionalFormatting sqref="AN204">
    <cfRule type="iconSet" priority="9">
      <iconSet iconSet="3Symbols">
        <cfvo type="percent" val="0"/>
        <cfvo type="num" val="3"/>
        <cfvo type="num" val="4"/>
      </iconSet>
    </cfRule>
  </conditionalFormatting>
  <conditionalFormatting sqref="AN208">
    <cfRule type="iconSet" priority="8">
      <iconSet iconSet="3Symbols">
        <cfvo type="percent" val="0"/>
        <cfvo type="num" val="3"/>
        <cfvo type="num" val="4"/>
      </iconSet>
    </cfRule>
  </conditionalFormatting>
  <conditionalFormatting sqref="AN212">
    <cfRule type="iconSet" priority="7">
      <iconSet iconSet="3Symbols">
        <cfvo type="percent" val="0"/>
        <cfvo type="num" val="3"/>
        <cfvo type="num" val="4"/>
      </iconSet>
    </cfRule>
  </conditionalFormatting>
  <conditionalFormatting sqref="AN216">
    <cfRule type="iconSet" priority="6">
      <iconSet iconSet="3Symbols">
        <cfvo type="percent" val="0"/>
        <cfvo type="num" val="3"/>
        <cfvo type="num" val="4"/>
      </iconSet>
    </cfRule>
  </conditionalFormatting>
  <dataValidations count="2">
    <dataValidation type="textLength" allowBlank="1" showInputMessage="1" showErrorMessage="1" error="Autorisation requise" prompt="Autorisation requise" sqref="AT3:BA3 AN162" xr:uid="{00000000-0002-0000-0100-000000000000}">
      <formula1>0</formula1>
      <formula2>0</formula2>
    </dataValidation>
    <dataValidation type="list" allowBlank="1" showInputMessage="1" showErrorMessage="1" sqref="AN212 AN200 AN204 AN74 AN78 AN84 AN88 AN96 AN100 AN106 AN110 AN192 AN152 AN136 AN140 AN128 AN132 AN92 AN118 AN196 AN122 AN148 AN158 AN166 AN170 AN174 AN178 AN182 AN186 AN144 AN208 AN216" xr:uid="{00000000-0002-0000-0100-000001000000}">
      <formula1>"1,2,3,4,5"</formula1>
    </dataValidation>
  </dataValidations>
  <printOptions horizontalCentered="1" verticalCentered="1"/>
  <pageMargins left="0.11811023622047245" right="0.11811023622047245" top="0.15748031496062992" bottom="0.15748031496062992" header="0.31496062992125984" footer="0.11811023622047245"/>
  <pageSetup paperSize="9"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BA222"/>
  <sheetViews>
    <sheetView showGridLines="0" topLeftCell="A220" zoomScale="110" zoomScaleNormal="110" workbookViewId="0">
      <selection activeCell="M81" sqref="M81:AM81"/>
    </sheetView>
  </sheetViews>
  <sheetFormatPr defaultColWidth="2.7265625" defaultRowHeight="14"/>
  <cols>
    <col min="1" max="1" width="4.54296875" style="110" customWidth="1"/>
    <col min="2" max="12" width="2.7265625" style="110"/>
    <col min="13" max="13" width="1.7265625" style="110" customWidth="1"/>
    <col min="14" max="14" width="1.26953125" style="110" customWidth="1"/>
    <col min="15" max="15" width="2.26953125" style="110" customWidth="1"/>
    <col min="16" max="24" width="2.7265625" style="110"/>
    <col min="25" max="25" width="2.26953125" style="110" customWidth="1"/>
    <col min="26" max="32" width="2.7265625" style="110"/>
    <col min="33" max="33" width="0.7265625" style="110" customWidth="1"/>
    <col min="34" max="39" width="2.7265625" style="110"/>
    <col min="40" max="40" width="4" style="110" customWidth="1"/>
    <col min="41" max="41" width="3.81640625" style="110" customWidth="1"/>
    <col min="42" max="52" width="2.7265625" style="110"/>
    <col min="53" max="53" width="3.81640625" style="110" customWidth="1"/>
    <col min="54" max="16384" width="2.7265625" style="110"/>
  </cols>
  <sheetData>
    <row r="1" spans="1:53" ht="31.5" customHeight="1">
      <c r="A1" s="252" t="s">
        <v>175</v>
      </c>
      <c r="B1" s="252"/>
      <c r="C1" s="252"/>
      <c r="D1" s="252"/>
      <c r="E1" s="252"/>
      <c r="F1" s="252"/>
      <c r="G1" s="252"/>
      <c r="H1" s="252"/>
      <c r="I1" s="252"/>
      <c r="J1" s="252"/>
      <c r="K1" s="252"/>
      <c r="L1" s="252"/>
      <c r="M1" s="252"/>
      <c r="N1" s="252"/>
      <c r="O1" s="252"/>
      <c r="P1" s="252"/>
      <c r="Q1" s="252"/>
      <c r="R1" s="252"/>
      <c r="S1" s="252"/>
      <c r="T1" s="252"/>
      <c r="U1" s="252"/>
      <c r="V1" s="252"/>
      <c r="W1" s="252"/>
      <c r="X1" s="252"/>
      <c r="Y1" s="252"/>
      <c r="Z1" s="252"/>
      <c r="AA1" s="252"/>
      <c r="AB1" s="252"/>
      <c r="AC1" s="252"/>
      <c r="AD1" s="252"/>
      <c r="AE1" s="252"/>
      <c r="AF1" s="252"/>
      <c r="AG1" s="252"/>
      <c r="AH1" s="252"/>
      <c r="AI1" s="252"/>
      <c r="AJ1" s="252"/>
      <c r="AK1" s="252"/>
      <c r="AL1" s="252"/>
      <c r="AM1" s="252"/>
      <c r="AN1" s="252"/>
      <c r="AO1" s="252"/>
      <c r="AP1" s="252"/>
      <c r="AQ1" s="252"/>
      <c r="AR1" s="252"/>
      <c r="AS1" s="252"/>
      <c r="AT1" s="252"/>
      <c r="AU1" s="252"/>
      <c r="AV1" s="252"/>
      <c r="AW1" s="252"/>
      <c r="AX1" s="252"/>
      <c r="AY1" s="252"/>
      <c r="AZ1" s="252"/>
      <c r="BA1" s="252"/>
    </row>
    <row r="2" spans="1:53" ht="12" customHeight="1">
      <c r="A2" s="111"/>
      <c r="B2" s="111"/>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row>
    <row r="3" spans="1:53" ht="21" customHeight="1">
      <c r="A3" s="286" t="s">
        <v>176</v>
      </c>
      <c r="B3" s="287"/>
      <c r="C3" s="287"/>
      <c r="D3" s="288"/>
      <c r="E3" s="289"/>
      <c r="F3" s="289"/>
      <c r="G3" s="289"/>
      <c r="H3" s="289"/>
      <c r="I3" s="289"/>
      <c r="J3" s="289"/>
      <c r="K3" s="289"/>
      <c r="L3" s="289"/>
      <c r="P3" s="286" t="s">
        <v>188</v>
      </c>
      <c r="Q3" s="287"/>
      <c r="R3" s="287"/>
      <c r="S3" s="287"/>
      <c r="T3" s="287"/>
      <c r="U3" s="287"/>
      <c r="V3" s="290"/>
      <c r="W3" s="290"/>
      <c r="X3" s="290"/>
      <c r="Y3" s="291"/>
      <c r="Z3" s="291"/>
      <c r="AA3" s="291"/>
      <c r="AB3" s="291"/>
      <c r="AC3" s="291"/>
      <c r="AD3" s="291"/>
      <c r="AE3" s="291"/>
      <c r="AF3" s="291"/>
      <c r="AG3" s="291"/>
      <c r="AH3" s="291"/>
      <c r="AI3" s="292"/>
      <c r="AJ3" s="112"/>
      <c r="AK3" s="112"/>
      <c r="AL3" s="112"/>
      <c r="AM3" s="112"/>
      <c r="AN3" s="112"/>
      <c r="AO3" s="293" t="s">
        <v>177</v>
      </c>
      <c r="AP3" s="294"/>
      <c r="AQ3" s="294"/>
      <c r="AR3" s="294"/>
      <c r="AS3" s="294"/>
      <c r="AT3" s="295">
        <f ca="1">TODAY()</f>
        <v>45316</v>
      </c>
      <c r="AU3" s="296"/>
      <c r="AV3" s="296"/>
      <c r="AW3" s="296"/>
      <c r="AX3" s="296"/>
      <c r="AY3" s="296"/>
      <c r="AZ3" s="296"/>
      <c r="BA3" s="288"/>
    </row>
    <row r="4" spans="1:53" ht="10.5" customHeight="1"/>
    <row r="5" spans="1:53" ht="17.25" customHeight="1">
      <c r="A5" s="275" t="s">
        <v>192</v>
      </c>
      <c r="B5" s="275"/>
      <c r="C5" s="275"/>
      <c r="D5" s="275"/>
      <c r="E5" s="275"/>
      <c r="F5" s="275"/>
      <c r="G5" s="275"/>
      <c r="H5" s="275"/>
      <c r="I5" s="275"/>
      <c r="J5" s="275"/>
      <c r="K5" s="275"/>
      <c r="L5" s="275"/>
      <c r="M5" s="275"/>
      <c r="N5" s="275"/>
      <c r="O5" s="275"/>
      <c r="P5" s="275"/>
      <c r="Q5" s="275"/>
      <c r="R5" s="275"/>
      <c r="S5" s="275"/>
      <c r="T5" s="275"/>
      <c r="U5" s="275"/>
      <c r="V5" s="275"/>
      <c r="W5" s="275"/>
      <c r="X5" s="275"/>
      <c r="Y5" s="275"/>
      <c r="Z5" s="275"/>
      <c r="AA5" s="275"/>
      <c r="AB5" s="275"/>
      <c r="AC5" s="275"/>
      <c r="AD5" s="275"/>
      <c r="AE5" s="275"/>
      <c r="AF5" s="275"/>
      <c r="AH5" s="276" t="s">
        <v>178</v>
      </c>
      <c r="AI5" s="276"/>
      <c r="AJ5" s="276"/>
      <c r="AK5" s="276"/>
      <c r="AL5" s="276"/>
      <c r="AM5" s="276"/>
      <c r="AN5" s="276"/>
      <c r="AO5" s="276"/>
      <c r="AP5" s="276"/>
      <c r="AQ5" s="276"/>
      <c r="AR5" s="276"/>
      <c r="AS5" s="276"/>
      <c r="AT5" s="276"/>
      <c r="AU5" s="276"/>
      <c r="AV5" s="276"/>
      <c r="AW5" s="276"/>
      <c r="AX5" s="276"/>
      <c r="AY5" s="276"/>
      <c r="AZ5" s="277">
        <f>Recap!B26</f>
        <v>0</v>
      </c>
      <c r="BA5" s="278"/>
    </row>
    <row r="6" spans="1:53" ht="18" customHeight="1"/>
    <row r="19" spans="1:53" ht="18.75" customHeight="1">
      <c r="A19" s="297" t="s">
        <v>181</v>
      </c>
      <c r="B19" s="298"/>
      <c r="C19" s="298"/>
      <c r="D19" s="298"/>
      <c r="E19" s="298"/>
      <c r="F19" s="298"/>
      <c r="G19" s="298"/>
      <c r="H19" s="298"/>
      <c r="I19" s="298"/>
      <c r="J19" s="298"/>
      <c r="K19" s="298"/>
      <c r="L19" s="298"/>
      <c r="M19" s="298"/>
      <c r="N19" s="298"/>
      <c r="O19" s="298"/>
      <c r="P19" s="298"/>
      <c r="Q19" s="298"/>
      <c r="R19" s="298"/>
      <c r="S19" s="298"/>
      <c r="T19" s="298"/>
      <c r="U19" s="298"/>
      <c r="V19" s="298"/>
      <c r="W19" s="298"/>
      <c r="X19" s="298"/>
      <c r="Y19" s="298"/>
      <c r="Z19" s="298"/>
      <c r="AA19" s="298"/>
      <c r="AB19" s="298"/>
      <c r="AC19" s="298"/>
      <c r="AD19" s="298"/>
      <c r="AE19" s="298"/>
      <c r="AF19" s="299"/>
      <c r="AH19" s="279" t="s">
        <v>182</v>
      </c>
      <c r="AI19" s="279"/>
      <c r="AJ19" s="279"/>
      <c r="AK19" s="279"/>
      <c r="AL19" s="279"/>
      <c r="AM19" s="279"/>
      <c r="AN19" s="279"/>
      <c r="AO19" s="279"/>
      <c r="AP19" s="279"/>
      <c r="AQ19" s="279"/>
      <c r="AR19" s="279"/>
      <c r="AS19" s="279"/>
      <c r="AT19" s="279"/>
      <c r="AU19" s="279"/>
      <c r="AV19" s="279"/>
      <c r="AW19" s="279"/>
      <c r="AX19" s="279"/>
      <c r="AY19" s="279"/>
      <c r="AZ19" s="279"/>
      <c r="BA19" s="279"/>
    </row>
    <row r="20" spans="1:53" ht="5.25" customHeight="1"/>
    <row r="21" spans="1:53" ht="17.25" customHeight="1">
      <c r="A21" s="253"/>
      <c r="B21" s="254"/>
      <c r="C21" s="254"/>
      <c r="D21" s="254"/>
      <c r="E21" s="254"/>
      <c r="F21" s="254"/>
      <c r="G21" s="254"/>
      <c r="H21" s="254"/>
      <c r="I21" s="254"/>
      <c r="J21" s="254"/>
      <c r="K21" s="254"/>
      <c r="L21" s="254"/>
      <c r="M21" s="254"/>
      <c r="N21" s="254"/>
      <c r="O21" s="254"/>
      <c r="P21" s="254"/>
      <c r="Q21" s="254"/>
      <c r="R21" s="254"/>
      <c r="S21" s="254"/>
      <c r="T21" s="254"/>
      <c r="U21" s="254"/>
      <c r="V21" s="254"/>
      <c r="W21" s="254"/>
      <c r="X21" s="254"/>
      <c r="Y21" s="254"/>
      <c r="Z21" s="254"/>
      <c r="AA21" s="254"/>
      <c r="AB21" s="254"/>
      <c r="AC21" s="254"/>
      <c r="AD21" s="254"/>
      <c r="AE21" s="254"/>
      <c r="AF21" s="255"/>
      <c r="AH21" s="253"/>
      <c r="AI21" s="254"/>
      <c r="AJ21" s="254"/>
      <c r="AK21" s="254"/>
      <c r="AL21" s="254"/>
      <c r="AM21" s="254"/>
      <c r="AN21" s="254"/>
      <c r="AO21" s="254"/>
      <c r="AP21" s="254"/>
      <c r="AQ21" s="254"/>
      <c r="AR21" s="254"/>
      <c r="AS21" s="254"/>
      <c r="AT21" s="254"/>
      <c r="AU21" s="254"/>
      <c r="AV21" s="254"/>
      <c r="AW21" s="254"/>
      <c r="AX21" s="254"/>
      <c r="AY21" s="254"/>
      <c r="AZ21" s="254"/>
      <c r="BA21" s="255"/>
    </row>
    <row r="22" spans="1:53" s="113" customFormat="1" ht="19.899999999999999" customHeight="1">
      <c r="A22" s="256"/>
      <c r="B22" s="257"/>
      <c r="C22" s="257"/>
      <c r="D22" s="257"/>
      <c r="E22" s="257"/>
      <c r="F22" s="257"/>
      <c r="G22" s="257"/>
      <c r="H22" s="257"/>
      <c r="I22" s="257"/>
      <c r="J22" s="257"/>
      <c r="K22" s="257"/>
      <c r="L22" s="257"/>
      <c r="M22" s="257"/>
      <c r="N22" s="257"/>
      <c r="O22" s="257"/>
      <c r="P22" s="257"/>
      <c r="Q22" s="257"/>
      <c r="R22" s="257"/>
      <c r="S22" s="257"/>
      <c r="T22" s="257"/>
      <c r="U22" s="257"/>
      <c r="V22" s="257"/>
      <c r="W22" s="257"/>
      <c r="X22" s="257"/>
      <c r="Y22" s="257"/>
      <c r="Z22" s="257"/>
      <c r="AA22" s="257"/>
      <c r="AB22" s="257"/>
      <c r="AC22" s="257"/>
      <c r="AD22" s="257"/>
      <c r="AE22" s="257"/>
      <c r="AF22" s="258"/>
      <c r="AH22" s="256"/>
      <c r="AI22" s="257"/>
      <c r="AJ22" s="257"/>
      <c r="AK22" s="257"/>
      <c r="AL22" s="257"/>
      <c r="AM22" s="257"/>
      <c r="AN22" s="257"/>
      <c r="AO22" s="257"/>
      <c r="AP22" s="257"/>
      <c r="AQ22" s="257"/>
      <c r="AR22" s="257"/>
      <c r="AS22" s="257"/>
      <c r="AT22" s="257"/>
      <c r="AU22" s="257"/>
      <c r="AV22" s="257"/>
      <c r="AW22" s="257"/>
      <c r="AX22" s="257"/>
      <c r="AY22" s="257"/>
      <c r="AZ22" s="257"/>
      <c r="BA22" s="258"/>
    </row>
    <row r="23" spans="1:53">
      <c r="A23" s="256"/>
      <c r="B23" s="257"/>
      <c r="C23" s="257"/>
      <c r="D23" s="257"/>
      <c r="E23" s="257"/>
      <c r="F23" s="257"/>
      <c r="G23" s="257"/>
      <c r="H23" s="257"/>
      <c r="I23" s="257"/>
      <c r="J23" s="257"/>
      <c r="K23" s="257"/>
      <c r="L23" s="257"/>
      <c r="M23" s="257"/>
      <c r="N23" s="257"/>
      <c r="O23" s="257"/>
      <c r="P23" s="257"/>
      <c r="Q23" s="257"/>
      <c r="R23" s="257"/>
      <c r="S23" s="257"/>
      <c r="T23" s="257"/>
      <c r="U23" s="257"/>
      <c r="V23" s="257"/>
      <c r="W23" s="257"/>
      <c r="X23" s="257"/>
      <c r="Y23" s="257"/>
      <c r="Z23" s="257"/>
      <c r="AA23" s="257"/>
      <c r="AB23" s="257"/>
      <c r="AC23" s="257"/>
      <c r="AD23" s="257"/>
      <c r="AE23" s="257"/>
      <c r="AF23" s="258"/>
      <c r="AH23" s="256"/>
      <c r="AI23" s="257"/>
      <c r="AJ23" s="257"/>
      <c r="AK23" s="257"/>
      <c r="AL23" s="257"/>
      <c r="AM23" s="257"/>
      <c r="AN23" s="257"/>
      <c r="AO23" s="257"/>
      <c r="AP23" s="257"/>
      <c r="AQ23" s="257"/>
      <c r="AR23" s="257"/>
      <c r="AS23" s="257"/>
      <c r="AT23" s="257"/>
      <c r="AU23" s="257"/>
      <c r="AV23" s="257"/>
      <c r="AW23" s="257"/>
      <c r="AX23" s="257"/>
      <c r="AY23" s="257"/>
      <c r="AZ23" s="257"/>
      <c r="BA23" s="258"/>
    </row>
    <row r="24" spans="1:53">
      <c r="A24" s="256"/>
      <c r="B24" s="257"/>
      <c r="C24" s="257"/>
      <c r="D24" s="257"/>
      <c r="E24" s="257"/>
      <c r="F24" s="257"/>
      <c r="G24" s="257"/>
      <c r="H24" s="257"/>
      <c r="I24" s="257"/>
      <c r="J24" s="257"/>
      <c r="K24" s="257"/>
      <c r="L24" s="257"/>
      <c r="M24" s="257"/>
      <c r="N24" s="257"/>
      <c r="O24" s="257"/>
      <c r="P24" s="257"/>
      <c r="Q24" s="257"/>
      <c r="R24" s="257"/>
      <c r="S24" s="257"/>
      <c r="T24" s="257"/>
      <c r="U24" s="257"/>
      <c r="V24" s="257"/>
      <c r="W24" s="257"/>
      <c r="X24" s="257"/>
      <c r="Y24" s="257"/>
      <c r="Z24" s="257"/>
      <c r="AA24" s="257"/>
      <c r="AB24" s="257"/>
      <c r="AC24" s="257"/>
      <c r="AD24" s="257"/>
      <c r="AE24" s="257"/>
      <c r="AF24" s="258"/>
      <c r="AH24" s="256"/>
      <c r="AI24" s="257"/>
      <c r="AJ24" s="257"/>
      <c r="AK24" s="257"/>
      <c r="AL24" s="257"/>
      <c r="AM24" s="257"/>
      <c r="AN24" s="257"/>
      <c r="AO24" s="257"/>
      <c r="AP24" s="257"/>
      <c r="AQ24" s="257"/>
      <c r="AR24" s="257"/>
      <c r="AS24" s="257"/>
      <c r="AT24" s="257"/>
      <c r="AU24" s="257"/>
      <c r="AV24" s="257"/>
      <c r="AW24" s="257"/>
      <c r="AX24" s="257"/>
      <c r="AY24" s="257"/>
      <c r="AZ24" s="257"/>
      <c r="BA24" s="258"/>
    </row>
    <row r="25" spans="1:53">
      <c r="A25" s="256"/>
      <c r="B25" s="257"/>
      <c r="C25" s="257"/>
      <c r="D25" s="257"/>
      <c r="E25" s="257"/>
      <c r="F25" s="257"/>
      <c r="G25" s="257"/>
      <c r="H25" s="257"/>
      <c r="I25" s="257"/>
      <c r="J25" s="257"/>
      <c r="K25" s="257"/>
      <c r="L25" s="257"/>
      <c r="M25" s="257"/>
      <c r="N25" s="257"/>
      <c r="O25" s="257"/>
      <c r="P25" s="257"/>
      <c r="Q25" s="257"/>
      <c r="R25" s="257"/>
      <c r="S25" s="257"/>
      <c r="T25" s="257"/>
      <c r="U25" s="257"/>
      <c r="V25" s="257"/>
      <c r="W25" s="257"/>
      <c r="X25" s="257"/>
      <c r="Y25" s="257"/>
      <c r="Z25" s="257"/>
      <c r="AA25" s="257"/>
      <c r="AB25" s="257"/>
      <c r="AC25" s="257"/>
      <c r="AD25" s="257"/>
      <c r="AE25" s="257"/>
      <c r="AF25" s="258"/>
      <c r="AH25" s="256"/>
      <c r="AI25" s="257"/>
      <c r="AJ25" s="257"/>
      <c r="AK25" s="257"/>
      <c r="AL25" s="257"/>
      <c r="AM25" s="257"/>
      <c r="AN25" s="257"/>
      <c r="AO25" s="257"/>
      <c r="AP25" s="257"/>
      <c r="AQ25" s="257"/>
      <c r="AR25" s="257"/>
      <c r="AS25" s="257"/>
      <c r="AT25" s="257"/>
      <c r="AU25" s="257"/>
      <c r="AV25" s="257"/>
      <c r="AW25" s="257"/>
      <c r="AX25" s="257"/>
      <c r="AY25" s="257"/>
      <c r="AZ25" s="257"/>
      <c r="BA25" s="258"/>
    </row>
    <row r="26" spans="1:53">
      <c r="A26" s="256"/>
      <c r="B26" s="257"/>
      <c r="C26" s="257"/>
      <c r="D26" s="257"/>
      <c r="E26" s="257"/>
      <c r="F26" s="257"/>
      <c r="G26" s="257"/>
      <c r="H26" s="257"/>
      <c r="I26" s="257"/>
      <c r="J26" s="257"/>
      <c r="K26" s="257"/>
      <c r="L26" s="257"/>
      <c r="M26" s="257"/>
      <c r="N26" s="257"/>
      <c r="O26" s="257"/>
      <c r="P26" s="257"/>
      <c r="Q26" s="257"/>
      <c r="R26" s="257"/>
      <c r="S26" s="257"/>
      <c r="T26" s="257"/>
      <c r="U26" s="257"/>
      <c r="V26" s="257"/>
      <c r="W26" s="257"/>
      <c r="X26" s="257"/>
      <c r="Y26" s="257"/>
      <c r="Z26" s="257"/>
      <c r="AA26" s="257"/>
      <c r="AB26" s="257"/>
      <c r="AC26" s="257"/>
      <c r="AD26" s="257"/>
      <c r="AE26" s="257"/>
      <c r="AF26" s="258"/>
      <c r="AH26" s="256"/>
      <c r="AI26" s="257"/>
      <c r="AJ26" s="257"/>
      <c r="AK26" s="257"/>
      <c r="AL26" s="257"/>
      <c r="AM26" s="257"/>
      <c r="AN26" s="257"/>
      <c r="AO26" s="257"/>
      <c r="AP26" s="257"/>
      <c r="AQ26" s="257"/>
      <c r="AR26" s="257"/>
      <c r="AS26" s="257"/>
      <c r="AT26" s="257"/>
      <c r="AU26" s="257"/>
      <c r="AV26" s="257"/>
      <c r="AW26" s="257"/>
      <c r="AX26" s="257"/>
      <c r="AY26" s="257"/>
      <c r="AZ26" s="257"/>
      <c r="BA26" s="258"/>
    </row>
    <row r="27" spans="1:53">
      <c r="A27" s="256"/>
      <c r="B27" s="257"/>
      <c r="C27" s="257"/>
      <c r="D27" s="257"/>
      <c r="E27" s="257"/>
      <c r="F27" s="257"/>
      <c r="G27" s="257"/>
      <c r="H27" s="257"/>
      <c r="I27" s="257"/>
      <c r="J27" s="257"/>
      <c r="K27" s="257"/>
      <c r="L27" s="257"/>
      <c r="M27" s="257"/>
      <c r="N27" s="257"/>
      <c r="O27" s="257"/>
      <c r="P27" s="257"/>
      <c r="Q27" s="257"/>
      <c r="R27" s="257"/>
      <c r="S27" s="257"/>
      <c r="T27" s="257"/>
      <c r="U27" s="257"/>
      <c r="V27" s="257"/>
      <c r="W27" s="257"/>
      <c r="X27" s="257"/>
      <c r="Y27" s="257"/>
      <c r="Z27" s="257"/>
      <c r="AA27" s="257"/>
      <c r="AB27" s="257"/>
      <c r="AC27" s="257"/>
      <c r="AD27" s="257"/>
      <c r="AE27" s="257"/>
      <c r="AF27" s="258"/>
      <c r="AH27" s="256"/>
      <c r="AI27" s="257"/>
      <c r="AJ27" s="257"/>
      <c r="AK27" s="257"/>
      <c r="AL27" s="257"/>
      <c r="AM27" s="257"/>
      <c r="AN27" s="257"/>
      <c r="AO27" s="257"/>
      <c r="AP27" s="257"/>
      <c r="AQ27" s="257"/>
      <c r="AR27" s="257"/>
      <c r="AS27" s="257"/>
      <c r="AT27" s="257"/>
      <c r="AU27" s="257"/>
      <c r="AV27" s="257"/>
      <c r="AW27" s="257"/>
      <c r="AX27" s="257"/>
      <c r="AY27" s="257"/>
      <c r="AZ27" s="257"/>
      <c r="BA27" s="258"/>
    </row>
    <row r="28" spans="1:53">
      <c r="A28" s="256"/>
      <c r="B28" s="257"/>
      <c r="C28" s="257"/>
      <c r="D28" s="257"/>
      <c r="E28" s="257"/>
      <c r="F28" s="257"/>
      <c r="G28" s="257"/>
      <c r="H28" s="257"/>
      <c r="I28" s="257"/>
      <c r="J28" s="257"/>
      <c r="K28" s="257"/>
      <c r="L28" s="257"/>
      <c r="M28" s="257"/>
      <c r="N28" s="257"/>
      <c r="O28" s="257"/>
      <c r="P28" s="257"/>
      <c r="Q28" s="257"/>
      <c r="R28" s="257"/>
      <c r="S28" s="257"/>
      <c r="T28" s="257"/>
      <c r="U28" s="257"/>
      <c r="V28" s="257"/>
      <c r="W28" s="257"/>
      <c r="X28" s="257"/>
      <c r="Y28" s="257"/>
      <c r="Z28" s="257"/>
      <c r="AA28" s="257"/>
      <c r="AB28" s="257"/>
      <c r="AC28" s="257"/>
      <c r="AD28" s="257"/>
      <c r="AE28" s="257"/>
      <c r="AF28" s="258"/>
      <c r="AH28" s="256"/>
      <c r="AI28" s="257"/>
      <c r="AJ28" s="257"/>
      <c r="AK28" s="257"/>
      <c r="AL28" s="257"/>
      <c r="AM28" s="257"/>
      <c r="AN28" s="257"/>
      <c r="AO28" s="257"/>
      <c r="AP28" s="257"/>
      <c r="AQ28" s="257"/>
      <c r="AR28" s="257"/>
      <c r="AS28" s="257"/>
      <c r="AT28" s="257"/>
      <c r="AU28" s="257"/>
      <c r="AV28" s="257"/>
      <c r="AW28" s="257"/>
      <c r="AX28" s="257"/>
      <c r="AY28" s="257"/>
      <c r="AZ28" s="257"/>
      <c r="BA28" s="258"/>
    </row>
    <row r="29" spans="1:53">
      <c r="A29" s="256"/>
      <c r="B29" s="257"/>
      <c r="C29" s="257"/>
      <c r="D29" s="257"/>
      <c r="E29" s="257"/>
      <c r="F29" s="257"/>
      <c r="G29" s="257"/>
      <c r="H29" s="257"/>
      <c r="I29" s="257"/>
      <c r="J29" s="257"/>
      <c r="K29" s="257"/>
      <c r="L29" s="257"/>
      <c r="M29" s="257"/>
      <c r="N29" s="257"/>
      <c r="O29" s="257"/>
      <c r="P29" s="257"/>
      <c r="Q29" s="257"/>
      <c r="R29" s="257"/>
      <c r="S29" s="257"/>
      <c r="T29" s="257"/>
      <c r="U29" s="257"/>
      <c r="V29" s="257"/>
      <c r="W29" s="257"/>
      <c r="X29" s="257"/>
      <c r="Y29" s="257"/>
      <c r="Z29" s="257"/>
      <c r="AA29" s="257"/>
      <c r="AB29" s="257"/>
      <c r="AC29" s="257"/>
      <c r="AD29" s="257"/>
      <c r="AE29" s="257"/>
      <c r="AF29" s="258"/>
      <c r="AH29" s="256"/>
      <c r="AI29" s="257"/>
      <c r="AJ29" s="257"/>
      <c r="AK29" s="257"/>
      <c r="AL29" s="257"/>
      <c r="AM29" s="257"/>
      <c r="AN29" s="257"/>
      <c r="AO29" s="257"/>
      <c r="AP29" s="257"/>
      <c r="AQ29" s="257"/>
      <c r="AR29" s="257"/>
      <c r="AS29" s="257"/>
      <c r="AT29" s="257"/>
      <c r="AU29" s="257"/>
      <c r="AV29" s="257"/>
      <c r="AW29" s="257"/>
      <c r="AX29" s="257"/>
      <c r="AY29" s="257"/>
      <c r="AZ29" s="257"/>
      <c r="BA29" s="258"/>
    </row>
    <row r="30" spans="1:53">
      <c r="A30" s="256"/>
      <c r="B30" s="257"/>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8"/>
      <c r="AH30" s="256"/>
      <c r="AI30" s="257"/>
      <c r="AJ30" s="257"/>
      <c r="AK30" s="257"/>
      <c r="AL30" s="257"/>
      <c r="AM30" s="257"/>
      <c r="AN30" s="257"/>
      <c r="AO30" s="257"/>
      <c r="AP30" s="257"/>
      <c r="AQ30" s="257"/>
      <c r="AR30" s="257"/>
      <c r="AS30" s="257"/>
      <c r="AT30" s="257"/>
      <c r="AU30" s="257"/>
      <c r="AV30" s="257"/>
      <c r="AW30" s="257"/>
      <c r="AX30" s="257"/>
      <c r="AY30" s="257"/>
      <c r="AZ30" s="257"/>
      <c r="BA30" s="258"/>
    </row>
    <row r="31" spans="1:53">
      <c r="A31" s="256"/>
      <c r="B31" s="257"/>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8"/>
      <c r="AH31" s="256"/>
      <c r="AI31" s="257"/>
      <c r="AJ31" s="257"/>
      <c r="AK31" s="257"/>
      <c r="AL31" s="257"/>
      <c r="AM31" s="257"/>
      <c r="AN31" s="257"/>
      <c r="AO31" s="257"/>
      <c r="AP31" s="257"/>
      <c r="AQ31" s="257"/>
      <c r="AR31" s="257"/>
      <c r="AS31" s="257"/>
      <c r="AT31" s="257"/>
      <c r="AU31" s="257"/>
      <c r="AV31" s="257"/>
      <c r="AW31" s="257"/>
      <c r="AX31" s="257"/>
      <c r="AY31" s="257"/>
      <c r="AZ31" s="257"/>
      <c r="BA31" s="258"/>
    </row>
    <row r="32" spans="1:53">
      <c r="A32" s="256"/>
      <c r="B32" s="257"/>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7"/>
      <c r="AA32" s="257"/>
      <c r="AB32" s="257"/>
      <c r="AC32" s="257"/>
      <c r="AD32" s="257"/>
      <c r="AE32" s="257"/>
      <c r="AF32" s="258"/>
      <c r="AH32" s="256"/>
      <c r="AI32" s="257"/>
      <c r="AJ32" s="257"/>
      <c r="AK32" s="257"/>
      <c r="AL32" s="257"/>
      <c r="AM32" s="257"/>
      <c r="AN32" s="257"/>
      <c r="AO32" s="257"/>
      <c r="AP32" s="257"/>
      <c r="AQ32" s="257"/>
      <c r="AR32" s="257"/>
      <c r="AS32" s="257"/>
      <c r="AT32" s="257"/>
      <c r="AU32" s="257"/>
      <c r="AV32" s="257"/>
      <c r="AW32" s="257"/>
      <c r="AX32" s="257"/>
      <c r="AY32" s="257"/>
      <c r="AZ32" s="257"/>
      <c r="BA32" s="258"/>
    </row>
    <row r="33" spans="1:53">
      <c r="A33" s="256"/>
      <c r="B33" s="257"/>
      <c r="C33" s="257"/>
      <c r="D33" s="257"/>
      <c r="E33" s="257"/>
      <c r="F33" s="257"/>
      <c r="G33" s="257"/>
      <c r="H33" s="257"/>
      <c r="I33" s="257"/>
      <c r="J33" s="257"/>
      <c r="K33" s="257"/>
      <c r="L33" s="257"/>
      <c r="M33" s="257"/>
      <c r="N33" s="257"/>
      <c r="O33" s="257"/>
      <c r="P33" s="257"/>
      <c r="Q33" s="257"/>
      <c r="R33" s="257"/>
      <c r="S33" s="257"/>
      <c r="T33" s="257"/>
      <c r="U33" s="257"/>
      <c r="V33" s="257"/>
      <c r="W33" s="257"/>
      <c r="X33" s="257"/>
      <c r="Y33" s="257"/>
      <c r="Z33" s="257"/>
      <c r="AA33" s="257"/>
      <c r="AB33" s="257"/>
      <c r="AC33" s="257"/>
      <c r="AD33" s="257"/>
      <c r="AE33" s="257"/>
      <c r="AF33" s="258"/>
      <c r="AH33" s="256"/>
      <c r="AI33" s="257"/>
      <c r="AJ33" s="257"/>
      <c r="AK33" s="257"/>
      <c r="AL33" s="257"/>
      <c r="AM33" s="257"/>
      <c r="AN33" s="257"/>
      <c r="AO33" s="257"/>
      <c r="AP33" s="257"/>
      <c r="AQ33" s="257"/>
      <c r="AR33" s="257"/>
      <c r="AS33" s="257"/>
      <c r="AT33" s="257"/>
      <c r="AU33" s="257"/>
      <c r="AV33" s="257"/>
      <c r="AW33" s="257"/>
      <c r="AX33" s="257"/>
      <c r="AY33" s="257"/>
      <c r="AZ33" s="257"/>
      <c r="BA33" s="258"/>
    </row>
    <row r="34" spans="1:53">
      <c r="A34" s="259"/>
      <c r="B34" s="260"/>
      <c r="C34" s="260"/>
      <c r="D34" s="260"/>
      <c r="E34" s="260"/>
      <c r="F34" s="260"/>
      <c r="G34" s="260"/>
      <c r="H34" s="260"/>
      <c r="I34" s="260"/>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1"/>
      <c r="AH34" s="259"/>
      <c r="AI34" s="260"/>
      <c r="AJ34" s="260"/>
      <c r="AK34" s="260"/>
      <c r="AL34" s="260"/>
      <c r="AM34" s="260"/>
      <c r="AN34" s="260"/>
      <c r="AO34" s="260"/>
      <c r="AP34" s="260"/>
      <c r="AQ34" s="260"/>
      <c r="AR34" s="260"/>
      <c r="AS34" s="260"/>
      <c r="AT34" s="260"/>
      <c r="AU34" s="260"/>
      <c r="AV34" s="260"/>
      <c r="AW34" s="260"/>
      <c r="AX34" s="260"/>
      <c r="AY34" s="260"/>
      <c r="AZ34" s="260"/>
      <c r="BA34" s="261"/>
    </row>
    <row r="35" spans="1:53" ht="0.65" customHeight="1">
      <c r="AH35" s="126"/>
      <c r="AI35" s="126"/>
      <c r="AJ35" s="126"/>
      <c r="AK35" s="126"/>
      <c r="AL35" s="126"/>
      <c r="AM35" s="126"/>
      <c r="AN35" s="126"/>
      <c r="AO35" s="126"/>
      <c r="AP35" s="126"/>
      <c r="AQ35" s="126"/>
      <c r="AR35" s="126"/>
      <c r="AS35" s="126"/>
      <c r="AT35" s="126"/>
      <c r="AU35" s="126"/>
      <c r="AV35" s="126"/>
      <c r="AW35" s="126"/>
      <c r="AX35" s="126"/>
      <c r="AY35" s="126"/>
      <c r="AZ35" s="126"/>
      <c r="BA35" s="126"/>
    </row>
    <row r="36" spans="1:53" ht="9" customHeight="1"/>
    <row r="37" spans="1:53" s="112" customFormat="1" ht="33" customHeight="1">
      <c r="A37" s="280" t="s">
        <v>183</v>
      </c>
      <c r="B37" s="281"/>
      <c r="C37" s="281"/>
      <c r="D37" s="281"/>
      <c r="E37" s="281"/>
      <c r="F37" s="281"/>
      <c r="G37" s="281"/>
      <c r="H37" s="281"/>
      <c r="I37" s="282"/>
      <c r="J37" s="283" t="s">
        <v>184</v>
      </c>
      <c r="K37" s="284"/>
      <c r="L37" s="284"/>
      <c r="M37" s="284"/>
      <c r="N37" s="284"/>
      <c r="O37" s="284"/>
      <c r="P37" s="284"/>
      <c r="Q37" s="284"/>
      <c r="R37" s="284"/>
      <c r="S37" s="284"/>
      <c r="T37" s="284"/>
      <c r="U37" s="284"/>
      <c r="V37" s="284"/>
      <c r="W37" s="284"/>
      <c r="X37" s="284"/>
      <c r="Y37" s="284"/>
      <c r="Z37" s="284"/>
      <c r="AA37" s="285"/>
      <c r="AB37" s="283" t="s">
        <v>185</v>
      </c>
      <c r="AC37" s="284"/>
      <c r="AD37" s="284"/>
      <c r="AE37" s="284"/>
      <c r="AF37" s="284"/>
      <c r="AG37" s="285"/>
      <c r="AH37" s="279" t="s">
        <v>111</v>
      </c>
      <c r="AI37" s="279"/>
      <c r="AJ37" s="279"/>
      <c r="AK37" s="279"/>
      <c r="AL37" s="279"/>
      <c r="AM37" s="279"/>
      <c r="AN37" s="279"/>
      <c r="AO37" s="279" t="s">
        <v>186</v>
      </c>
      <c r="AP37" s="279"/>
      <c r="AQ37" s="279"/>
      <c r="AR37" s="279"/>
      <c r="AS37" s="279"/>
      <c r="AT37" s="279"/>
      <c r="AU37" s="279"/>
      <c r="AV37" s="279"/>
      <c r="AW37" s="279"/>
      <c r="AX37" s="279"/>
      <c r="AY37" s="279"/>
      <c r="AZ37" s="279"/>
      <c r="BA37" s="279"/>
    </row>
    <row r="38" spans="1:53" ht="20.149999999999999" customHeight="1">
      <c r="A38" s="239" t="s">
        <v>179</v>
      </c>
      <c r="B38" s="240"/>
      <c r="C38" s="240"/>
      <c r="D38" s="240"/>
      <c r="E38" s="240"/>
      <c r="F38" s="240"/>
      <c r="G38" s="240"/>
      <c r="H38" s="240"/>
      <c r="I38" s="241"/>
      <c r="J38" s="265" t="s">
        <v>340</v>
      </c>
      <c r="K38" s="266"/>
      <c r="L38" s="266"/>
      <c r="M38" s="266"/>
      <c r="N38" s="266"/>
      <c r="O38" s="266"/>
      <c r="P38" s="266"/>
      <c r="Q38" s="266"/>
      <c r="R38" s="266"/>
      <c r="S38" s="266"/>
      <c r="T38" s="266"/>
      <c r="U38" s="266"/>
      <c r="V38" s="266"/>
      <c r="W38" s="266"/>
      <c r="X38" s="266"/>
      <c r="Y38" s="266"/>
      <c r="Z38" s="266"/>
      <c r="AA38" s="267"/>
      <c r="AB38" s="272"/>
      <c r="AC38" s="272"/>
      <c r="AD38" s="272"/>
      <c r="AE38" s="272"/>
      <c r="AF38" s="272"/>
      <c r="AG38" s="272"/>
      <c r="AH38" s="272"/>
      <c r="AI38" s="272"/>
      <c r="AJ38" s="272"/>
      <c r="AK38" s="272"/>
      <c r="AL38" s="272"/>
      <c r="AM38" s="272"/>
      <c r="AN38" s="272"/>
      <c r="AO38" s="274" t="s">
        <v>341</v>
      </c>
      <c r="AP38" s="274"/>
      <c r="AQ38" s="274"/>
      <c r="AR38" s="274"/>
      <c r="AS38" s="274"/>
      <c r="AT38" s="274"/>
      <c r="AU38" s="274"/>
      <c r="AV38" s="274"/>
      <c r="AW38" s="274"/>
      <c r="AX38" s="274"/>
      <c r="AY38" s="274"/>
      <c r="AZ38" s="274"/>
      <c r="BA38" s="274"/>
    </row>
    <row r="39" spans="1:53" ht="33.75" customHeight="1">
      <c r="A39" s="242"/>
      <c r="B39" s="243"/>
      <c r="C39" s="243"/>
      <c r="D39" s="243"/>
      <c r="E39" s="243"/>
      <c r="F39" s="243"/>
      <c r="G39" s="243"/>
      <c r="H39" s="243"/>
      <c r="I39" s="244"/>
      <c r="J39" s="268" t="s">
        <v>342</v>
      </c>
      <c r="K39" s="269"/>
      <c r="L39" s="269"/>
      <c r="M39" s="269"/>
      <c r="N39" s="269"/>
      <c r="O39" s="269"/>
      <c r="P39" s="269"/>
      <c r="Q39" s="269"/>
      <c r="R39" s="269"/>
      <c r="S39" s="269"/>
      <c r="T39" s="269"/>
      <c r="U39" s="269"/>
      <c r="V39" s="269"/>
      <c r="W39" s="269"/>
      <c r="X39" s="269"/>
      <c r="Y39" s="269"/>
      <c r="Z39" s="269"/>
      <c r="AA39" s="270"/>
      <c r="AB39" s="274" t="s">
        <v>368</v>
      </c>
      <c r="AC39" s="274"/>
      <c r="AD39" s="274"/>
      <c r="AE39" s="274"/>
      <c r="AF39" s="274"/>
      <c r="AG39" s="274"/>
      <c r="AH39" s="272"/>
      <c r="AI39" s="272"/>
      <c r="AJ39" s="272"/>
      <c r="AK39" s="272"/>
      <c r="AL39" s="272"/>
      <c r="AM39" s="272"/>
      <c r="AN39" s="272"/>
      <c r="AO39" s="274" t="s">
        <v>343</v>
      </c>
      <c r="AP39" s="274"/>
      <c r="AQ39" s="274"/>
      <c r="AR39" s="274"/>
      <c r="AS39" s="274"/>
      <c r="AT39" s="274"/>
      <c r="AU39" s="274"/>
      <c r="AV39" s="274"/>
      <c r="AW39" s="274"/>
      <c r="AX39" s="274"/>
      <c r="AY39" s="274"/>
      <c r="AZ39" s="274"/>
      <c r="BA39" s="274"/>
    </row>
    <row r="40" spans="1:53" ht="33" customHeight="1">
      <c r="A40" s="242"/>
      <c r="B40" s="243"/>
      <c r="C40" s="243"/>
      <c r="D40" s="243"/>
      <c r="E40" s="243"/>
      <c r="F40" s="243"/>
      <c r="G40" s="243"/>
      <c r="H40" s="243"/>
      <c r="I40" s="244"/>
      <c r="J40" s="268" t="s">
        <v>344</v>
      </c>
      <c r="K40" s="269"/>
      <c r="L40" s="269"/>
      <c r="M40" s="269"/>
      <c r="N40" s="269"/>
      <c r="O40" s="269"/>
      <c r="P40" s="269"/>
      <c r="Q40" s="269"/>
      <c r="R40" s="269"/>
      <c r="S40" s="269"/>
      <c r="T40" s="269"/>
      <c r="U40" s="269"/>
      <c r="V40" s="269"/>
      <c r="W40" s="269"/>
      <c r="X40" s="269"/>
      <c r="Y40" s="269"/>
      <c r="Z40" s="269"/>
      <c r="AA40" s="270"/>
      <c r="AB40" s="274" t="s">
        <v>346</v>
      </c>
      <c r="AC40" s="274"/>
      <c r="AD40" s="274"/>
      <c r="AE40" s="274"/>
      <c r="AF40" s="274"/>
      <c r="AG40" s="274"/>
      <c r="AH40" s="272"/>
      <c r="AI40" s="272"/>
      <c r="AJ40" s="272"/>
      <c r="AK40" s="272"/>
      <c r="AL40" s="272"/>
      <c r="AM40" s="272"/>
      <c r="AN40" s="272"/>
      <c r="AO40" s="274" t="s">
        <v>345</v>
      </c>
      <c r="AP40" s="274"/>
      <c r="AQ40" s="274"/>
      <c r="AR40" s="274"/>
      <c r="AS40" s="274"/>
      <c r="AT40" s="274"/>
      <c r="AU40" s="274"/>
      <c r="AV40" s="274"/>
      <c r="AW40" s="274"/>
      <c r="AX40" s="274"/>
      <c r="AY40" s="274"/>
      <c r="AZ40" s="274"/>
      <c r="BA40" s="274"/>
    </row>
    <row r="41" spans="1:53" ht="34.5" customHeight="1">
      <c r="A41" s="242"/>
      <c r="B41" s="243"/>
      <c r="C41" s="243"/>
      <c r="D41" s="243"/>
      <c r="E41" s="243"/>
      <c r="F41" s="243"/>
      <c r="G41" s="243"/>
      <c r="H41" s="243"/>
      <c r="I41" s="244"/>
      <c r="J41" s="268" t="s">
        <v>347</v>
      </c>
      <c r="K41" s="269"/>
      <c r="L41" s="269"/>
      <c r="M41" s="269"/>
      <c r="N41" s="269"/>
      <c r="O41" s="269"/>
      <c r="P41" s="269"/>
      <c r="Q41" s="269"/>
      <c r="R41" s="269"/>
      <c r="S41" s="269"/>
      <c r="T41" s="269"/>
      <c r="U41" s="269"/>
      <c r="V41" s="269"/>
      <c r="W41" s="269"/>
      <c r="X41" s="269"/>
      <c r="Y41" s="269"/>
      <c r="Z41" s="269"/>
      <c r="AA41" s="270"/>
      <c r="AB41" s="272" t="s">
        <v>349</v>
      </c>
      <c r="AC41" s="272"/>
      <c r="AD41" s="272"/>
      <c r="AE41" s="272"/>
      <c r="AF41" s="272"/>
      <c r="AG41" s="272"/>
      <c r="AH41" s="272"/>
      <c r="AI41" s="272"/>
      <c r="AJ41" s="272"/>
      <c r="AK41" s="272"/>
      <c r="AL41" s="272"/>
      <c r="AM41" s="272"/>
      <c r="AN41" s="272"/>
      <c r="AO41" s="274" t="s">
        <v>348</v>
      </c>
      <c r="AP41" s="274"/>
      <c r="AQ41" s="274"/>
      <c r="AR41" s="274"/>
      <c r="AS41" s="274"/>
      <c r="AT41" s="274"/>
      <c r="AU41" s="274"/>
      <c r="AV41" s="274"/>
      <c r="AW41" s="274"/>
      <c r="AX41" s="274"/>
      <c r="AY41" s="274"/>
      <c r="AZ41" s="274"/>
      <c r="BA41" s="274"/>
    </row>
    <row r="42" spans="1:53" ht="54.75" customHeight="1">
      <c r="A42" s="239" t="s">
        <v>180</v>
      </c>
      <c r="B42" s="240"/>
      <c r="C42" s="240"/>
      <c r="D42" s="240"/>
      <c r="E42" s="240"/>
      <c r="F42" s="240"/>
      <c r="G42" s="240"/>
      <c r="H42" s="240"/>
      <c r="I42" s="241"/>
      <c r="J42" s="268" t="s">
        <v>356</v>
      </c>
      <c r="K42" s="269"/>
      <c r="L42" s="269"/>
      <c r="M42" s="269"/>
      <c r="N42" s="269"/>
      <c r="O42" s="269"/>
      <c r="P42" s="269"/>
      <c r="Q42" s="269"/>
      <c r="R42" s="269"/>
      <c r="S42" s="269"/>
      <c r="T42" s="269"/>
      <c r="U42" s="269"/>
      <c r="V42" s="269"/>
      <c r="W42" s="269"/>
      <c r="X42" s="269"/>
      <c r="Y42" s="269"/>
      <c r="Z42" s="269"/>
      <c r="AA42" s="270"/>
      <c r="AB42" s="265" t="s">
        <v>359</v>
      </c>
      <c r="AC42" s="266"/>
      <c r="AD42" s="266"/>
      <c r="AE42" s="266"/>
      <c r="AF42" s="266"/>
      <c r="AG42" s="267"/>
      <c r="AH42" s="265"/>
      <c r="AI42" s="266"/>
      <c r="AJ42" s="266"/>
      <c r="AK42" s="266"/>
      <c r="AL42" s="266"/>
      <c r="AM42" s="266"/>
      <c r="AN42" s="267"/>
      <c r="AO42" s="274" t="s">
        <v>357</v>
      </c>
      <c r="AP42" s="274"/>
      <c r="AQ42" s="274"/>
      <c r="AR42" s="274"/>
      <c r="AS42" s="274"/>
      <c r="AT42" s="274"/>
      <c r="AU42" s="274"/>
      <c r="AV42" s="274"/>
      <c r="AW42" s="274"/>
      <c r="AX42" s="274"/>
      <c r="AY42" s="274"/>
      <c r="AZ42" s="274"/>
      <c r="BA42" s="274"/>
    </row>
    <row r="43" spans="1:53" ht="51" customHeight="1">
      <c r="A43" s="242"/>
      <c r="B43" s="243"/>
      <c r="C43" s="243"/>
      <c r="D43" s="243"/>
      <c r="E43" s="243"/>
      <c r="F43" s="243"/>
      <c r="G43" s="243"/>
      <c r="H43" s="243"/>
      <c r="I43" s="244"/>
      <c r="J43" s="268" t="s">
        <v>358</v>
      </c>
      <c r="K43" s="269"/>
      <c r="L43" s="269"/>
      <c r="M43" s="269"/>
      <c r="N43" s="269"/>
      <c r="O43" s="269"/>
      <c r="P43" s="269"/>
      <c r="Q43" s="269"/>
      <c r="R43" s="269"/>
      <c r="S43" s="269"/>
      <c r="T43" s="269"/>
      <c r="U43" s="269"/>
      <c r="V43" s="269"/>
      <c r="W43" s="269"/>
      <c r="X43" s="269"/>
      <c r="Y43" s="269"/>
      <c r="Z43" s="269"/>
      <c r="AA43" s="270"/>
      <c r="AB43" s="265" t="s">
        <v>360</v>
      </c>
      <c r="AC43" s="266"/>
      <c r="AD43" s="266"/>
      <c r="AE43" s="266"/>
      <c r="AF43" s="266"/>
      <c r="AG43" s="267"/>
      <c r="AH43" s="265"/>
      <c r="AI43" s="266"/>
      <c r="AJ43" s="266"/>
      <c r="AK43" s="266"/>
      <c r="AL43" s="266"/>
      <c r="AM43" s="266"/>
      <c r="AN43" s="267"/>
      <c r="AO43" s="274" t="s">
        <v>357</v>
      </c>
      <c r="AP43" s="274"/>
      <c r="AQ43" s="274"/>
      <c r="AR43" s="274"/>
      <c r="AS43" s="274"/>
      <c r="AT43" s="274"/>
      <c r="AU43" s="274"/>
      <c r="AV43" s="274"/>
      <c r="AW43" s="274"/>
      <c r="AX43" s="274"/>
      <c r="AY43" s="274"/>
      <c r="AZ43" s="274"/>
      <c r="BA43" s="274"/>
    </row>
    <row r="44" spans="1:53" ht="66.75" customHeight="1">
      <c r="A44" s="242"/>
      <c r="B44" s="243"/>
      <c r="C44" s="243"/>
      <c r="D44" s="243"/>
      <c r="E44" s="243"/>
      <c r="F44" s="243"/>
      <c r="G44" s="243"/>
      <c r="H44" s="243"/>
      <c r="I44" s="244"/>
      <c r="J44" s="268" t="s">
        <v>361</v>
      </c>
      <c r="K44" s="269"/>
      <c r="L44" s="269"/>
      <c r="M44" s="269"/>
      <c r="N44" s="269"/>
      <c r="O44" s="269"/>
      <c r="P44" s="269"/>
      <c r="Q44" s="269"/>
      <c r="R44" s="269"/>
      <c r="S44" s="269"/>
      <c r="T44" s="269"/>
      <c r="U44" s="269"/>
      <c r="V44" s="269"/>
      <c r="W44" s="269"/>
      <c r="X44" s="269"/>
      <c r="Y44" s="269"/>
      <c r="Z44" s="269"/>
      <c r="AA44" s="270"/>
      <c r="AB44" s="265" t="s">
        <v>362</v>
      </c>
      <c r="AC44" s="266"/>
      <c r="AD44" s="266"/>
      <c r="AE44" s="266"/>
      <c r="AF44" s="266"/>
      <c r="AG44" s="267"/>
      <c r="AH44" s="265"/>
      <c r="AI44" s="266"/>
      <c r="AJ44" s="266"/>
      <c r="AK44" s="266"/>
      <c r="AL44" s="266"/>
      <c r="AM44" s="266"/>
      <c r="AN44" s="267"/>
      <c r="AO44" s="274" t="s">
        <v>357</v>
      </c>
      <c r="AP44" s="274"/>
      <c r="AQ44" s="274"/>
      <c r="AR44" s="274"/>
      <c r="AS44" s="274"/>
      <c r="AT44" s="274"/>
      <c r="AU44" s="274"/>
      <c r="AV44" s="274"/>
      <c r="AW44" s="274"/>
      <c r="AX44" s="274"/>
      <c r="AY44" s="274"/>
      <c r="AZ44" s="274"/>
      <c r="BA44" s="274"/>
    </row>
    <row r="45" spans="1:53" ht="35.25" customHeight="1">
      <c r="A45" s="242"/>
      <c r="B45" s="243"/>
      <c r="C45" s="243"/>
      <c r="D45" s="243"/>
      <c r="E45" s="243"/>
      <c r="F45" s="243"/>
      <c r="G45" s="243"/>
      <c r="H45" s="243"/>
      <c r="I45" s="244"/>
      <c r="J45" s="268" t="s">
        <v>363</v>
      </c>
      <c r="K45" s="269"/>
      <c r="L45" s="269"/>
      <c r="M45" s="269"/>
      <c r="N45" s="269"/>
      <c r="O45" s="269"/>
      <c r="P45" s="269"/>
      <c r="Q45" s="269"/>
      <c r="R45" s="269"/>
      <c r="S45" s="269"/>
      <c r="T45" s="269"/>
      <c r="U45" s="269"/>
      <c r="V45" s="269"/>
      <c r="W45" s="269"/>
      <c r="X45" s="269"/>
      <c r="Y45" s="269"/>
      <c r="Z45" s="269"/>
      <c r="AA45" s="270"/>
      <c r="AB45" s="265" t="s">
        <v>359</v>
      </c>
      <c r="AC45" s="266"/>
      <c r="AD45" s="266"/>
      <c r="AE45" s="266"/>
      <c r="AF45" s="266"/>
      <c r="AG45" s="267"/>
      <c r="AH45" s="265"/>
      <c r="AI45" s="266"/>
      <c r="AJ45" s="266"/>
      <c r="AK45" s="266"/>
      <c r="AL45" s="266"/>
      <c r="AM45" s="266"/>
      <c r="AN45" s="267"/>
      <c r="AO45" s="274" t="s">
        <v>364</v>
      </c>
      <c r="AP45" s="274"/>
      <c r="AQ45" s="274"/>
      <c r="AR45" s="274"/>
      <c r="AS45" s="274"/>
      <c r="AT45" s="274"/>
      <c r="AU45" s="274"/>
      <c r="AV45" s="274"/>
      <c r="AW45" s="274"/>
      <c r="AX45" s="274"/>
      <c r="AY45" s="274"/>
      <c r="AZ45" s="274"/>
      <c r="BA45" s="274"/>
    </row>
    <row r="46" spans="1:53" ht="20.149999999999999" customHeight="1">
      <c r="A46" s="245"/>
      <c r="B46" s="246"/>
      <c r="C46" s="246"/>
      <c r="D46" s="246"/>
      <c r="E46" s="246"/>
      <c r="F46" s="246"/>
      <c r="G46" s="246"/>
      <c r="H46" s="246"/>
      <c r="I46" s="247"/>
      <c r="J46" s="262"/>
      <c r="K46" s="263"/>
      <c r="L46" s="263"/>
      <c r="M46" s="263"/>
      <c r="N46" s="263"/>
      <c r="O46" s="263"/>
      <c r="P46" s="263"/>
      <c r="Q46" s="263"/>
      <c r="R46" s="263"/>
      <c r="S46" s="263"/>
      <c r="T46" s="263"/>
      <c r="U46" s="263"/>
      <c r="V46" s="263"/>
      <c r="W46" s="263"/>
      <c r="X46" s="263"/>
      <c r="Y46" s="263"/>
      <c r="Z46" s="263"/>
      <c r="AA46" s="264"/>
      <c r="AB46" s="265"/>
      <c r="AC46" s="266"/>
      <c r="AD46" s="266"/>
      <c r="AE46" s="266"/>
      <c r="AF46" s="266"/>
      <c r="AG46" s="267"/>
      <c r="AH46" s="265"/>
      <c r="AI46" s="266"/>
      <c r="AJ46" s="266"/>
      <c r="AK46" s="266"/>
      <c r="AL46" s="266"/>
      <c r="AM46" s="266"/>
      <c r="AN46" s="267"/>
      <c r="AO46" s="262"/>
      <c r="AP46" s="263"/>
      <c r="AQ46" s="263"/>
      <c r="AR46" s="263"/>
      <c r="AS46" s="263"/>
      <c r="AT46" s="263"/>
      <c r="AU46" s="263"/>
      <c r="AV46" s="263"/>
      <c r="AW46" s="263"/>
      <c r="AX46" s="263"/>
      <c r="AY46" s="263"/>
      <c r="AZ46" s="263"/>
      <c r="BA46" s="264"/>
    </row>
    <row r="47" spans="1:53" ht="68.25" customHeight="1">
      <c r="A47" s="239" t="s">
        <v>115</v>
      </c>
      <c r="B47" s="240"/>
      <c r="C47" s="240"/>
      <c r="D47" s="240"/>
      <c r="E47" s="240"/>
      <c r="F47" s="240"/>
      <c r="G47" s="240"/>
      <c r="H47" s="240"/>
      <c r="I47" s="241"/>
      <c r="J47" s="268" t="s">
        <v>388</v>
      </c>
      <c r="K47" s="269"/>
      <c r="L47" s="269"/>
      <c r="M47" s="269"/>
      <c r="N47" s="269"/>
      <c r="O47" s="269"/>
      <c r="P47" s="269"/>
      <c r="Q47" s="269"/>
      <c r="R47" s="269"/>
      <c r="S47" s="269"/>
      <c r="T47" s="269"/>
      <c r="U47" s="269"/>
      <c r="V47" s="269"/>
      <c r="W47" s="269"/>
      <c r="X47" s="269"/>
      <c r="Y47" s="269"/>
      <c r="Z47" s="269"/>
      <c r="AA47" s="270"/>
      <c r="AB47" s="265" t="s">
        <v>390</v>
      </c>
      <c r="AC47" s="266"/>
      <c r="AD47" s="266"/>
      <c r="AE47" s="266"/>
      <c r="AF47" s="266"/>
      <c r="AG47" s="267"/>
      <c r="AH47" s="265"/>
      <c r="AI47" s="266"/>
      <c r="AJ47" s="266"/>
      <c r="AK47" s="266"/>
      <c r="AL47" s="266"/>
      <c r="AM47" s="266"/>
      <c r="AN47" s="267"/>
      <c r="AO47" s="265" t="s">
        <v>389</v>
      </c>
      <c r="AP47" s="266"/>
      <c r="AQ47" s="266"/>
      <c r="AR47" s="266"/>
      <c r="AS47" s="266"/>
      <c r="AT47" s="266"/>
      <c r="AU47" s="266"/>
      <c r="AV47" s="266"/>
      <c r="AW47" s="266"/>
      <c r="AX47" s="266"/>
      <c r="AY47" s="266"/>
      <c r="AZ47" s="266"/>
      <c r="BA47" s="267"/>
    </row>
    <row r="48" spans="1:53" ht="36.75" customHeight="1">
      <c r="A48" s="242"/>
      <c r="B48" s="243"/>
      <c r="C48" s="243"/>
      <c r="D48" s="243"/>
      <c r="E48" s="243"/>
      <c r="F48" s="243"/>
      <c r="G48" s="243"/>
      <c r="H48" s="243"/>
      <c r="I48" s="244"/>
      <c r="J48" s="268" t="s">
        <v>391</v>
      </c>
      <c r="K48" s="269"/>
      <c r="L48" s="269"/>
      <c r="M48" s="269"/>
      <c r="N48" s="269"/>
      <c r="O48" s="269"/>
      <c r="P48" s="269"/>
      <c r="Q48" s="269"/>
      <c r="R48" s="269"/>
      <c r="S48" s="269"/>
      <c r="T48" s="269"/>
      <c r="U48" s="269"/>
      <c r="V48" s="269"/>
      <c r="W48" s="269"/>
      <c r="X48" s="269"/>
      <c r="Y48" s="269"/>
      <c r="Z48" s="269"/>
      <c r="AA48" s="270"/>
      <c r="AB48" s="251" t="s">
        <v>393</v>
      </c>
      <c r="AC48" s="251"/>
      <c r="AD48" s="251"/>
      <c r="AE48" s="251"/>
      <c r="AF48" s="251"/>
      <c r="AG48" s="251"/>
      <c r="AH48" s="251"/>
      <c r="AI48" s="251"/>
      <c r="AJ48" s="251"/>
      <c r="AK48" s="251"/>
      <c r="AL48" s="251"/>
      <c r="AM48" s="251"/>
      <c r="AN48" s="251"/>
      <c r="AO48" s="251" t="s">
        <v>392</v>
      </c>
      <c r="AP48" s="251"/>
      <c r="AQ48" s="251"/>
      <c r="AR48" s="251"/>
      <c r="AS48" s="251"/>
      <c r="AT48" s="251"/>
      <c r="AU48" s="251"/>
      <c r="AV48" s="251"/>
      <c r="AW48" s="251"/>
      <c r="AX48" s="251"/>
      <c r="AY48" s="251"/>
      <c r="AZ48" s="251"/>
      <c r="BA48" s="251"/>
    </row>
    <row r="49" spans="1:53" ht="69.75" customHeight="1">
      <c r="A49" s="242"/>
      <c r="B49" s="243"/>
      <c r="C49" s="243"/>
      <c r="D49" s="243"/>
      <c r="E49" s="243"/>
      <c r="F49" s="243"/>
      <c r="G49" s="243"/>
      <c r="H49" s="243"/>
      <c r="I49" s="244"/>
      <c r="J49" s="248" t="s">
        <v>396</v>
      </c>
      <c r="K49" s="249"/>
      <c r="L49" s="249"/>
      <c r="M49" s="249"/>
      <c r="N49" s="249"/>
      <c r="O49" s="249"/>
      <c r="P49" s="249"/>
      <c r="Q49" s="249"/>
      <c r="R49" s="249"/>
      <c r="S49" s="249"/>
      <c r="T49" s="249"/>
      <c r="U49" s="249"/>
      <c r="V49" s="249"/>
      <c r="W49" s="249"/>
      <c r="X49" s="249"/>
      <c r="Y49" s="249"/>
      <c r="Z49" s="249"/>
      <c r="AA49" s="250"/>
      <c r="AB49" s="251" t="s">
        <v>390</v>
      </c>
      <c r="AC49" s="251"/>
      <c r="AD49" s="251"/>
      <c r="AE49" s="251"/>
      <c r="AF49" s="251"/>
      <c r="AG49" s="251"/>
      <c r="AH49" s="251"/>
      <c r="AI49" s="251"/>
      <c r="AJ49" s="251"/>
      <c r="AK49" s="251"/>
      <c r="AL49" s="251"/>
      <c r="AM49" s="251"/>
      <c r="AN49" s="251"/>
      <c r="AO49" s="251" t="s">
        <v>392</v>
      </c>
      <c r="AP49" s="251"/>
      <c r="AQ49" s="251"/>
      <c r="AR49" s="251"/>
      <c r="AS49" s="251"/>
      <c r="AT49" s="251"/>
      <c r="AU49" s="251"/>
      <c r="AV49" s="251"/>
      <c r="AW49" s="251"/>
      <c r="AX49" s="251"/>
      <c r="AY49" s="251"/>
      <c r="AZ49" s="251"/>
      <c r="BA49" s="251"/>
    </row>
    <row r="50" spans="1:53" ht="54" customHeight="1">
      <c r="A50" s="242"/>
      <c r="B50" s="243"/>
      <c r="C50" s="243"/>
      <c r="D50" s="243"/>
      <c r="E50" s="243"/>
      <c r="F50" s="243"/>
      <c r="G50" s="243"/>
      <c r="H50" s="243"/>
      <c r="I50" s="244"/>
      <c r="J50" s="248" t="s">
        <v>397</v>
      </c>
      <c r="K50" s="249"/>
      <c r="L50" s="249"/>
      <c r="M50" s="249"/>
      <c r="N50" s="249"/>
      <c r="O50" s="249"/>
      <c r="P50" s="249"/>
      <c r="Q50" s="249"/>
      <c r="R50" s="249"/>
      <c r="S50" s="249"/>
      <c r="T50" s="249"/>
      <c r="U50" s="249"/>
      <c r="V50" s="249"/>
      <c r="W50" s="249"/>
      <c r="X50" s="249"/>
      <c r="Y50" s="249"/>
      <c r="Z50" s="249"/>
      <c r="AA50" s="250"/>
      <c r="AB50" s="251" t="s">
        <v>400</v>
      </c>
      <c r="AC50" s="251"/>
      <c r="AD50" s="251"/>
      <c r="AE50" s="251"/>
      <c r="AF50" s="251"/>
      <c r="AG50" s="251"/>
      <c r="AH50" s="251"/>
      <c r="AI50" s="251"/>
      <c r="AJ50" s="251"/>
      <c r="AK50" s="251"/>
      <c r="AL50" s="251"/>
      <c r="AM50" s="251"/>
      <c r="AN50" s="251"/>
      <c r="AO50" s="251" t="s">
        <v>403</v>
      </c>
      <c r="AP50" s="251"/>
      <c r="AQ50" s="251"/>
      <c r="AR50" s="251"/>
      <c r="AS50" s="251"/>
      <c r="AT50" s="251"/>
      <c r="AU50" s="251"/>
      <c r="AV50" s="251"/>
      <c r="AW50" s="251"/>
      <c r="AX50" s="251"/>
      <c r="AY50" s="251"/>
      <c r="AZ50" s="251"/>
      <c r="BA50" s="251"/>
    </row>
    <row r="51" spans="1:53" ht="52.5" customHeight="1">
      <c r="A51" s="242"/>
      <c r="B51" s="243"/>
      <c r="C51" s="243"/>
      <c r="D51" s="243"/>
      <c r="E51" s="243"/>
      <c r="F51" s="243"/>
      <c r="G51" s="243"/>
      <c r="H51" s="243"/>
      <c r="I51" s="244"/>
      <c r="J51" s="248" t="s">
        <v>398</v>
      </c>
      <c r="K51" s="249"/>
      <c r="L51" s="249"/>
      <c r="M51" s="249"/>
      <c r="N51" s="249"/>
      <c r="O51" s="249"/>
      <c r="P51" s="249"/>
      <c r="Q51" s="249"/>
      <c r="R51" s="249"/>
      <c r="S51" s="249"/>
      <c r="T51" s="249"/>
      <c r="U51" s="249"/>
      <c r="V51" s="249"/>
      <c r="W51" s="249"/>
      <c r="X51" s="249"/>
      <c r="Y51" s="249"/>
      <c r="Z51" s="249"/>
      <c r="AA51" s="250"/>
      <c r="AB51" s="251" t="s">
        <v>402</v>
      </c>
      <c r="AC51" s="251"/>
      <c r="AD51" s="251"/>
      <c r="AE51" s="251"/>
      <c r="AF51" s="251"/>
      <c r="AG51" s="251"/>
      <c r="AH51" s="251"/>
      <c r="AI51" s="251"/>
      <c r="AJ51" s="251"/>
      <c r="AK51" s="251"/>
      <c r="AL51" s="251"/>
      <c r="AM51" s="251"/>
      <c r="AN51" s="251"/>
      <c r="AO51" s="251" t="s">
        <v>403</v>
      </c>
      <c r="AP51" s="251"/>
      <c r="AQ51" s="251"/>
      <c r="AR51" s="251"/>
      <c r="AS51" s="251"/>
      <c r="AT51" s="251"/>
      <c r="AU51" s="251"/>
      <c r="AV51" s="251"/>
      <c r="AW51" s="251"/>
      <c r="AX51" s="251"/>
      <c r="AY51" s="251"/>
      <c r="AZ51" s="251"/>
      <c r="BA51" s="251"/>
    </row>
    <row r="52" spans="1:53" ht="81.75" customHeight="1">
      <c r="A52" s="245"/>
      <c r="B52" s="246"/>
      <c r="C52" s="246"/>
      <c r="D52" s="246"/>
      <c r="E52" s="246"/>
      <c r="F52" s="246"/>
      <c r="G52" s="246"/>
      <c r="H52" s="246"/>
      <c r="I52" s="247"/>
      <c r="J52" s="248" t="s">
        <v>399</v>
      </c>
      <c r="K52" s="249"/>
      <c r="L52" s="249"/>
      <c r="M52" s="249"/>
      <c r="N52" s="249"/>
      <c r="O52" s="249"/>
      <c r="P52" s="249"/>
      <c r="Q52" s="249"/>
      <c r="R52" s="249"/>
      <c r="S52" s="249"/>
      <c r="T52" s="249"/>
      <c r="U52" s="249"/>
      <c r="V52" s="249"/>
      <c r="W52" s="249"/>
      <c r="X52" s="249"/>
      <c r="Y52" s="249"/>
      <c r="Z52" s="249"/>
      <c r="AA52" s="250"/>
      <c r="AB52" s="251" t="s">
        <v>401</v>
      </c>
      <c r="AC52" s="251"/>
      <c r="AD52" s="251"/>
      <c r="AE52" s="251"/>
      <c r="AF52" s="251"/>
      <c r="AG52" s="251"/>
      <c r="AH52" s="251"/>
      <c r="AI52" s="251"/>
      <c r="AJ52" s="251"/>
      <c r="AK52" s="251"/>
      <c r="AL52" s="251"/>
      <c r="AM52" s="251"/>
      <c r="AN52" s="251"/>
      <c r="AO52" s="251" t="s">
        <v>403</v>
      </c>
      <c r="AP52" s="251"/>
      <c r="AQ52" s="251"/>
      <c r="AR52" s="251"/>
      <c r="AS52" s="251"/>
      <c r="AT52" s="251"/>
      <c r="AU52" s="251"/>
      <c r="AV52" s="251"/>
      <c r="AW52" s="251"/>
      <c r="AX52" s="251"/>
      <c r="AY52" s="251"/>
      <c r="AZ52" s="251"/>
      <c r="BA52" s="251"/>
    </row>
    <row r="53" spans="1:53" ht="20.149999999999999" customHeight="1">
      <c r="A53" s="239" t="s">
        <v>187</v>
      </c>
      <c r="B53" s="240"/>
      <c r="C53" s="240"/>
      <c r="D53" s="240"/>
      <c r="E53" s="240"/>
      <c r="F53" s="240"/>
      <c r="G53" s="240"/>
      <c r="H53" s="240"/>
      <c r="I53" s="241"/>
      <c r="J53" s="248"/>
      <c r="K53" s="249"/>
      <c r="L53" s="249"/>
      <c r="M53" s="249"/>
      <c r="N53" s="249"/>
      <c r="O53" s="249"/>
      <c r="P53" s="249"/>
      <c r="Q53" s="249"/>
      <c r="R53" s="249"/>
      <c r="S53" s="249"/>
      <c r="T53" s="249"/>
      <c r="U53" s="249"/>
      <c r="V53" s="249"/>
      <c r="W53" s="249"/>
      <c r="X53" s="249"/>
      <c r="Y53" s="249"/>
      <c r="Z53" s="249"/>
      <c r="AA53" s="250"/>
      <c r="AB53" s="251"/>
      <c r="AC53" s="251"/>
      <c r="AD53" s="251"/>
      <c r="AE53" s="251"/>
      <c r="AF53" s="251"/>
      <c r="AG53" s="251"/>
      <c r="AH53" s="251"/>
      <c r="AI53" s="251"/>
      <c r="AJ53" s="251"/>
      <c r="AK53" s="251"/>
      <c r="AL53" s="251"/>
      <c r="AM53" s="251"/>
      <c r="AN53" s="251"/>
      <c r="AO53" s="251"/>
      <c r="AP53" s="251"/>
      <c r="AQ53" s="251"/>
      <c r="AR53" s="251"/>
      <c r="AS53" s="251"/>
      <c r="AT53" s="251"/>
      <c r="AU53" s="251"/>
      <c r="AV53" s="251"/>
      <c r="AW53" s="251"/>
      <c r="AX53" s="251"/>
      <c r="AY53" s="251"/>
      <c r="AZ53" s="251"/>
      <c r="BA53" s="251"/>
    </row>
    <row r="54" spans="1:53" ht="20.149999999999999" customHeight="1">
      <c r="A54" s="242"/>
      <c r="B54" s="243"/>
      <c r="C54" s="243"/>
      <c r="D54" s="243"/>
      <c r="E54" s="243"/>
      <c r="F54" s="243"/>
      <c r="G54" s="243"/>
      <c r="H54" s="243"/>
      <c r="I54" s="244"/>
      <c r="J54" s="248"/>
      <c r="K54" s="249"/>
      <c r="L54" s="249"/>
      <c r="M54" s="249"/>
      <c r="N54" s="249"/>
      <c r="O54" s="249"/>
      <c r="P54" s="249"/>
      <c r="Q54" s="249"/>
      <c r="R54" s="249"/>
      <c r="S54" s="249"/>
      <c r="T54" s="249"/>
      <c r="U54" s="249"/>
      <c r="V54" s="249"/>
      <c r="W54" s="249"/>
      <c r="X54" s="249"/>
      <c r="Y54" s="249"/>
      <c r="Z54" s="249"/>
      <c r="AA54" s="250"/>
      <c r="AB54" s="251"/>
      <c r="AC54" s="251"/>
      <c r="AD54" s="251"/>
      <c r="AE54" s="251"/>
      <c r="AF54" s="251"/>
      <c r="AG54" s="251"/>
      <c r="AH54" s="251"/>
      <c r="AI54" s="251"/>
      <c r="AJ54" s="251"/>
      <c r="AK54" s="251"/>
      <c r="AL54" s="251"/>
      <c r="AM54" s="251"/>
      <c r="AN54" s="251"/>
      <c r="AO54" s="251"/>
      <c r="AP54" s="251"/>
      <c r="AQ54" s="251"/>
      <c r="AR54" s="251"/>
      <c r="AS54" s="251"/>
      <c r="AT54" s="251"/>
      <c r="AU54" s="251"/>
      <c r="AV54" s="251"/>
      <c r="AW54" s="251"/>
      <c r="AX54" s="251"/>
      <c r="AY54" s="251"/>
      <c r="AZ54" s="251"/>
      <c r="BA54" s="251"/>
    </row>
    <row r="55" spans="1:53" ht="20.149999999999999" customHeight="1">
      <c r="A55" s="242"/>
      <c r="B55" s="243"/>
      <c r="C55" s="243"/>
      <c r="D55" s="243"/>
      <c r="E55" s="243"/>
      <c r="F55" s="243"/>
      <c r="G55" s="243"/>
      <c r="H55" s="243"/>
      <c r="I55" s="244"/>
      <c r="J55" s="248"/>
      <c r="K55" s="249"/>
      <c r="L55" s="249"/>
      <c r="M55" s="249"/>
      <c r="N55" s="249"/>
      <c r="O55" s="249"/>
      <c r="P55" s="249"/>
      <c r="Q55" s="249"/>
      <c r="R55" s="249"/>
      <c r="S55" s="249"/>
      <c r="T55" s="249"/>
      <c r="U55" s="249"/>
      <c r="V55" s="249"/>
      <c r="W55" s="249"/>
      <c r="X55" s="249"/>
      <c r="Y55" s="249"/>
      <c r="Z55" s="249"/>
      <c r="AA55" s="250"/>
      <c r="AB55" s="251"/>
      <c r="AC55" s="251"/>
      <c r="AD55" s="251"/>
      <c r="AE55" s="251"/>
      <c r="AF55" s="251"/>
      <c r="AG55" s="251"/>
      <c r="AH55" s="251"/>
      <c r="AI55" s="251"/>
      <c r="AJ55" s="251"/>
      <c r="AK55" s="251"/>
      <c r="AL55" s="251"/>
      <c r="AM55" s="251"/>
      <c r="AN55" s="251"/>
      <c r="AO55" s="251"/>
      <c r="AP55" s="251"/>
      <c r="AQ55" s="251"/>
      <c r="AR55" s="251"/>
      <c r="AS55" s="251"/>
      <c r="AT55" s="251"/>
      <c r="AU55" s="251"/>
      <c r="AV55" s="251"/>
      <c r="AW55" s="251"/>
      <c r="AX55" s="251"/>
      <c r="AY55" s="251"/>
      <c r="AZ55" s="251"/>
      <c r="BA55" s="251"/>
    </row>
    <row r="56" spans="1:53" ht="20.149999999999999" customHeight="1">
      <c r="A56" s="242"/>
      <c r="B56" s="243"/>
      <c r="C56" s="243"/>
      <c r="D56" s="243"/>
      <c r="E56" s="243"/>
      <c r="F56" s="243"/>
      <c r="G56" s="243"/>
      <c r="H56" s="243"/>
      <c r="I56" s="244"/>
      <c r="J56" s="248"/>
      <c r="K56" s="249"/>
      <c r="L56" s="249"/>
      <c r="M56" s="249"/>
      <c r="N56" s="249"/>
      <c r="O56" s="249"/>
      <c r="P56" s="249"/>
      <c r="Q56" s="249"/>
      <c r="R56" s="249"/>
      <c r="S56" s="249"/>
      <c r="T56" s="249"/>
      <c r="U56" s="249"/>
      <c r="V56" s="249"/>
      <c r="W56" s="249"/>
      <c r="X56" s="249"/>
      <c r="Y56" s="249"/>
      <c r="Z56" s="249"/>
      <c r="AA56" s="250"/>
      <c r="AB56" s="251"/>
      <c r="AC56" s="251"/>
      <c r="AD56" s="251"/>
      <c r="AE56" s="251"/>
      <c r="AF56" s="251"/>
      <c r="AG56" s="251"/>
      <c r="AH56" s="251"/>
      <c r="AI56" s="251"/>
      <c r="AJ56" s="251"/>
      <c r="AK56" s="251"/>
      <c r="AL56" s="251"/>
      <c r="AM56" s="251"/>
      <c r="AN56" s="251"/>
      <c r="AO56" s="251"/>
      <c r="AP56" s="251"/>
      <c r="AQ56" s="251"/>
      <c r="AR56" s="251"/>
      <c r="AS56" s="251"/>
      <c r="AT56" s="251"/>
      <c r="AU56" s="251"/>
      <c r="AV56" s="251"/>
      <c r="AW56" s="251"/>
      <c r="AX56" s="251"/>
      <c r="AY56" s="251"/>
      <c r="AZ56" s="251"/>
      <c r="BA56" s="251"/>
    </row>
    <row r="57" spans="1:53" ht="20.149999999999999" customHeight="1">
      <c r="A57" s="245"/>
      <c r="B57" s="246"/>
      <c r="C57" s="246"/>
      <c r="D57" s="246"/>
      <c r="E57" s="246"/>
      <c r="F57" s="246"/>
      <c r="G57" s="246"/>
      <c r="H57" s="246"/>
      <c r="I57" s="247"/>
      <c r="J57" s="262"/>
      <c r="K57" s="263"/>
      <c r="L57" s="263"/>
      <c r="M57" s="263"/>
      <c r="N57" s="263"/>
      <c r="O57" s="263"/>
      <c r="P57" s="263"/>
      <c r="Q57" s="263"/>
      <c r="R57" s="263"/>
      <c r="S57" s="263"/>
      <c r="T57" s="263"/>
      <c r="U57" s="263"/>
      <c r="V57" s="263"/>
      <c r="W57" s="263"/>
      <c r="X57" s="263"/>
      <c r="Y57" s="263"/>
      <c r="Z57" s="263"/>
      <c r="AA57" s="264"/>
      <c r="AB57" s="272"/>
      <c r="AC57" s="272"/>
      <c r="AD57" s="272"/>
      <c r="AE57" s="272"/>
      <c r="AF57" s="272"/>
      <c r="AG57" s="272"/>
      <c r="AH57" s="272"/>
      <c r="AI57" s="272"/>
      <c r="AJ57" s="272"/>
      <c r="AK57" s="272"/>
      <c r="AL57" s="272"/>
      <c r="AM57" s="272"/>
      <c r="AN57" s="272"/>
      <c r="AO57" s="273"/>
      <c r="AP57" s="273"/>
      <c r="AQ57" s="273"/>
      <c r="AR57" s="273"/>
      <c r="AS57" s="273"/>
      <c r="AT57" s="273"/>
      <c r="AU57" s="273"/>
      <c r="AV57" s="273"/>
      <c r="AW57" s="273"/>
      <c r="AX57" s="273"/>
      <c r="AY57" s="273"/>
      <c r="AZ57" s="273"/>
      <c r="BA57" s="273"/>
    </row>
    <row r="58" spans="1:53" ht="4.5" customHeight="1">
      <c r="A58" s="271"/>
      <c r="B58" s="271"/>
      <c r="C58" s="271"/>
      <c r="D58" s="271"/>
      <c r="E58" s="271"/>
      <c r="F58" s="271"/>
      <c r="G58" s="271"/>
      <c r="H58" s="271"/>
      <c r="I58" s="271"/>
      <c r="J58" s="271"/>
      <c r="K58" s="271"/>
      <c r="L58" s="271"/>
      <c r="M58" s="271"/>
      <c r="N58" s="271"/>
      <c r="O58" s="271"/>
      <c r="P58" s="271"/>
      <c r="Q58" s="271"/>
      <c r="R58" s="271"/>
      <c r="S58" s="271"/>
      <c r="T58" s="271"/>
      <c r="U58" s="271"/>
      <c r="V58" s="271"/>
      <c r="W58" s="271"/>
      <c r="X58" s="271"/>
      <c r="Y58" s="271"/>
      <c r="Z58" s="271"/>
      <c r="AA58" s="271"/>
      <c r="AB58" s="114"/>
      <c r="AC58" s="114"/>
      <c r="AD58" s="114"/>
      <c r="AE58" s="114"/>
      <c r="AF58" s="114"/>
      <c r="AG58" s="114"/>
      <c r="AH58" s="114"/>
      <c r="AI58" s="114"/>
      <c r="AJ58" s="114"/>
      <c r="AK58" s="114"/>
      <c r="AL58" s="114"/>
      <c r="AM58" s="114"/>
      <c r="AN58" s="114"/>
      <c r="AO58" s="115"/>
      <c r="AP58" s="115"/>
      <c r="AQ58" s="115"/>
      <c r="AR58" s="115"/>
      <c r="AS58" s="115"/>
      <c r="AT58" s="115"/>
      <c r="AU58" s="115"/>
      <c r="AV58" s="115"/>
      <c r="AW58" s="115"/>
      <c r="AX58" s="115"/>
      <c r="AY58" s="115"/>
      <c r="AZ58" s="115"/>
      <c r="BA58" s="116"/>
    </row>
    <row r="60" spans="1:53" ht="17.5">
      <c r="A60" s="313" t="s">
        <v>179</v>
      </c>
      <c r="B60" s="313"/>
      <c r="C60" s="313"/>
      <c r="D60" s="313"/>
      <c r="E60" s="313"/>
      <c r="F60" s="313"/>
      <c r="G60" s="313"/>
      <c r="H60" s="313"/>
      <c r="I60" s="313"/>
      <c r="J60" s="313"/>
      <c r="K60" s="313"/>
      <c r="L60" s="313"/>
      <c r="M60" s="313"/>
      <c r="N60" s="313"/>
      <c r="O60" s="313"/>
      <c r="P60" s="313"/>
      <c r="Q60" s="313"/>
      <c r="R60" s="313"/>
      <c r="S60" s="313"/>
      <c r="T60" s="313"/>
      <c r="U60" s="313"/>
      <c r="V60" s="313"/>
      <c r="W60" s="313"/>
      <c r="X60" s="313"/>
      <c r="Y60" s="313"/>
      <c r="Z60" s="313"/>
      <c r="AA60" s="313"/>
      <c r="AB60" s="313"/>
      <c r="AC60" s="313"/>
      <c r="AD60" s="313"/>
      <c r="AE60" s="313"/>
      <c r="AF60" s="313"/>
      <c r="AG60" s="313"/>
      <c r="AH60" s="313"/>
      <c r="AI60" s="313"/>
      <c r="AJ60" s="313"/>
      <c r="AK60" s="313"/>
      <c r="AL60" s="313"/>
      <c r="AM60" s="313"/>
      <c r="AN60" s="313"/>
      <c r="AO60" s="313"/>
      <c r="AP60" s="313"/>
      <c r="AQ60" s="313"/>
      <c r="AR60" s="313"/>
      <c r="AS60" s="313"/>
      <c r="AT60" s="313"/>
      <c r="AU60" s="313"/>
      <c r="AV60" s="313"/>
      <c r="AW60" s="313"/>
      <c r="AX60" s="313"/>
      <c r="AY60" s="313"/>
      <c r="AZ60" s="313"/>
      <c r="BA60" s="313"/>
    </row>
    <row r="61" spans="1:53">
      <c r="A61" s="97"/>
      <c r="B61" s="97"/>
      <c r="C61" s="92"/>
      <c r="D61" s="92"/>
      <c r="E61" s="95"/>
      <c r="F61" s="103"/>
      <c r="G61" s="103"/>
      <c r="H61" s="103"/>
      <c r="I61" s="103"/>
      <c r="J61" s="103"/>
      <c r="K61" s="103"/>
      <c r="L61" s="92"/>
      <c r="M61" s="92"/>
      <c r="N61" s="92"/>
      <c r="O61" s="92"/>
    </row>
    <row r="62" spans="1:53" s="142" customFormat="1" ht="15" customHeight="1">
      <c r="A62" s="338" t="s">
        <v>190</v>
      </c>
      <c r="B62" s="338"/>
      <c r="C62" s="338"/>
      <c r="D62" s="338"/>
      <c r="E62" s="338"/>
      <c r="F62" s="338" t="s">
        <v>189</v>
      </c>
      <c r="G62" s="338"/>
      <c r="H62" s="338"/>
      <c r="I62" s="338"/>
      <c r="J62" s="338"/>
      <c r="K62" s="338"/>
      <c r="L62" s="338"/>
      <c r="M62" s="338"/>
      <c r="N62" s="338"/>
      <c r="O62" s="338"/>
      <c r="P62" s="338"/>
      <c r="Q62" s="338"/>
      <c r="R62" s="338"/>
      <c r="S62" s="338"/>
      <c r="T62" s="338"/>
      <c r="U62" s="338"/>
      <c r="V62" s="338"/>
      <c r="W62" s="338"/>
      <c r="X62" s="338"/>
      <c r="Y62" s="338"/>
      <c r="Z62" s="338"/>
      <c r="AA62" s="338"/>
      <c r="AB62" s="338"/>
      <c r="AC62" s="338"/>
      <c r="AD62" s="338"/>
      <c r="AE62" s="338"/>
      <c r="AF62" s="338"/>
      <c r="AG62" s="338"/>
      <c r="AH62" s="338"/>
      <c r="AI62" s="338"/>
      <c r="AJ62" s="338"/>
      <c r="AK62" s="338"/>
      <c r="AL62" s="338"/>
      <c r="AM62" s="338"/>
      <c r="AN62" s="338" t="s">
        <v>107</v>
      </c>
      <c r="AO62" s="338"/>
      <c r="AP62" s="339" t="s">
        <v>191</v>
      </c>
      <c r="AQ62" s="339"/>
      <c r="AR62" s="339"/>
      <c r="AS62" s="339"/>
      <c r="AT62" s="339"/>
      <c r="AU62" s="339"/>
      <c r="AV62" s="339"/>
      <c r="AW62" s="339"/>
      <c r="AX62" s="339"/>
      <c r="AY62" s="339"/>
      <c r="AZ62" s="339"/>
      <c r="BA62" s="339"/>
    </row>
    <row r="63" spans="1:53" ht="6.75" customHeight="1">
      <c r="A63" s="97"/>
      <c r="B63" s="97"/>
      <c r="C63" s="92"/>
      <c r="D63" s="324"/>
      <c r="E63" s="324"/>
      <c r="F63" s="104"/>
      <c r="G63" s="104"/>
      <c r="H63" s="104"/>
      <c r="I63" s="104"/>
      <c r="J63" s="104"/>
      <c r="K63" s="104"/>
      <c r="L63" s="92"/>
      <c r="M63" s="92"/>
      <c r="N63" s="92"/>
      <c r="O63" s="92"/>
    </row>
    <row r="64" spans="1:53" ht="32.25" customHeight="1">
      <c r="A64" s="340" t="s">
        <v>436</v>
      </c>
      <c r="B64" s="340"/>
      <c r="C64" s="340"/>
      <c r="D64" s="340"/>
      <c r="E64" s="340"/>
      <c r="F64" s="340"/>
      <c r="G64" s="340"/>
      <c r="H64" s="340"/>
      <c r="I64" s="340"/>
      <c r="J64" s="340"/>
      <c r="K64" s="340"/>
      <c r="L64" s="340"/>
      <c r="M64" s="340"/>
      <c r="N64" s="340"/>
      <c r="O64" s="340"/>
      <c r="P64" s="340"/>
      <c r="Q64" s="340"/>
      <c r="R64" s="340"/>
      <c r="S64" s="340"/>
      <c r="T64" s="340"/>
      <c r="U64" s="340"/>
      <c r="V64" s="340"/>
      <c r="W64" s="340"/>
      <c r="X64" s="340"/>
      <c r="Y64" s="340"/>
      <c r="Z64" s="340"/>
      <c r="AA64" s="340"/>
      <c r="AB64" s="340"/>
      <c r="AC64" s="340"/>
      <c r="AD64" s="340"/>
      <c r="AE64" s="340"/>
      <c r="AF64" s="340"/>
      <c r="AG64" s="340"/>
      <c r="AH64" s="340"/>
      <c r="AI64" s="340"/>
      <c r="AJ64" s="340"/>
      <c r="AK64" s="340"/>
      <c r="AL64" s="340"/>
      <c r="AM64" s="340"/>
      <c r="AN64" s="323">
        <f>SUM(AN66,AN71,AN76,AN81)/4</f>
        <v>3</v>
      </c>
      <c r="AO64" s="323"/>
    </row>
    <row r="65" spans="1:53" ht="6.75" customHeight="1">
      <c r="A65" s="97"/>
      <c r="B65" s="97"/>
      <c r="C65" s="92"/>
      <c r="D65" s="129"/>
      <c r="E65" s="129"/>
      <c r="F65" s="104"/>
      <c r="G65" s="104"/>
      <c r="H65" s="104"/>
      <c r="I65" s="104"/>
      <c r="J65" s="104"/>
      <c r="K65" s="104"/>
      <c r="L65" s="92"/>
      <c r="M65" s="92"/>
      <c r="N65" s="92"/>
      <c r="O65" s="92"/>
    </row>
    <row r="66" spans="1:53" s="142" customFormat="1" ht="20.149999999999999" customHeight="1">
      <c r="A66" s="341" t="s">
        <v>139</v>
      </c>
      <c r="B66" s="342" t="s">
        <v>194</v>
      </c>
      <c r="C66" s="342"/>
      <c r="D66" s="342"/>
      <c r="E66" s="342"/>
      <c r="F66" s="342"/>
      <c r="G66" s="342"/>
      <c r="H66" s="342"/>
      <c r="I66" s="342"/>
      <c r="J66" s="342"/>
      <c r="K66" s="343" t="s">
        <v>433</v>
      </c>
      <c r="L66" s="343"/>
      <c r="M66" s="342" t="s">
        <v>200</v>
      </c>
      <c r="N66" s="342"/>
      <c r="O66" s="342"/>
      <c r="P66" s="342"/>
      <c r="Q66" s="342"/>
      <c r="R66" s="342"/>
      <c r="S66" s="342"/>
      <c r="T66" s="342"/>
      <c r="U66" s="342"/>
      <c r="V66" s="342"/>
      <c r="W66" s="342"/>
      <c r="X66" s="342"/>
      <c r="Y66" s="342"/>
      <c r="Z66" s="342"/>
      <c r="AA66" s="342"/>
      <c r="AB66" s="342"/>
      <c r="AC66" s="342"/>
      <c r="AD66" s="342"/>
      <c r="AE66" s="342"/>
      <c r="AF66" s="342"/>
      <c r="AG66" s="342"/>
      <c r="AH66" s="342"/>
      <c r="AI66" s="342"/>
      <c r="AJ66" s="342"/>
      <c r="AK66" s="342"/>
      <c r="AL66" s="342"/>
      <c r="AM66" s="342"/>
      <c r="AN66" s="344">
        <v>3</v>
      </c>
      <c r="AO66" s="344"/>
      <c r="AP66" s="345" t="s">
        <v>332</v>
      </c>
      <c r="AQ66" s="346"/>
      <c r="AR66" s="346"/>
      <c r="AS66" s="346"/>
      <c r="AT66" s="346"/>
      <c r="AU66" s="346"/>
      <c r="AV66" s="346"/>
      <c r="AW66" s="346"/>
      <c r="AX66" s="346"/>
      <c r="AY66" s="346"/>
      <c r="AZ66" s="346"/>
      <c r="BA66" s="347"/>
    </row>
    <row r="67" spans="1:53" s="142" customFormat="1" ht="20.149999999999999" customHeight="1">
      <c r="A67" s="341"/>
      <c r="B67" s="342"/>
      <c r="C67" s="342"/>
      <c r="D67" s="342"/>
      <c r="E67" s="342"/>
      <c r="F67" s="342"/>
      <c r="G67" s="342"/>
      <c r="H67" s="342"/>
      <c r="I67" s="342"/>
      <c r="J67" s="342"/>
      <c r="K67" s="343" t="s">
        <v>108</v>
      </c>
      <c r="L67" s="343"/>
      <c r="M67" s="342" t="s">
        <v>195</v>
      </c>
      <c r="N67" s="342"/>
      <c r="O67" s="342"/>
      <c r="P67" s="342"/>
      <c r="Q67" s="342"/>
      <c r="R67" s="342"/>
      <c r="S67" s="342"/>
      <c r="T67" s="342"/>
      <c r="U67" s="342"/>
      <c r="V67" s="342"/>
      <c r="W67" s="342"/>
      <c r="X67" s="342"/>
      <c r="Y67" s="342"/>
      <c r="Z67" s="342"/>
      <c r="AA67" s="342"/>
      <c r="AB67" s="342"/>
      <c r="AC67" s="342"/>
      <c r="AD67" s="342"/>
      <c r="AE67" s="342"/>
      <c r="AF67" s="342"/>
      <c r="AG67" s="342"/>
      <c r="AH67" s="342"/>
      <c r="AI67" s="342"/>
      <c r="AJ67" s="342"/>
      <c r="AK67" s="342"/>
      <c r="AL67" s="342"/>
      <c r="AM67" s="342"/>
      <c r="AN67" s="344"/>
      <c r="AO67" s="344"/>
      <c r="AP67" s="348"/>
      <c r="AQ67" s="349"/>
      <c r="AR67" s="349"/>
      <c r="AS67" s="349"/>
      <c r="AT67" s="349"/>
      <c r="AU67" s="349"/>
      <c r="AV67" s="349"/>
      <c r="AW67" s="349"/>
      <c r="AX67" s="349"/>
      <c r="AY67" s="349"/>
      <c r="AZ67" s="349"/>
      <c r="BA67" s="350"/>
    </row>
    <row r="68" spans="1:53" s="142" customFormat="1" ht="20.149999999999999" customHeight="1">
      <c r="A68" s="341"/>
      <c r="B68" s="342"/>
      <c r="C68" s="342"/>
      <c r="D68" s="342"/>
      <c r="E68" s="342"/>
      <c r="F68" s="342"/>
      <c r="G68" s="342"/>
      <c r="H68" s="342"/>
      <c r="I68" s="342"/>
      <c r="J68" s="342"/>
      <c r="K68" s="343" t="s">
        <v>109</v>
      </c>
      <c r="L68" s="343"/>
      <c r="M68" s="342" t="s">
        <v>434</v>
      </c>
      <c r="N68" s="342"/>
      <c r="O68" s="342"/>
      <c r="P68" s="342"/>
      <c r="Q68" s="342"/>
      <c r="R68" s="342"/>
      <c r="S68" s="342"/>
      <c r="T68" s="342"/>
      <c r="U68" s="342"/>
      <c r="V68" s="342"/>
      <c r="W68" s="342"/>
      <c r="X68" s="342"/>
      <c r="Y68" s="342"/>
      <c r="Z68" s="342"/>
      <c r="AA68" s="342"/>
      <c r="AB68" s="342"/>
      <c r="AC68" s="342"/>
      <c r="AD68" s="342"/>
      <c r="AE68" s="342"/>
      <c r="AF68" s="342"/>
      <c r="AG68" s="342"/>
      <c r="AH68" s="342"/>
      <c r="AI68" s="342"/>
      <c r="AJ68" s="342"/>
      <c r="AK68" s="342"/>
      <c r="AL68" s="342"/>
      <c r="AM68" s="342"/>
      <c r="AN68" s="344"/>
      <c r="AO68" s="344"/>
      <c r="AP68" s="348"/>
      <c r="AQ68" s="349"/>
      <c r="AR68" s="349"/>
      <c r="AS68" s="349"/>
      <c r="AT68" s="349"/>
      <c r="AU68" s="349"/>
      <c r="AV68" s="349"/>
      <c r="AW68" s="349"/>
      <c r="AX68" s="349"/>
      <c r="AY68" s="349"/>
      <c r="AZ68" s="349"/>
      <c r="BA68" s="350"/>
    </row>
    <row r="69" spans="1:53" s="142" customFormat="1" ht="29.25" customHeight="1">
      <c r="A69" s="341"/>
      <c r="B69" s="342"/>
      <c r="C69" s="342"/>
      <c r="D69" s="342"/>
      <c r="E69" s="342"/>
      <c r="F69" s="342"/>
      <c r="G69" s="342"/>
      <c r="H69" s="342"/>
      <c r="I69" s="342"/>
      <c r="J69" s="342"/>
      <c r="K69" s="343" t="s">
        <v>110</v>
      </c>
      <c r="L69" s="343"/>
      <c r="M69" s="342" t="s">
        <v>435</v>
      </c>
      <c r="N69" s="342"/>
      <c r="O69" s="342"/>
      <c r="P69" s="342"/>
      <c r="Q69" s="342"/>
      <c r="R69" s="342"/>
      <c r="S69" s="342"/>
      <c r="T69" s="342"/>
      <c r="U69" s="342"/>
      <c r="V69" s="342"/>
      <c r="W69" s="342"/>
      <c r="X69" s="342"/>
      <c r="Y69" s="342"/>
      <c r="Z69" s="342"/>
      <c r="AA69" s="342"/>
      <c r="AB69" s="342"/>
      <c r="AC69" s="342"/>
      <c r="AD69" s="342"/>
      <c r="AE69" s="342"/>
      <c r="AF69" s="342"/>
      <c r="AG69" s="342"/>
      <c r="AH69" s="342"/>
      <c r="AI69" s="342"/>
      <c r="AJ69" s="342"/>
      <c r="AK69" s="342"/>
      <c r="AL69" s="342"/>
      <c r="AM69" s="342"/>
      <c r="AN69" s="344"/>
      <c r="AO69" s="344"/>
      <c r="AP69" s="351"/>
      <c r="AQ69" s="352"/>
      <c r="AR69" s="352"/>
      <c r="AS69" s="352"/>
      <c r="AT69" s="352"/>
      <c r="AU69" s="352"/>
      <c r="AV69" s="352"/>
      <c r="AW69" s="352"/>
      <c r="AX69" s="352"/>
      <c r="AY69" s="352"/>
      <c r="AZ69" s="352"/>
      <c r="BA69" s="353"/>
    </row>
    <row r="70" spans="1:53" s="142" customFormat="1" ht="6.75" customHeight="1">
      <c r="A70" s="91"/>
      <c r="B70" s="143"/>
      <c r="C70" s="143"/>
      <c r="D70" s="143"/>
      <c r="E70" s="143"/>
      <c r="F70" s="144"/>
      <c r="G70" s="4"/>
      <c r="H70" s="4"/>
      <c r="I70" s="4"/>
      <c r="J70" s="4"/>
      <c r="K70" s="4"/>
      <c r="L70" s="4"/>
      <c r="M70" s="3"/>
      <c r="N70" s="3"/>
      <c r="O70" s="3"/>
    </row>
    <row r="71" spans="1:53" s="142" customFormat="1" ht="20.149999999999999" customHeight="1">
      <c r="A71" s="354" t="s">
        <v>140</v>
      </c>
      <c r="B71" s="342" t="s">
        <v>197</v>
      </c>
      <c r="C71" s="342"/>
      <c r="D71" s="342"/>
      <c r="E71" s="342"/>
      <c r="F71" s="342"/>
      <c r="G71" s="342"/>
      <c r="H71" s="342"/>
      <c r="I71" s="342"/>
      <c r="J71" s="342"/>
      <c r="K71" s="343" t="s">
        <v>433</v>
      </c>
      <c r="L71" s="343"/>
      <c r="M71" s="342" t="s">
        <v>200</v>
      </c>
      <c r="N71" s="342"/>
      <c r="O71" s="342"/>
      <c r="P71" s="342"/>
      <c r="Q71" s="342"/>
      <c r="R71" s="342"/>
      <c r="S71" s="342"/>
      <c r="T71" s="342"/>
      <c r="U71" s="342"/>
      <c r="V71" s="342"/>
      <c r="W71" s="342"/>
      <c r="X71" s="342"/>
      <c r="Y71" s="342"/>
      <c r="Z71" s="342"/>
      <c r="AA71" s="342"/>
      <c r="AB71" s="342"/>
      <c r="AC71" s="342"/>
      <c r="AD71" s="342"/>
      <c r="AE71" s="342"/>
      <c r="AF71" s="342"/>
      <c r="AG71" s="342"/>
      <c r="AH71" s="342"/>
      <c r="AI71" s="342"/>
      <c r="AJ71" s="342"/>
      <c r="AK71" s="342"/>
      <c r="AL71" s="342"/>
      <c r="AM71" s="342"/>
      <c r="AN71" s="344">
        <v>3</v>
      </c>
      <c r="AO71" s="344"/>
      <c r="AP71" s="345" t="s">
        <v>333</v>
      </c>
      <c r="AQ71" s="346"/>
      <c r="AR71" s="346"/>
      <c r="AS71" s="346"/>
      <c r="AT71" s="346"/>
      <c r="AU71" s="346"/>
      <c r="AV71" s="346"/>
      <c r="AW71" s="346"/>
      <c r="AX71" s="346"/>
      <c r="AY71" s="346"/>
      <c r="AZ71" s="346"/>
      <c r="BA71" s="347"/>
    </row>
    <row r="72" spans="1:53" s="142" customFormat="1" ht="20.149999999999999" customHeight="1">
      <c r="A72" s="354"/>
      <c r="B72" s="342"/>
      <c r="C72" s="342"/>
      <c r="D72" s="342"/>
      <c r="E72" s="342"/>
      <c r="F72" s="342"/>
      <c r="G72" s="342"/>
      <c r="H72" s="342"/>
      <c r="I72" s="342"/>
      <c r="J72" s="342"/>
      <c r="K72" s="343" t="s">
        <v>108</v>
      </c>
      <c r="L72" s="343"/>
      <c r="M72" s="342" t="s">
        <v>195</v>
      </c>
      <c r="N72" s="342"/>
      <c r="O72" s="342"/>
      <c r="P72" s="342"/>
      <c r="Q72" s="342"/>
      <c r="R72" s="342"/>
      <c r="S72" s="342"/>
      <c r="T72" s="342"/>
      <c r="U72" s="342"/>
      <c r="V72" s="342"/>
      <c r="W72" s="342"/>
      <c r="X72" s="342"/>
      <c r="Y72" s="342"/>
      <c r="Z72" s="342"/>
      <c r="AA72" s="342"/>
      <c r="AB72" s="342"/>
      <c r="AC72" s="342"/>
      <c r="AD72" s="342"/>
      <c r="AE72" s="342"/>
      <c r="AF72" s="342"/>
      <c r="AG72" s="342"/>
      <c r="AH72" s="342"/>
      <c r="AI72" s="342"/>
      <c r="AJ72" s="342"/>
      <c r="AK72" s="342"/>
      <c r="AL72" s="342"/>
      <c r="AM72" s="342"/>
      <c r="AN72" s="344"/>
      <c r="AO72" s="344"/>
      <c r="AP72" s="348"/>
      <c r="AQ72" s="349"/>
      <c r="AR72" s="349"/>
      <c r="AS72" s="349"/>
      <c r="AT72" s="349"/>
      <c r="AU72" s="349"/>
      <c r="AV72" s="349"/>
      <c r="AW72" s="349"/>
      <c r="AX72" s="349"/>
      <c r="AY72" s="349"/>
      <c r="AZ72" s="349"/>
      <c r="BA72" s="350"/>
    </row>
    <row r="73" spans="1:53" s="142" customFormat="1" ht="20.149999999999999" customHeight="1">
      <c r="A73" s="354"/>
      <c r="B73" s="342"/>
      <c r="C73" s="342"/>
      <c r="D73" s="342"/>
      <c r="E73" s="342"/>
      <c r="F73" s="342"/>
      <c r="G73" s="342"/>
      <c r="H73" s="342"/>
      <c r="I73" s="342"/>
      <c r="J73" s="342"/>
      <c r="K73" s="343" t="s">
        <v>109</v>
      </c>
      <c r="L73" s="343"/>
      <c r="M73" s="342" t="s">
        <v>434</v>
      </c>
      <c r="N73" s="342"/>
      <c r="O73" s="342"/>
      <c r="P73" s="342"/>
      <c r="Q73" s="342"/>
      <c r="R73" s="342"/>
      <c r="S73" s="342"/>
      <c r="T73" s="342"/>
      <c r="U73" s="342"/>
      <c r="V73" s="342"/>
      <c r="W73" s="342"/>
      <c r="X73" s="342"/>
      <c r="Y73" s="342"/>
      <c r="Z73" s="342"/>
      <c r="AA73" s="342"/>
      <c r="AB73" s="342"/>
      <c r="AC73" s="342"/>
      <c r="AD73" s="342"/>
      <c r="AE73" s="342"/>
      <c r="AF73" s="342"/>
      <c r="AG73" s="342"/>
      <c r="AH73" s="342"/>
      <c r="AI73" s="342"/>
      <c r="AJ73" s="342"/>
      <c r="AK73" s="342"/>
      <c r="AL73" s="342"/>
      <c r="AM73" s="342"/>
      <c r="AN73" s="344"/>
      <c r="AO73" s="344"/>
      <c r="AP73" s="348"/>
      <c r="AQ73" s="349"/>
      <c r="AR73" s="349"/>
      <c r="AS73" s="349"/>
      <c r="AT73" s="349"/>
      <c r="AU73" s="349"/>
      <c r="AV73" s="349"/>
      <c r="AW73" s="349"/>
      <c r="AX73" s="349"/>
      <c r="AY73" s="349"/>
      <c r="AZ73" s="349"/>
      <c r="BA73" s="350"/>
    </row>
    <row r="74" spans="1:53" s="142" customFormat="1" ht="29.25" customHeight="1">
      <c r="A74" s="354"/>
      <c r="B74" s="342"/>
      <c r="C74" s="342"/>
      <c r="D74" s="342"/>
      <c r="E74" s="342"/>
      <c r="F74" s="342"/>
      <c r="G74" s="342"/>
      <c r="H74" s="342"/>
      <c r="I74" s="342"/>
      <c r="J74" s="342"/>
      <c r="K74" s="343" t="s">
        <v>110</v>
      </c>
      <c r="L74" s="343"/>
      <c r="M74" s="342" t="s">
        <v>435</v>
      </c>
      <c r="N74" s="342"/>
      <c r="O74" s="342"/>
      <c r="P74" s="342"/>
      <c r="Q74" s="342"/>
      <c r="R74" s="342"/>
      <c r="S74" s="342"/>
      <c r="T74" s="342"/>
      <c r="U74" s="342"/>
      <c r="V74" s="342"/>
      <c r="W74" s="342"/>
      <c r="X74" s="342"/>
      <c r="Y74" s="342"/>
      <c r="Z74" s="342"/>
      <c r="AA74" s="342"/>
      <c r="AB74" s="342"/>
      <c r="AC74" s="342"/>
      <c r="AD74" s="342"/>
      <c r="AE74" s="342"/>
      <c r="AF74" s="342"/>
      <c r="AG74" s="342"/>
      <c r="AH74" s="342"/>
      <c r="AI74" s="342"/>
      <c r="AJ74" s="342"/>
      <c r="AK74" s="342"/>
      <c r="AL74" s="342"/>
      <c r="AM74" s="342"/>
      <c r="AN74" s="344"/>
      <c r="AO74" s="344"/>
      <c r="AP74" s="351"/>
      <c r="AQ74" s="352"/>
      <c r="AR74" s="352"/>
      <c r="AS74" s="352"/>
      <c r="AT74" s="352"/>
      <c r="AU74" s="352"/>
      <c r="AV74" s="352"/>
      <c r="AW74" s="352"/>
      <c r="AX74" s="352"/>
      <c r="AY74" s="352"/>
      <c r="AZ74" s="352"/>
      <c r="BA74" s="353"/>
    </row>
    <row r="75" spans="1:53" s="142" customFormat="1" ht="6.75" customHeight="1">
      <c r="A75" s="91"/>
      <c r="B75" s="143"/>
      <c r="C75" s="143"/>
      <c r="D75" s="143"/>
      <c r="E75" s="143"/>
      <c r="F75" s="144"/>
      <c r="G75" s="4"/>
      <c r="H75" s="4"/>
      <c r="I75" s="4"/>
      <c r="J75" s="4"/>
      <c r="K75" s="4"/>
      <c r="L75" s="4"/>
      <c r="M75" s="3"/>
      <c r="N75" s="3"/>
      <c r="O75" s="3"/>
    </row>
    <row r="76" spans="1:53" s="142" customFormat="1" ht="20.149999999999999" customHeight="1">
      <c r="A76" s="355" t="s">
        <v>141</v>
      </c>
      <c r="B76" s="342" t="s">
        <v>198</v>
      </c>
      <c r="C76" s="342"/>
      <c r="D76" s="342"/>
      <c r="E76" s="342"/>
      <c r="F76" s="342"/>
      <c r="G76" s="342"/>
      <c r="H76" s="342"/>
      <c r="I76" s="342"/>
      <c r="J76" s="342"/>
      <c r="K76" s="343" t="s">
        <v>433</v>
      </c>
      <c r="L76" s="343"/>
      <c r="M76" s="342" t="s">
        <v>200</v>
      </c>
      <c r="N76" s="342"/>
      <c r="O76" s="342"/>
      <c r="P76" s="342"/>
      <c r="Q76" s="342"/>
      <c r="R76" s="342"/>
      <c r="S76" s="342"/>
      <c r="T76" s="342"/>
      <c r="U76" s="342"/>
      <c r="V76" s="342"/>
      <c r="W76" s="342"/>
      <c r="X76" s="342"/>
      <c r="Y76" s="342"/>
      <c r="Z76" s="342"/>
      <c r="AA76" s="342"/>
      <c r="AB76" s="342"/>
      <c r="AC76" s="342"/>
      <c r="AD76" s="342"/>
      <c r="AE76" s="342"/>
      <c r="AF76" s="342"/>
      <c r="AG76" s="342"/>
      <c r="AH76" s="342"/>
      <c r="AI76" s="342"/>
      <c r="AJ76" s="342"/>
      <c r="AK76" s="342"/>
      <c r="AL76" s="342"/>
      <c r="AM76" s="342"/>
      <c r="AN76" s="344">
        <v>3</v>
      </c>
      <c r="AO76" s="344"/>
      <c r="AP76" s="356" t="s">
        <v>334</v>
      </c>
      <c r="AQ76" s="356"/>
      <c r="AR76" s="356"/>
      <c r="AS76" s="356"/>
      <c r="AT76" s="356"/>
      <c r="AU76" s="356"/>
      <c r="AV76" s="356"/>
      <c r="AW76" s="356"/>
      <c r="AX76" s="356"/>
      <c r="AY76" s="356"/>
      <c r="AZ76" s="356"/>
      <c r="BA76" s="356"/>
    </row>
    <row r="77" spans="1:53" s="142" customFormat="1" ht="20.149999999999999" customHeight="1">
      <c r="A77" s="355"/>
      <c r="B77" s="342"/>
      <c r="C77" s="342"/>
      <c r="D77" s="342"/>
      <c r="E77" s="342"/>
      <c r="F77" s="342"/>
      <c r="G77" s="342"/>
      <c r="H77" s="342"/>
      <c r="I77" s="342"/>
      <c r="J77" s="342"/>
      <c r="K77" s="343" t="s">
        <v>108</v>
      </c>
      <c r="L77" s="343"/>
      <c r="M77" s="342" t="s">
        <v>195</v>
      </c>
      <c r="N77" s="342"/>
      <c r="O77" s="342"/>
      <c r="P77" s="342"/>
      <c r="Q77" s="342"/>
      <c r="R77" s="342"/>
      <c r="S77" s="342"/>
      <c r="T77" s="342"/>
      <c r="U77" s="342"/>
      <c r="V77" s="342"/>
      <c r="W77" s="342"/>
      <c r="X77" s="342"/>
      <c r="Y77" s="342"/>
      <c r="Z77" s="342"/>
      <c r="AA77" s="342"/>
      <c r="AB77" s="342"/>
      <c r="AC77" s="342"/>
      <c r="AD77" s="342"/>
      <c r="AE77" s="342"/>
      <c r="AF77" s="342"/>
      <c r="AG77" s="342"/>
      <c r="AH77" s="342"/>
      <c r="AI77" s="342"/>
      <c r="AJ77" s="342"/>
      <c r="AK77" s="342"/>
      <c r="AL77" s="342"/>
      <c r="AM77" s="342"/>
      <c r="AN77" s="344"/>
      <c r="AO77" s="344"/>
      <c r="AP77" s="356"/>
      <c r="AQ77" s="356"/>
      <c r="AR77" s="356"/>
      <c r="AS77" s="356"/>
      <c r="AT77" s="356"/>
      <c r="AU77" s="356"/>
      <c r="AV77" s="356"/>
      <c r="AW77" s="356"/>
      <c r="AX77" s="356"/>
      <c r="AY77" s="356"/>
      <c r="AZ77" s="356"/>
      <c r="BA77" s="356"/>
    </row>
    <row r="78" spans="1:53" s="142" customFormat="1" ht="20.149999999999999" customHeight="1">
      <c r="A78" s="355"/>
      <c r="B78" s="342"/>
      <c r="C78" s="342"/>
      <c r="D78" s="342"/>
      <c r="E78" s="342"/>
      <c r="F78" s="342"/>
      <c r="G78" s="342"/>
      <c r="H78" s="342"/>
      <c r="I78" s="342"/>
      <c r="J78" s="342"/>
      <c r="K78" s="343" t="s">
        <v>109</v>
      </c>
      <c r="L78" s="343"/>
      <c r="M78" s="342" t="s">
        <v>434</v>
      </c>
      <c r="N78" s="342"/>
      <c r="O78" s="342"/>
      <c r="P78" s="342"/>
      <c r="Q78" s="342"/>
      <c r="R78" s="342"/>
      <c r="S78" s="342"/>
      <c r="T78" s="342"/>
      <c r="U78" s="342"/>
      <c r="V78" s="342"/>
      <c r="W78" s="342"/>
      <c r="X78" s="342"/>
      <c r="Y78" s="342"/>
      <c r="Z78" s="342"/>
      <c r="AA78" s="342"/>
      <c r="AB78" s="342"/>
      <c r="AC78" s="342"/>
      <c r="AD78" s="342"/>
      <c r="AE78" s="342"/>
      <c r="AF78" s="342"/>
      <c r="AG78" s="342"/>
      <c r="AH78" s="342"/>
      <c r="AI78" s="342"/>
      <c r="AJ78" s="342"/>
      <c r="AK78" s="342"/>
      <c r="AL78" s="342"/>
      <c r="AM78" s="342"/>
      <c r="AN78" s="344"/>
      <c r="AO78" s="344"/>
      <c r="AP78" s="356"/>
      <c r="AQ78" s="356"/>
      <c r="AR78" s="356"/>
      <c r="AS78" s="356"/>
      <c r="AT78" s="356"/>
      <c r="AU78" s="356"/>
      <c r="AV78" s="356"/>
      <c r="AW78" s="356"/>
      <c r="AX78" s="356"/>
      <c r="AY78" s="356"/>
      <c r="AZ78" s="356"/>
      <c r="BA78" s="356"/>
    </row>
    <row r="79" spans="1:53" s="142" customFormat="1" ht="27.75" customHeight="1">
      <c r="A79" s="355"/>
      <c r="B79" s="342"/>
      <c r="C79" s="342"/>
      <c r="D79" s="342"/>
      <c r="E79" s="342"/>
      <c r="F79" s="342"/>
      <c r="G79" s="342"/>
      <c r="H79" s="342"/>
      <c r="I79" s="342"/>
      <c r="J79" s="342"/>
      <c r="K79" s="343" t="s">
        <v>110</v>
      </c>
      <c r="L79" s="343"/>
      <c r="M79" s="342" t="s">
        <v>435</v>
      </c>
      <c r="N79" s="342"/>
      <c r="O79" s="342"/>
      <c r="P79" s="342"/>
      <c r="Q79" s="342"/>
      <c r="R79" s="342"/>
      <c r="S79" s="342"/>
      <c r="T79" s="342"/>
      <c r="U79" s="342"/>
      <c r="V79" s="342"/>
      <c r="W79" s="342"/>
      <c r="X79" s="342"/>
      <c r="Y79" s="342"/>
      <c r="Z79" s="342"/>
      <c r="AA79" s="342"/>
      <c r="AB79" s="342"/>
      <c r="AC79" s="342"/>
      <c r="AD79" s="342"/>
      <c r="AE79" s="342"/>
      <c r="AF79" s="342"/>
      <c r="AG79" s="342"/>
      <c r="AH79" s="342"/>
      <c r="AI79" s="342"/>
      <c r="AJ79" s="342"/>
      <c r="AK79" s="342"/>
      <c r="AL79" s="342"/>
      <c r="AM79" s="342"/>
      <c r="AN79" s="344"/>
      <c r="AO79" s="344"/>
      <c r="AP79" s="356"/>
      <c r="AQ79" s="356"/>
      <c r="AR79" s="356"/>
      <c r="AS79" s="356"/>
      <c r="AT79" s="356"/>
      <c r="AU79" s="356"/>
      <c r="AV79" s="356"/>
      <c r="AW79" s="356"/>
      <c r="AX79" s="356"/>
      <c r="AY79" s="356"/>
      <c r="AZ79" s="356"/>
      <c r="BA79" s="356"/>
    </row>
    <row r="80" spans="1:53" s="142" customFormat="1" ht="6.75" customHeight="1">
      <c r="A80" s="91"/>
      <c r="B80" s="143"/>
      <c r="C80" s="143"/>
      <c r="D80" s="143"/>
      <c r="E80" s="143"/>
      <c r="F80" s="144"/>
      <c r="G80" s="4"/>
      <c r="H80" s="4"/>
      <c r="I80" s="4"/>
      <c r="J80" s="4"/>
      <c r="K80" s="4"/>
      <c r="L80" s="4"/>
      <c r="M80" s="3"/>
      <c r="N80" s="3"/>
      <c r="O80" s="3"/>
    </row>
    <row r="81" spans="1:53" s="142" customFormat="1" ht="20.149999999999999" customHeight="1">
      <c r="A81" s="355" t="s">
        <v>142</v>
      </c>
      <c r="B81" s="342" t="s">
        <v>199</v>
      </c>
      <c r="C81" s="342"/>
      <c r="D81" s="342"/>
      <c r="E81" s="342"/>
      <c r="F81" s="342"/>
      <c r="G81" s="342"/>
      <c r="H81" s="342"/>
      <c r="I81" s="342"/>
      <c r="J81" s="342"/>
      <c r="K81" s="343" t="s">
        <v>433</v>
      </c>
      <c r="L81" s="343"/>
      <c r="M81" s="342" t="s">
        <v>200</v>
      </c>
      <c r="N81" s="342"/>
      <c r="O81" s="342"/>
      <c r="P81" s="342"/>
      <c r="Q81" s="342"/>
      <c r="R81" s="342"/>
      <c r="S81" s="342"/>
      <c r="T81" s="342"/>
      <c r="U81" s="342"/>
      <c r="V81" s="342"/>
      <c r="W81" s="342"/>
      <c r="X81" s="342"/>
      <c r="Y81" s="342"/>
      <c r="Z81" s="342"/>
      <c r="AA81" s="342"/>
      <c r="AB81" s="342"/>
      <c r="AC81" s="342"/>
      <c r="AD81" s="342"/>
      <c r="AE81" s="342"/>
      <c r="AF81" s="342"/>
      <c r="AG81" s="342"/>
      <c r="AH81" s="342"/>
      <c r="AI81" s="342"/>
      <c r="AJ81" s="342"/>
      <c r="AK81" s="342"/>
      <c r="AL81" s="342"/>
      <c r="AM81" s="342"/>
      <c r="AN81" s="344">
        <v>3</v>
      </c>
      <c r="AO81" s="344"/>
      <c r="AP81" s="342" t="s">
        <v>335</v>
      </c>
      <c r="AQ81" s="342"/>
      <c r="AR81" s="342"/>
      <c r="AS81" s="342"/>
      <c r="AT81" s="342"/>
      <c r="AU81" s="342"/>
      <c r="AV81" s="342"/>
      <c r="AW81" s="342"/>
      <c r="AX81" s="342"/>
      <c r="AY81" s="342"/>
      <c r="AZ81" s="342"/>
      <c r="BA81" s="342"/>
    </row>
    <row r="82" spans="1:53" s="142" customFormat="1" ht="20.149999999999999" customHeight="1">
      <c r="A82" s="355"/>
      <c r="B82" s="342"/>
      <c r="C82" s="342"/>
      <c r="D82" s="342"/>
      <c r="E82" s="342"/>
      <c r="F82" s="342"/>
      <c r="G82" s="342"/>
      <c r="H82" s="342"/>
      <c r="I82" s="342"/>
      <c r="J82" s="342"/>
      <c r="K82" s="343" t="s">
        <v>108</v>
      </c>
      <c r="L82" s="343"/>
      <c r="M82" s="342" t="s">
        <v>195</v>
      </c>
      <c r="N82" s="342"/>
      <c r="O82" s="342"/>
      <c r="P82" s="342"/>
      <c r="Q82" s="342"/>
      <c r="R82" s="342"/>
      <c r="S82" s="342"/>
      <c r="T82" s="342"/>
      <c r="U82" s="342"/>
      <c r="V82" s="342"/>
      <c r="W82" s="342"/>
      <c r="X82" s="342"/>
      <c r="Y82" s="342"/>
      <c r="Z82" s="342"/>
      <c r="AA82" s="342"/>
      <c r="AB82" s="342"/>
      <c r="AC82" s="342"/>
      <c r="AD82" s="342"/>
      <c r="AE82" s="342"/>
      <c r="AF82" s="342"/>
      <c r="AG82" s="342"/>
      <c r="AH82" s="342"/>
      <c r="AI82" s="342"/>
      <c r="AJ82" s="342"/>
      <c r="AK82" s="342"/>
      <c r="AL82" s="342"/>
      <c r="AM82" s="342"/>
      <c r="AN82" s="344"/>
      <c r="AO82" s="344"/>
      <c r="AP82" s="342"/>
      <c r="AQ82" s="342"/>
      <c r="AR82" s="342"/>
      <c r="AS82" s="342"/>
      <c r="AT82" s="342"/>
      <c r="AU82" s="342"/>
      <c r="AV82" s="342"/>
      <c r="AW82" s="342"/>
      <c r="AX82" s="342"/>
      <c r="AY82" s="342"/>
      <c r="AZ82" s="342"/>
      <c r="BA82" s="342"/>
    </row>
    <row r="83" spans="1:53" s="142" customFormat="1" ht="20.149999999999999" customHeight="1">
      <c r="A83" s="355"/>
      <c r="B83" s="342"/>
      <c r="C83" s="342"/>
      <c r="D83" s="342"/>
      <c r="E83" s="342"/>
      <c r="F83" s="342"/>
      <c r="G83" s="342"/>
      <c r="H83" s="342"/>
      <c r="I83" s="342"/>
      <c r="J83" s="342"/>
      <c r="K83" s="343" t="s">
        <v>109</v>
      </c>
      <c r="L83" s="343"/>
      <c r="M83" s="342" t="s">
        <v>434</v>
      </c>
      <c r="N83" s="342"/>
      <c r="O83" s="342"/>
      <c r="P83" s="342"/>
      <c r="Q83" s="342"/>
      <c r="R83" s="342"/>
      <c r="S83" s="342"/>
      <c r="T83" s="342"/>
      <c r="U83" s="342"/>
      <c r="V83" s="342"/>
      <c r="W83" s="342"/>
      <c r="X83" s="342"/>
      <c r="Y83" s="342"/>
      <c r="Z83" s="342"/>
      <c r="AA83" s="342"/>
      <c r="AB83" s="342"/>
      <c r="AC83" s="342"/>
      <c r="AD83" s="342"/>
      <c r="AE83" s="342"/>
      <c r="AF83" s="342"/>
      <c r="AG83" s="342"/>
      <c r="AH83" s="342"/>
      <c r="AI83" s="342"/>
      <c r="AJ83" s="342"/>
      <c r="AK83" s="342"/>
      <c r="AL83" s="342"/>
      <c r="AM83" s="342"/>
      <c r="AN83" s="344"/>
      <c r="AO83" s="344"/>
      <c r="AP83" s="342"/>
      <c r="AQ83" s="342"/>
      <c r="AR83" s="342"/>
      <c r="AS83" s="342"/>
      <c r="AT83" s="342"/>
      <c r="AU83" s="342"/>
      <c r="AV83" s="342"/>
      <c r="AW83" s="342"/>
      <c r="AX83" s="342"/>
      <c r="AY83" s="342"/>
      <c r="AZ83" s="342"/>
      <c r="BA83" s="342"/>
    </row>
    <row r="84" spans="1:53" s="142" customFormat="1" ht="30" customHeight="1">
      <c r="A84" s="355"/>
      <c r="B84" s="342"/>
      <c r="C84" s="342"/>
      <c r="D84" s="342"/>
      <c r="E84" s="342"/>
      <c r="F84" s="342"/>
      <c r="G84" s="342"/>
      <c r="H84" s="342"/>
      <c r="I84" s="342"/>
      <c r="J84" s="342"/>
      <c r="K84" s="343" t="s">
        <v>110</v>
      </c>
      <c r="L84" s="343"/>
      <c r="M84" s="342" t="s">
        <v>435</v>
      </c>
      <c r="N84" s="342"/>
      <c r="O84" s="342"/>
      <c r="P84" s="342"/>
      <c r="Q84" s="342"/>
      <c r="R84" s="342"/>
      <c r="S84" s="342"/>
      <c r="T84" s="342"/>
      <c r="U84" s="342"/>
      <c r="V84" s="342"/>
      <c r="W84" s="342"/>
      <c r="X84" s="342"/>
      <c r="Y84" s="342"/>
      <c r="Z84" s="342"/>
      <c r="AA84" s="342"/>
      <c r="AB84" s="342"/>
      <c r="AC84" s="342"/>
      <c r="AD84" s="342"/>
      <c r="AE84" s="342"/>
      <c r="AF84" s="342"/>
      <c r="AG84" s="342"/>
      <c r="AH84" s="342"/>
      <c r="AI84" s="342"/>
      <c r="AJ84" s="342"/>
      <c r="AK84" s="342"/>
      <c r="AL84" s="342"/>
      <c r="AM84" s="342"/>
      <c r="AN84" s="344"/>
      <c r="AO84" s="344"/>
      <c r="AP84" s="342"/>
      <c r="AQ84" s="342"/>
      <c r="AR84" s="342"/>
      <c r="AS84" s="342"/>
      <c r="AT84" s="342"/>
      <c r="AU84" s="342"/>
      <c r="AV84" s="342"/>
      <c r="AW84" s="342"/>
      <c r="AX84" s="342"/>
      <c r="AY84" s="342"/>
      <c r="AZ84" s="342"/>
      <c r="BA84" s="342"/>
    </row>
    <row r="85" spans="1:53" ht="6.75" customHeight="1">
      <c r="A85" s="97"/>
      <c r="B85" s="108"/>
      <c r="C85" s="92"/>
      <c r="D85" s="107"/>
      <c r="E85" s="107"/>
      <c r="F85" s="102"/>
      <c r="G85" s="102"/>
      <c r="H85" s="102"/>
      <c r="I85" s="102"/>
      <c r="J85" s="102"/>
      <c r="K85" s="102"/>
      <c r="L85" s="92"/>
      <c r="M85" s="25"/>
      <c r="N85" s="25"/>
      <c r="O85" s="25"/>
    </row>
    <row r="86" spans="1:53" ht="20.149999999999999" customHeight="1">
      <c r="A86" s="302" t="s">
        <v>204</v>
      </c>
      <c r="B86" s="302"/>
      <c r="C86" s="302"/>
      <c r="D86" s="302"/>
      <c r="E86" s="302"/>
      <c r="F86" s="302"/>
      <c r="G86" s="302"/>
      <c r="H86" s="302"/>
      <c r="I86" s="302"/>
      <c r="J86" s="302"/>
      <c r="K86" s="302"/>
      <c r="L86" s="302"/>
      <c r="M86" s="302"/>
      <c r="N86" s="302"/>
      <c r="O86" s="302"/>
      <c r="P86" s="302"/>
      <c r="Q86" s="302"/>
      <c r="R86" s="302"/>
      <c r="S86" s="302"/>
      <c r="T86" s="302"/>
      <c r="U86" s="302"/>
      <c r="V86" s="302"/>
      <c r="W86" s="302"/>
      <c r="X86" s="302"/>
      <c r="Y86" s="302"/>
      <c r="Z86" s="302"/>
      <c r="AA86" s="302"/>
      <c r="AB86" s="302"/>
      <c r="AC86" s="302"/>
      <c r="AD86" s="302"/>
      <c r="AE86" s="302"/>
      <c r="AF86" s="302"/>
      <c r="AG86" s="302"/>
      <c r="AH86" s="302"/>
      <c r="AI86" s="302"/>
      <c r="AJ86" s="302"/>
      <c r="AK86" s="302"/>
      <c r="AL86" s="302"/>
      <c r="AM86" s="302"/>
      <c r="AN86" s="302">
        <f>SUM(AN88,AN92,AN96,AN100,AN104)/5</f>
        <v>4</v>
      </c>
      <c r="AO86" s="302"/>
    </row>
    <row r="87" spans="1:53" ht="6.75" customHeight="1">
      <c r="A87" s="97"/>
      <c r="B87" s="108"/>
      <c r="C87" s="92"/>
      <c r="D87" s="107"/>
      <c r="E87" s="107"/>
      <c r="F87" s="102"/>
      <c r="G87" s="102"/>
      <c r="H87" s="102"/>
      <c r="I87" s="102"/>
      <c r="J87" s="102"/>
      <c r="K87" s="102"/>
      <c r="L87" s="92"/>
      <c r="M87" s="25"/>
      <c r="N87" s="25"/>
      <c r="O87" s="25"/>
    </row>
    <row r="88" spans="1:53" ht="38.25" customHeight="1">
      <c r="A88" s="308" t="s">
        <v>143</v>
      </c>
      <c r="B88" s="303" t="s">
        <v>205</v>
      </c>
      <c r="C88" s="303"/>
      <c r="D88" s="303"/>
      <c r="E88" s="303"/>
      <c r="F88" s="303"/>
      <c r="G88" s="303"/>
      <c r="H88" s="303"/>
      <c r="I88" s="303"/>
      <c r="J88" s="303"/>
      <c r="K88" s="304" t="s">
        <v>108</v>
      </c>
      <c r="L88" s="304"/>
      <c r="M88" s="303" t="s">
        <v>206</v>
      </c>
      <c r="N88" s="303"/>
      <c r="O88" s="303"/>
      <c r="P88" s="303"/>
      <c r="Q88" s="303"/>
      <c r="R88" s="303"/>
      <c r="S88" s="303"/>
      <c r="T88" s="303"/>
      <c r="U88" s="303"/>
      <c r="V88" s="303"/>
      <c r="W88" s="303"/>
      <c r="X88" s="303"/>
      <c r="Y88" s="303"/>
      <c r="Z88" s="303"/>
      <c r="AA88" s="303"/>
      <c r="AB88" s="303"/>
      <c r="AC88" s="303"/>
      <c r="AD88" s="303"/>
      <c r="AE88" s="303"/>
      <c r="AF88" s="303"/>
      <c r="AG88" s="303"/>
      <c r="AH88" s="303"/>
      <c r="AI88" s="303"/>
      <c r="AJ88" s="303"/>
      <c r="AK88" s="303"/>
      <c r="AL88" s="303"/>
      <c r="AM88" s="303"/>
      <c r="AN88" s="305">
        <v>4</v>
      </c>
      <c r="AO88" s="305"/>
      <c r="AP88" s="303" t="s">
        <v>336</v>
      </c>
      <c r="AQ88" s="303"/>
      <c r="AR88" s="303"/>
      <c r="AS88" s="303"/>
      <c r="AT88" s="303"/>
      <c r="AU88" s="303"/>
      <c r="AV88" s="303"/>
      <c r="AW88" s="303"/>
      <c r="AX88" s="303"/>
      <c r="AY88" s="303"/>
      <c r="AZ88" s="303"/>
      <c r="BA88" s="303"/>
    </row>
    <row r="89" spans="1:53" ht="30" customHeight="1">
      <c r="A89" s="308"/>
      <c r="B89" s="303"/>
      <c r="C89" s="303"/>
      <c r="D89" s="303"/>
      <c r="E89" s="303"/>
      <c r="F89" s="303"/>
      <c r="G89" s="303"/>
      <c r="H89" s="303"/>
      <c r="I89" s="303"/>
      <c r="J89" s="303"/>
      <c r="K89" s="304" t="s">
        <v>109</v>
      </c>
      <c r="L89" s="304"/>
      <c r="M89" s="303" t="s">
        <v>207</v>
      </c>
      <c r="N89" s="303"/>
      <c r="O89" s="303"/>
      <c r="P89" s="303"/>
      <c r="Q89" s="303"/>
      <c r="R89" s="303"/>
      <c r="S89" s="303"/>
      <c r="T89" s="303"/>
      <c r="U89" s="303"/>
      <c r="V89" s="303"/>
      <c r="W89" s="303"/>
      <c r="X89" s="303"/>
      <c r="Y89" s="303"/>
      <c r="Z89" s="303"/>
      <c r="AA89" s="303"/>
      <c r="AB89" s="303"/>
      <c r="AC89" s="303"/>
      <c r="AD89" s="303"/>
      <c r="AE89" s="303"/>
      <c r="AF89" s="303"/>
      <c r="AG89" s="303"/>
      <c r="AH89" s="303"/>
      <c r="AI89" s="303"/>
      <c r="AJ89" s="303"/>
      <c r="AK89" s="303"/>
      <c r="AL89" s="303"/>
      <c r="AM89" s="303"/>
      <c r="AN89" s="305"/>
      <c r="AO89" s="305"/>
      <c r="AP89" s="303"/>
      <c r="AQ89" s="303"/>
      <c r="AR89" s="303"/>
      <c r="AS89" s="303"/>
      <c r="AT89" s="303"/>
      <c r="AU89" s="303"/>
      <c r="AV89" s="303"/>
      <c r="AW89" s="303"/>
      <c r="AX89" s="303"/>
      <c r="AY89" s="303"/>
      <c r="AZ89" s="303"/>
      <c r="BA89" s="303"/>
    </row>
    <row r="90" spans="1:53" ht="36.75" customHeight="1">
      <c r="A90" s="308"/>
      <c r="B90" s="303"/>
      <c r="C90" s="303"/>
      <c r="D90" s="303"/>
      <c r="E90" s="303"/>
      <c r="F90" s="303"/>
      <c r="G90" s="303"/>
      <c r="H90" s="303"/>
      <c r="I90" s="303"/>
      <c r="J90" s="303"/>
      <c r="K90" s="304" t="s">
        <v>110</v>
      </c>
      <c r="L90" s="304"/>
      <c r="M90" s="303" t="s">
        <v>208</v>
      </c>
      <c r="N90" s="303"/>
      <c r="O90" s="303"/>
      <c r="P90" s="303"/>
      <c r="Q90" s="303"/>
      <c r="R90" s="303"/>
      <c r="S90" s="303"/>
      <c r="T90" s="303"/>
      <c r="U90" s="303"/>
      <c r="V90" s="303"/>
      <c r="W90" s="303"/>
      <c r="X90" s="303"/>
      <c r="Y90" s="303"/>
      <c r="Z90" s="303"/>
      <c r="AA90" s="303"/>
      <c r="AB90" s="303"/>
      <c r="AC90" s="303"/>
      <c r="AD90" s="303"/>
      <c r="AE90" s="303"/>
      <c r="AF90" s="303"/>
      <c r="AG90" s="303"/>
      <c r="AH90" s="303"/>
      <c r="AI90" s="303"/>
      <c r="AJ90" s="303"/>
      <c r="AK90" s="303"/>
      <c r="AL90" s="303"/>
      <c r="AM90" s="303"/>
      <c r="AN90" s="305"/>
      <c r="AO90" s="305"/>
      <c r="AP90" s="303"/>
      <c r="AQ90" s="303"/>
      <c r="AR90" s="303"/>
      <c r="AS90" s="303"/>
      <c r="AT90" s="303"/>
      <c r="AU90" s="303"/>
      <c r="AV90" s="303"/>
      <c r="AW90" s="303"/>
      <c r="AX90" s="303"/>
      <c r="AY90" s="303"/>
      <c r="AZ90" s="303"/>
      <c r="BA90" s="303"/>
    </row>
    <row r="91" spans="1:53" ht="6.75" customHeight="1">
      <c r="A91" s="97"/>
      <c r="B91" s="107"/>
      <c r="C91" s="107"/>
      <c r="D91" s="107"/>
      <c r="E91" s="107"/>
      <c r="F91" s="102"/>
      <c r="G91" s="107"/>
      <c r="H91" s="107"/>
      <c r="I91" s="107"/>
      <c r="J91" s="107"/>
      <c r="K91" s="107"/>
      <c r="L91" s="107"/>
      <c r="M91" s="25"/>
      <c r="N91" s="25"/>
      <c r="O91" s="25"/>
    </row>
    <row r="92" spans="1:53" ht="38.25" customHeight="1">
      <c r="A92" s="306" t="s">
        <v>144</v>
      </c>
      <c r="B92" s="303" t="s">
        <v>210</v>
      </c>
      <c r="C92" s="303"/>
      <c r="D92" s="303"/>
      <c r="E92" s="303"/>
      <c r="F92" s="303" t="s">
        <v>108</v>
      </c>
      <c r="G92" s="303"/>
      <c r="H92" s="303"/>
      <c r="I92" s="303"/>
      <c r="J92" s="303"/>
      <c r="K92" s="304" t="s">
        <v>108</v>
      </c>
      <c r="L92" s="304"/>
      <c r="M92" s="303" t="s">
        <v>209</v>
      </c>
      <c r="N92" s="303"/>
      <c r="O92" s="303"/>
      <c r="P92" s="303"/>
      <c r="Q92" s="303"/>
      <c r="R92" s="303"/>
      <c r="S92" s="303"/>
      <c r="T92" s="303"/>
      <c r="U92" s="303"/>
      <c r="V92" s="303"/>
      <c r="W92" s="303"/>
      <c r="X92" s="303"/>
      <c r="Y92" s="303"/>
      <c r="Z92" s="303"/>
      <c r="AA92" s="303"/>
      <c r="AB92" s="303"/>
      <c r="AC92" s="303"/>
      <c r="AD92" s="303"/>
      <c r="AE92" s="303"/>
      <c r="AF92" s="303"/>
      <c r="AG92" s="303"/>
      <c r="AH92" s="303"/>
      <c r="AI92" s="303"/>
      <c r="AJ92" s="303"/>
      <c r="AK92" s="303"/>
      <c r="AL92" s="303"/>
      <c r="AM92" s="303"/>
      <c r="AN92" s="305">
        <v>4</v>
      </c>
      <c r="AO92" s="305"/>
      <c r="AP92" s="303" t="s">
        <v>337</v>
      </c>
      <c r="AQ92" s="303"/>
      <c r="AR92" s="303"/>
      <c r="AS92" s="303"/>
      <c r="AT92" s="303"/>
      <c r="AU92" s="303"/>
      <c r="AV92" s="303"/>
      <c r="AW92" s="303"/>
      <c r="AX92" s="303"/>
      <c r="AY92" s="303"/>
      <c r="AZ92" s="303"/>
      <c r="BA92" s="303"/>
    </row>
    <row r="93" spans="1:53" ht="30" customHeight="1">
      <c r="A93" s="306"/>
      <c r="B93" s="303"/>
      <c r="C93" s="303"/>
      <c r="D93" s="303"/>
      <c r="E93" s="303"/>
      <c r="F93" s="303" t="s">
        <v>109</v>
      </c>
      <c r="G93" s="303"/>
      <c r="H93" s="303"/>
      <c r="I93" s="303"/>
      <c r="J93" s="303"/>
      <c r="K93" s="304" t="s">
        <v>109</v>
      </c>
      <c r="L93" s="304"/>
      <c r="M93" s="303" t="s">
        <v>207</v>
      </c>
      <c r="N93" s="303"/>
      <c r="O93" s="303"/>
      <c r="P93" s="303"/>
      <c r="Q93" s="303"/>
      <c r="R93" s="303"/>
      <c r="S93" s="303"/>
      <c r="T93" s="303"/>
      <c r="U93" s="303"/>
      <c r="V93" s="303"/>
      <c r="W93" s="303"/>
      <c r="X93" s="303"/>
      <c r="Y93" s="303"/>
      <c r="Z93" s="303"/>
      <c r="AA93" s="303"/>
      <c r="AB93" s="303"/>
      <c r="AC93" s="303"/>
      <c r="AD93" s="303"/>
      <c r="AE93" s="303"/>
      <c r="AF93" s="303"/>
      <c r="AG93" s="303"/>
      <c r="AH93" s="303"/>
      <c r="AI93" s="303"/>
      <c r="AJ93" s="303"/>
      <c r="AK93" s="303"/>
      <c r="AL93" s="303"/>
      <c r="AM93" s="303"/>
      <c r="AN93" s="305"/>
      <c r="AO93" s="305"/>
      <c r="AP93" s="303"/>
      <c r="AQ93" s="303"/>
      <c r="AR93" s="303"/>
      <c r="AS93" s="303"/>
      <c r="AT93" s="303"/>
      <c r="AU93" s="303"/>
      <c r="AV93" s="303"/>
      <c r="AW93" s="303"/>
      <c r="AX93" s="303"/>
      <c r="AY93" s="303"/>
      <c r="AZ93" s="303"/>
      <c r="BA93" s="303"/>
    </row>
    <row r="94" spans="1:53" ht="36.75" customHeight="1">
      <c r="A94" s="306"/>
      <c r="B94" s="303"/>
      <c r="C94" s="303"/>
      <c r="D94" s="303"/>
      <c r="E94" s="303"/>
      <c r="F94" s="303" t="s">
        <v>110</v>
      </c>
      <c r="G94" s="303"/>
      <c r="H94" s="303"/>
      <c r="I94" s="303"/>
      <c r="J94" s="303"/>
      <c r="K94" s="304" t="s">
        <v>110</v>
      </c>
      <c r="L94" s="304"/>
      <c r="M94" s="303" t="s">
        <v>208</v>
      </c>
      <c r="N94" s="303"/>
      <c r="O94" s="303"/>
      <c r="P94" s="303"/>
      <c r="Q94" s="303"/>
      <c r="R94" s="303"/>
      <c r="S94" s="303"/>
      <c r="T94" s="303"/>
      <c r="U94" s="303"/>
      <c r="V94" s="303"/>
      <c r="W94" s="303"/>
      <c r="X94" s="303"/>
      <c r="Y94" s="303"/>
      <c r="Z94" s="303"/>
      <c r="AA94" s="303"/>
      <c r="AB94" s="303"/>
      <c r="AC94" s="303"/>
      <c r="AD94" s="303"/>
      <c r="AE94" s="303"/>
      <c r="AF94" s="303"/>
      <c r="AG94" s="303"/>
      <c r="AH94" s="303"/>
      <c r="AI94" s="303"/>
      <c r="AJ94" s="303"/>
      <c r="AK94" s="303"/>
      <c r="AL94" s="303"/>
      <c r="AM94" s="303"/>
      <c r="AN94" s="305"/>
      <c r="AO94" s="305"/>
      <c r="AP94" s="303"/>
      <c r="AQ94" s="303"/>
      <c r="AR94" s="303"/>
      <c r="AS94" s="303"/>
      <c r="AT94" s="303"/>
      <c r="AU94" s="303"/>
      <c r="AV94" s="303"/>
      <c r="AW94" s="303"/>
      <c r="AX94" s="303"/>
      <c r="AY94" s="303"/>
      <c r="AZ94" s="303"/>
      <c r="BA94" s="303"/>
    </row>
    <row r="95" spans="1:53" ht="6.75" customHeight="1">
      <c r="A95" s="97"/>
      <c r="B95" s="107"/>
      <c r="C95" s="107"/>
      <c r="D95" s="107"/>
      <c r="E95" s="107"/>
      <c r="F95" s="102"/>
      <c r="G95" s="107"/>
      <c r="H95" s="107"/>
      <c r="I95" s="107"/>
      <c r="J95" s="107"/>
      <c r="K95" s="107"/>
      <c r="L95" s="107"/>
      <c r="M95" s="25"/>
      <c r="N95" s="25"/>
      <c r="O95" s="25"/>
    </row>
    <row r="96" spans="1:53" ht="38.25" customHeight="1">
      <c r="A96" s="306" t="s">
        <v>145</v>
      </c>
      <c r="B96" s="303" t="s">
        <v>211</v>
      </c>
      <c r="C96" s="303"/>
      <c r="D96" s="303"/>
      <c r="E96" s="303"/>
      <c r="F96" s="303" t="s">
        <v>108</v>
      </c>
      <c r="G96" s="303"/>
      <c r="H96" s="303"/>
      <c r="I96" s="303"/>
      <c r="J96" s="303"/>
      <c r="K96" s="304" t="s">
        <v>108</v>
      </c>
      <c r="L96" s="304"/>
      <c r="M96" s="303" t="s">
        <v>212</v>
      </c>
      <c r="N96" s="303"/>
      <c r="O96" s="303"/>
      <c r="P96" s="303"/>
      <c r="Q96" s="303"/>
      <c r="R96" s="303"/>
      <c r="S96" s="303"/>
      <c r="T96" s="303"/>
      <c r="U96" s="303"/>
      <c r="V96" s="303"/>
      <c r="W96" s="303"/>
      <c r="X96" s="303"/>
      <c r="Y96" s="303"/>
      <c r="Z96" s="303"/>
      <c r="AA96" s="303"/>
      <c r="AB96" s="303"/>
      <c r="AC96" s="303"/>
      <c r="AD96" s="303"/>
      <c r="AE96" s="303"/>
      <c r="AF96" s="303"/>
      <c r="AG96" s="303"/>
      <c r="AH96" s="303"/>
      <c r="AI96" s="303"/>
      <c r="AJ96" s="303"/>
      <c r="AK96" s="303"/>
      <c r="AL96" s="303"/>
      <c r="AM96" s="303"/>
      <c r="AN96" s="305">
        <v>5</v>
      </c>
      <c r="AO96" s="305"/>
      <c r="AP96" s="305"/>
      <c r="AQ96" s="305"/>
      <c r="AR96" s="305"/>
      <c r="AS96" s="305"/>
      <c r="AT96" s="305"/>
      <c r="AU96" s="305"/>
      <c r="AV96" s="305"/>
      <c r="AW96" s="305"/>
      <c r="AX96" s="305"/>
      <c r="AY96" s="305"/>
      <c r="AZ96" s="305"/>
      <c r="BA96" s="305"/>
    </row>
    <row r="97" spans="1:53" ht="30" customHeight="1">
      <c r="A97" s="306"/>
      <c r="B97" s="303"/>
      <c r="C97" s="303"/>
      <c r="D97" s="303"/>
      <c r="E97" s="303"/>
      <c r="F97" s="303" t="s">
        <v>109</v>
      </c>
      <c r="G97" s="303"/>
      <c r="H97" s="303"/>
      <c r="I97" s="303"/>
      <c r="J97" s="303"/>
      <c r="K97" s="304" t="s">
        <v>109</v>
      </c>
      <c r="L97" s="304"/>
      <c r="M97" s="303" t="s">
        <v>207</v>
      </c>
      <c r="N97" s="303"/>
      <c r="O97" s="303"/>
      <c r="P97" s="303"/>
      <c r="Q97" s="303"/>
      <c r="R97" s="303"/>
      <c r="S97" s="303"/>
      <c r="T97" s="303"/>
      <c r="U97" s="303"/>
      <c r="V97" s="303"/>
      <c r="W97" s="303"/>
      <c r="X97" s="303"/>
      <c r="Y97" s="303"/>
      <c r="Z97" s="303"/>
      <c r="AA97" s="303"/>
      <c r="AB97" s="303"/>
      <c r="AC97" s="303"/>
      <c r="AD97" s="303"/>
      <c r="AE97" s="303"/>
      <c r="AF97" s="303"/>
      <c r="AG97" s="303"/>
      <c r="AH97" s="303"/>
      <c r="AI97" s="303"/>
      <c r="AJ97" s="303"/>
      <c r="AK97" s="303"/>
      <c r="AL97" s="303"/>
      <c r="AM97" s="303"/>
      <c r="AN97" s="305"/>
      <c r="AO97" s="305"/>
      <c r="AP97" s="305"/>
      <c r="AQ97" s="305"/>
      <c r="AR97" s="305"/>
      <c r="AS97" s="305"/>
      <c r="AT97" s="305"/>
      <c r="AU97" s="305"/>
      <c r="AV97" s="305"/>
      <c r="AW97" s="305"/>
      <c r="AX97" s="305"/>
      <c r="AY97" s="305"/>
      <c r="AZ97" s="305"/>
      <c r="BA97" s="305"/>
    </row>
    <row r="98" spans="1:53" ht="41.25" customHeight="1">
      <c r="A98" s="306"/>
      <c r="B98" s="303"/>
      <c r="C98" s="303"/>
      <c r="D98" s="303"/>
      <c r="E98" s="303"/>
      <c r="F98" s="303" t="s">
        <v>110</v>
      </c>
      <c r="G98" s="303"/>
      <c r="H98" s="303"/>
      <c r="I98" s="303"/>
      <c r="J98" s="303"/>
      <c r="K98" s="304" t="s">
        <v>110</v>
      </c>
      <c r="L98" s="304"/>
      <c r="M98" s="303" t="s">
        <v>208</v>
      </c>
      <c r="N98" s="303"/>
      <c r="O98" s="303"/>
      <c r="P98" s="303"/>
      <c r="Q98" s="303"/>
      <c r="R98" s="303"/>
      <c r="S98" s="303"/>
      <c r="T98" s="303"/>
      <c r="U98" s="303"/>
      <c r="V98" s="303"/>
      <c r="W98" s="303"/>
      <c r="X98" s="303"/>
      <c r="Y98" s="303"/>
      <c r="Z98" s="303"/>
      <c r="AA98" s="303"/>
      <c r="AB98" s="303"/>
      <c r="AC98" s="303"/>
      <c r="AD98" s="303"/>
      <c r="AE98" s="303"/>
      <c r="AF98" s="303"/>
      <c r="AG98" s="303"/>
      <c r="AH98" s="303"/>
      <c r="AI98" s="303"/>
      <c r="AJ98" s="303"/>
      <c r="AK98" s="303"/>
      <c r="AL98" s="303"/>
      <c r="AM98" s="303"/>
      <c r="AN98" s="305"/>
      <c r="AO98" s="305"/>
      <c r="AP98" s="305"/>
      <c r="AQ98" s="305"/>
      <c r="AR98" s="305"/>
      <c r="AS98" s="305"/>
      <c r="AT98" s="305"/>
      <c r="AU98" s="305"/>
      <c r="AV98" s="305"/>
      <c r="AW98" s="305"/>
      <c r="AX98" s="305"/>
      <c r="AY98" s="305"/>
      <c r="AZ98" s="305"/>
      <c r="BA98" s="305"/>
    </row>
    <row r="99" spans="1:53" ht="6.75" customHeight="1">
      <c r="A99" s="97"/>
      <c r="B99" s="107"/>
      <c r="C99" s="107"/>
      <c r="D99" s="107"/>
      <c r="E99" s="107"/>
      <c r="F99" s="102"/>
      <c r="G99" s="107"/>
      <c r="H99" s="107"/>
      <c r="I99" s="107"/>
      <c r="J99" s="107"/>
      <c r="K99" s="107"/>
      <c r="L99" s="107"/>
      <c r="M99" s="25"/>
      <c r="AP99" s="25"/>
      <c r="AQ99" s="25"/>
    </row>
    <row r="100" spans="1:53" ht="41.25" customHeight="1">
      <c r="A100" s="306" t="s">
        <v>146</v>
      </c>
      <c r="B100" s="303" t="s">
        <v>213</v>
      </c>
      <c r="C100" s="303"/>
      <c r="D100" s="303"/>
      <c r="E100" s="303"/>
      <c r="F100" s="303" t="s">
        <v>108</v>
      </c>
      <c r="G100" s="303"/>
      <c r="H100" s="303"/>
      <c r="I100" s="303"/>
      <c r="J100" s="303"/>
      <c r="K100" s="304" t="s">
        <v>108</v>
      </c>
      <c r="L100" s="304"/>
      <c r="M100" s="303" t="s">
        <v>214</v>
      </c>
      <c r="N100" s="303"/>
      <c r="O100" s="303"/>
      <c r="P100" s="303"/>
      <c r="Q100" s="303"/>
      <c r="R100" s="303"/>
      <c r="S100" s="303"/>
      <c r="T100" s="303"/>
      <c r="U100" s="303"/>
      <c r="V100" s="303"/>
      <c r="W100" s="303"/>
      <c r="X100" s="303"/>
      <c r="Y100" s="303"/>
      <c r="Z100" s="303"/>
      <c r="AA100" s="303"/>
      <c r="AB100" s="303"/>
      <c r="AC100" s="303"/>
      <c r="AD100" s="303"/>
      <c r="AE100" s="303"/>
      <c r="AF100" s="303"/>
      <c r="AG100" s="303"/>
      <c r="AH100" s="303"/>
      <c r="AI100" s="303"/>
      <c r="AJ100" s="303"/>
      <c r="AK100" s="303"/>
      <c r="AL100" s="303"/>
      <c r="AM100" s="303"/>
      <c r="AN100" s="305">
        <v>4</v>
      </c>
      <c r="AO100" s="305"/>
      <c r="AP100" s="303" t="s">
        <v>338</v>
      </c>
      <c r="AQ100" s="303"/>
      <c r="AR100" s="303"/>
      <c r="AS100" s="303"/>
      <c r="AT100" s="303"/>
      <c r="AU100" s="303"/>
      <c r="AV100" s="303"/>
      <c r="AW100" s="303"/>
      <c r="AX100" s="303"/>
      <c r="AY100" s="303"/>
      <c r="AZ100" s="303"/>
      <c r="BA100" s="303"/>
    </row>
    <row r="101" spans="1:53" ht="32.25" customHeight="1">
      <c r="A101" s="306"/>
      <c r="B101" s="303"/>
      <c r="C101" s="303"/>
      <c r="D101" s="303"/>
      <c r="E101" s="303"/>
      <c r="F101" s="303" t="s">
        <v>109</v>
      </c>
      <c r="G101" s="303"/>
      <c r="H101" s="303"/>
      <c r="I101" s="303"/>
      <c r="J101" s="303"/>
      <c r="K101" s="304" t="s">
        <v>109</v>
      </c>
      <c r="L101" s="304"/>
      <c r="M101" s="303" t="s">
        <v>207</v>
      </c>
      <c r="N101" s="303"/>
      <c r="O101" s="303"/>
      <c r="P101" s="303"/>
      <c r="Q101" s="303"/>
      <c r="R101" s="303"/>
      <c r="S101" s="303"/>
      <c r="T101" s="303"/>
      <c r="U101" s="303"/>
      <c r="V101" s="303"/>
      <c r="W101" s="303"/>
      <c r="X101" s="303"/>
      <c r="Y101" s="303"/>
      <c r="Z101" s="303"/>
      <c r="AA101" s="303"/>
      <c r="AB101" s="303"/>
      <c r="AC101" s="303"/>
      <c r="AD101" s="303"/>
      <c r="AE101" s="303"/>
      <c r="AF101" s="303"/>
      <c r="AG101" s="303"/>
      <c r="AH101" s="303"/>
      <c r="AI101" s="303"/>
      <c r="AJ101" s="303"/>
      <c r="AK101" s="303"/>
      <c r="AL101" s="303"/>
      <c r="AM101" s="303"/>
      <c r="AN101" s="305"/>
      <c r="AO101" s="305"/>
      <c r="AP101" s="303"/>
      <c r="AQ101" s="303"/>
      <c r="AR101" s="303"/>
      <c r="AS101" s="303"/>
      <c r="AT101" s="303"/>
      <c r="AU101" s="303"/>
      <c r="AV101" s="303"/>
      <c r="AW101" s="303"/>
      <c r="AX101" s="303"/>
      <c r="AY101" s="303"/>
      <c r="AZ101" s="303"/>
      <c r="BA101" s="303"/>
    </row>
    <row r="102" spans="1:53" ht="39" customHeight="1">
      <c r="A102" s="306"/>
      <c r="B102" s="303"/>
      <c r="C102" s="303"/>
      <c r="D102" s="303"/>
      <c r="E102" s="303"/>
      <c r="F102" s="303" t="s">
        <v>110</v>
      </c>
      <c r="G102" s="303"/>
      <c r="H102" s="303"/>
      <c r="I102" s="303"/>
      <c r="J102" s="303"/>
      <c r="K102" s="304" t="s">
        <v>110</v>
      </c>
      <c r="L102" s="304"/>
      <c r="M102" s="303" t="s">
        <v>208</v>
      </c>
      <c r="N102" s="303"/>
      <c r="O102" s="303"/>
      <c r="P102" s="303"/>
      <c r="Q102" s="303"/>
      <c r="R102" s="303"/>
      <c r="S102" s="303"/>
      <c r="T102" s="303"/>
      <c r="U102" s="303"/>
      <c r="V102" s="303"/>
      <c r="W102" s="303"/>
      <c r="X102" s="303"/>
      <c r="Y102" s="303"/>
      <c r="Z102" s="303"/>
      <c r="AA102" s="303"/>
      <c r="AB102" s="303"/>
      <c r="AC102" s="303"/>
      <c r="AD102" s="303"/>
      <c r="AE102" s="303"/>
      <c r="AF102" s="303"/>
      <c r="AG102" s="303"/>
      <c r="AH102" s="303"/>
      <c r="AI102" s="303"/>
      <c r="AJ102" s="303"/>
      <c r="AK102" s="303"/>
      <c r="AL102" s="303"/>
      <c r="AM102" s="303"/>
      <c r="AN102" s="305"/>
      <c r="AO102" s="305"/>
      <c r="AP102" s="303"/>
      <c r="AQ102" s="303"/>
      <c r="AR102" s="303"/>
      <c r="AS102" s="303"/>
      <c r="AT102" s="303"/>
      <c r="AU102" s="303"/>
      <c r="AV102" s="303"/>
      <c r="AW102" s="303"/>
      <c r="AX102" s="303"/>
      <c r="AY102" s="303"/>
      <c r="AZ102" s="303"/>
      <c r="BA102" s="303"/>
    </row>
    <row r="103" spans="1:53" ht="6.75" customHeight="1">
      <c r="A103" s="97"/>
      <c r="B103" s="108"/>
      <c r="C103" s="92"/>
      <c r="D103" s="107"/>
      <c r="E103" s="107"/>
      <c r="F103" s="102"/>
      <c r="G103" s="102"/>
      <c r="H103" s="102"/>
      <c r="I103" s="102"/>
      <c r="J103" s="102"/>
      <c r="K103" s="102"/>
      <c r="L103" s="92"/>
      <c r="M103" s="25"/>
      <c r="N103" s="25"/>
      <c r="O103" s="25"/>
    </row>
    <row r="104" spans="1:53" ht="55.5" customHeight="1">
      <c r="A104" s="306" t="s">
        <v>147</v>
      </c>
      <c r="B104" s="303" t="s">
        <v>215</v>
      </c>
      <c r="C104" s="303"/>
      <c r="D104" s="303"/>
      <c r="E104" s="303"/>
      <c r="F104" s="303" t="s">
        <v>108</v>
      </c>
      <c r="G104" s="303"/>
      <c r="H104" s="303"/>
      <c r="I104" s="303"/>
      <c r="J104" s="303"/>
      <c r="K104" s="304" t="s">
        <v>108</v>
      </c>
      <c r="L104" s="304"/>
      <c r="M104" s="303" t="s">
        <v>216</v>
      </c>
      <c r="N104" s="303"/>
      <c r="O104" s="303"/>
      <c r="P104" s="303"/>
      <c r="Q104" s="303"/>
      <c r="R104" s="303"/>
      <c r="S104" s="303"/>
      <c r="T104" s="303"/>
      <c r="U104" s="303"/>
      <c r="V104" s="303"/>
      <c r="W104" s="303"/>
      <c r="X104" s="303"/>
      <c r="Y104" s="303"/>
      <c r="Z104" s="303"/>
      <c r="AA104" s="303"/>
      <c r="AB104" s="303"/>
      <c r="AC104" s="303"/>
      <c r="AD104" s="303"/>
      <c r="AE104" s="303"/>
      <c r="AF104" s="303"/>
      <c r="AG104" s="303"/>
      <c r="AH104" s="303"/>
      <c r="AI104" s="303"/>
      <c r="AJ104" s="303"/>
      <c r="AK104" s="303"/>
      <c r="AL104" s="303"/>
      <c r="AM104" s="303"/>
      <c r="AN104" s="305">
        <v>3</v>
      </c>
      <c r="AO104" s="305"/>
      <c r="AP104" s="303" t="s">
        <v>339</v>
      </c>
      <c r="AQ104" s="303"/>
      <c r="AR104" s="303"/>
      <c r="AS104" s="303"/>
      <c r="AT104" s="303"/>
      <c r="AU104" s="303"/>
      <c r="AV104" s="303"/>
      <c r="AW104" s="303"/>
      <c r="AX104" s="303"/>
      <c r="AY104" s="303"/>
      <c r="AZ104" s="303"/>
      <c r="BA104" s="303"/>
    </row>
    <row r="105" spans="1:53" ht="69.75" customHeight="1">
      <c r="A105" s="306"/>
      <c r="B105" s="303"/>
      <c r="C105" s="303"/>
      <c r="D105" s="303"/>
      <c r="E105" s="303"/>
      <c r="F105" s="303" t="s">
        <v>109</v>
      </c>
      <c r="G105" s="303"/>
      <c r="H105" s="303"/>
      <c r="I105" s="303"/>
      <c r="J105" s="303"/>
      <c r="K105" s="304" t="s">
        <v>109</v>
      </c>
      <c r="L105" s="304"/>
      <c r="M105" s="303" t="s">
        <v>217</v>
      </c>
      <c r="N105" s="303"/>
      <c r="O105" s="303"/>
      <c r="P105" s="303"/>
      <c r="Q105" s="303"/>
      <c r="R105" s="303"/>
      <c r="S105" s="303"/>
      <c r="T105" s="303"/>
      <c r="U105" s="303"/>
      <c r="V105" s="303"/>
      <c r="W105" s="303"/>
      <c r="X105" s="303"/>
      <c r="Y105" s="303"/>
      <c r="Z105" s="303"/>
      <c r="AA105" s="303"/>
      <c r="AB105" s="303"/>
      <c r="AC105" s="303"/>
      <c r="AD105" s="303"/>
      <c r="AE105" s="303"/>
      <c r="AF105" s="303"/>
      <c r="AG105" s="303"/>
      <c r="AH105" s="303"/>
      <c r="AI105" s="303"/>
      <c r="AJ105" s="303"/>
      <c r="AK105" s="303"/>
      <c r="AL105" s="303"/>
      <c r="AM105" s="303"/>
      <c r="AN105" s="305"/>
      <c r="AO105" s="305"/>
      <c r="AP105" s="303"/>
      <c r="AQ105" s="303"/>
      <c r="AR105" s="303"/>
      <c r="AS105" s="303"/>
      <c r="AT105" s="303"/>
      <c r="AU105" s="303"/>
      <c r="AV105" s="303"/>
      <c r="AW105" s="303"/>
      <c r="AX105" s="303"/>
      <c r="AY105" s="303"/>
      <c r="AZ105" s="303"/>
      <c r="BA105" s="303"/>
    </row>
    <row r="106" spans="1:53" ht="57" customHeight="1">
      <c r="A106" s="306"/>
      <c r="B106" s="303"/>
      <c r="C106" s="303"/>
      <c r="D106" s="303"/>
      <c r="E106" s="303"/>
      <c r="F106" s="303" t="s">
        <v>110</v>
      </c>
      <c r="G106" s="303"/>
      <c r="H106" s="303"/>
      <c r="I106" s="303"/>
      <c r="J106" s="303"/>
      <c r="K106" s="304" t="s">
        <v>110</v>
      </c>
      <c r="L106" s="304"/>
      <c r="M106" s="303" t="s">
        <v>218</v>
      </c>
      <c r="N106" s="303"/>
      <c r="O106" s="303"/>
      <c r="P106" s="303"/>
      <c r="Q106" s="303"/>
      <c r="R106" s="303"/>
      <c r="S106" s="303"/>
      <c r="T106" s="303"/>
      <c r="U106" s="303"/>
      <c r="V106" s="303"/>
      <c r="W106" s="303"/>
      <c r="X106" s="303"/>
      <c r="Y106" s="303"/>
      <c r="Z106" s="303"/>
      <c r="AA106" s="303"/>
      <c r="AB106" s="303"/>
      <c r="AC106" s="303"/>
      <c r="AD106" s="303"/>
      <c r="AE106" s="303"/>
      <c r="AF106" s="303"/>
      <c r="AG106" s="303"/>
      <c r="AH106" s="303"/>
      <c r="AI106" s="303"/>
      <c r="AJ106" s="303"/>
      <c r="AK106" s="303"/>
      <c r="AL106" s="303"/>
      <c r="AM106" s="303"/>
      <c r="AN106" s="305"/>
      <c r="AO106" s="305"/>
      <c r="AP106" s="303"/>
      <c r="AQ106" s="303"/>
      <c r="AR106" s="303"/>
      <c r="AS106" s="303"/>
      <c r="AT106" s="303"/>
      <c r="AU106" s="303"/>
      <c r="AV106" s="303"/>
      <c r="AW106" s="303"/>
      <c r="AX106" s="303"/>
      <c r="AY106" s="303"/>
      <c r="AZ106" s="303"/>
      <c r="BA106" s="303"/>
    </row>
    <row r="107" spans="1:53" ht="6.75" customHeight="1">
      <c r="A107" s="97"/>
      <c r="B107" s="130"/>
      <c r="C107" s="130"/>
      <c r="D107" s="130"/>
      <c r="E107" s="130"/>
      <c r="F107" s="102"/>
      <c r="G107" s="130"/>
      <c r="H107" s="130"/>
      <c r="I107" s="130"/>
      <c r="J107" s="130"/>
      <c r="K107" s="130"/>
      <c r="L107" s="130"/>
      <c r="M107" s="25"/>
      <c r="N107" s="25"/>
      <c r="O107" s="25"/>
    </row>
    <row r="108" spans="1:53" ht="20.149999999999999" customHeight="1">
      <c r="A108" s="302" t="s">
        <v>219</v>
      </c>
      <c r="B108" s="302"/>
      <c r="C108" s="302"/>
      <c r="D108" s="302"/>
      <c r="E108" s="302"/>
      <c r="F108" s="302"/>
      <c r="G108" s="302"/>
      <c r="H108" s="302"/>
      <c r="I108" s="302"/>
      <c r="J108" s="302"/>
      <c r="K108" s="302"/>
      <c r="L108" s="302"/>
      <c r="M108" s="302"/>
      <c r="N108" s="302"/>
      <c r="O108" s="302"/>
      <c r="P108" s="302"/>
      <c r="Q108" s="302"/>
      <c r="R108" s="302"/>
      <c r="S108" s="302"/>
      <c r="T108" s="302"/>
      <c r="U108" s="302"/>
      <c r="V108" s="302"/>
      <c r="W108" s="302"/>
      <c r="X108" s="302"/>
      <c r="Y108" s="302"/>
      <c r="Z108" s="302"/>
      <c r="AA108" s="302"/>
      <c r="AB108" s="302"/>
      <c r="AC108" s="302"/>
      <c r="AD108" s="302"/>
      <c r="AE108" s="302"/>
      <c r="AF108" s="302"/>
      <c r="AG108" s="302"/>
      <c r="AH108" s="302"/>
      <c r="AI108" s="302"/>
      <c r="AJ108" s="302"/>
      <c r="AK108" s="302"/>
      <c r="AL108" s="302"/>
      <c r="AM108" s="302"/>
      <c r="AN108" s="334">
        <f>SUM(AN110,AN114)/2</f>
        <v>4</v>
      </c>
      <c r="AO108" s="334"/>
    </row>
    <row r="109" spans="1:53" ht="6.75" customHeight="1">
      <c r="A109" s="97"/>
      <c r="B109" s="128"/>
      <c r="C109" s="128"/>
      <c r="D109" s="128"/>
      <c r="E109" s="128"/>
      <c r="F109" s="128"/>
      <c r="G109" s="128"/>
      <c r="H109" s="128"/>
      <c r="I109" s="128"/>
      <c r="J109" s="128"/>
      <c r="K109" s="128"/>
      <c r="L109" s="128"/>
      <c r="M109" s="109"/>
      <c r="N109" s="25"/>
      <c r="O109" s="25"/>
    </row>
    <row r="110" spans="1:53" ht="34.5" customHeight="1">
      <c r="A110" s="306" t="s">
        <v>148</v>
      </c>
      <c r="B110" s="303" t="s">
        <v>220</v>
      </c>
      <c r="C110" s="303"/>
      <c r="D110" s="303"/>
      <c r="E110" s="303"/>
      <c r="F110" s="303" t="s">
        <v>108</v>
      </c>
      <c r="G110" s="303"/>
      <c r="H110" s="303"/>
      <c r="I110" s="303"/>
      <c r="J110" s="303"/>
      <c r="K110" s="304" t="s">
        <v>108</v>
      </c>
      <c r="L110" s="304"/>
      <c r="M110" s="303" t="s">
        <v>221</v>
      </c>
      <c r="N110" s="303"/>
      <c r="O110" s="303"/>
      <c r="P110" s="303"/>
      <c r="Q110" s="303"/>
      <c r="R110" s="303"/>
      <c r="S110" s="303"/>
      <c r="T110" s="303"/>
      <c r="U110" s="303"/>
      <c r="V110" s="303"/>
      <c r="W110" s="303"/>
      <c r="X110" s="303"/>
      <c r="Y110" s="303"/>
      <c r="Z110" s="303"/>
      <c r="AA110" s="303"/>
      <c r="AB110" s="303"/>
      <c r="AC110" s="303"/>
      <c r="AD110" s="303"/>
      <c r="AE110" s="303"/>
      <c r="AF110" s="303"/>
      <c r="AG110" s="303"/>
      <c r="AH110" s="303"/>
      <c r="AI110" s="303"/>
      <c r="AJ110" s="303"/>
      <c r="AK110" s="303"/>
      <c r="AL110" s="303"/>
      <c r="AM110" s="303"/>
      <c r="AN110" s="305">
        <v>3</v>
      </c>
      <c r="AO110" s="305"/>
      <c r="AP110" s="305"/>
      <c r="AQ110" s="305"/>
      <c r="AR110" s="305"/>
      <c r="AS110" s="305"/>
      <c r="AT110" s="305"/>
      <c r="AU110" s="305"/>
      <c r="AV110" s="305"/>
      <c r="AW110" s="305"/>
      <c r="AX110" s="305"/>
      <c r="AY110" s="305"/>
      <c r="AZ110" s="305"/>
      <c r="BA110" s="305"/>
    </row>
    <row r="111" spans="1:53" ht="36.75" customHeight="1">
      <c r="A111" s="306"/>
      <c r="B111" s="303"/>
      <c r="C111" s="303"/>
      <c r="D111" s="303"/>
      <c r="E111" s="303"/>
      <c r="F111" s="303" t="s">
        <v>109</v>
      </c>
      <c r="G111" s="303"/>
      <c r="H111" s="303"/>
      <c r="I111" s="303"/>
      <c r="J111" s="303"/>
      <c r="K111" s="304" t="s">
        <v>109</v>
      </c>
      <c r="L111" s="304"/>
      <c r="M111" s="303" t="s">
        <v>222</v>
      </c>
      <c r="N111" s="303"/>
      <c r="O111" s="303"/>
      <c r="P111" s="303"/>
      <c r="Q111" s="303"/>
      <c r="R111" s="303"/>
      <c r="S111" s="303"/>
      <c r="T111" s="303"/>
      <c r="U111" s="303"/>
      <c r="V111" s="303"/>
      <c r="W111" s="303"/>
      <c r="X111" s="303"/>
      <c r="Y111" s="303"/>
      <c r="Z111" s="303"/>
      <c r="AA111" s="303"/>
      <c r="AB111" s="303"/>
      <c r="AC111" s="303"/>
      <c r="AD111" s="303"/>
      <c r="AE111" s="303"/>
      <c r="AF111" s="303"/>
      <c r="AG111" s="303"/>
      <c r="AH111" s="303"/>
      <c r="AI111" s="303"/>
      <c r="AJ111" s="303"/>
      <c r="AK111" s="303"/>
      <c r="AL111" s="303"/>
      <c r="AM111" s="303"/>
      <c r="AN111" s="305"/>
      <c r="AO111" s="305"/>
      <c r="AP111" s="305"/>
      <c r="AQ111" s="305"/>
      <c r="AR111" s="305"/>
      <c r="AS111" s="305"/>
      <c r="AT111" s="305"/>
      <c r="AU111" s="305"/>
      <c r="AV111" s="305"/>
      <c r="AW111" s="305"/>
      <c r="AX111" s="305"/>
      <c r="AY111" s="305"/>
      <c r="AZ111" s="305"/>
      <c r="BA111" s="305"/>
    </row>
    <row r="112" spans="1:53" ht="50.25" customHeight="1">
      <c r="A112" s="306"/>
      <c r="B112" s="303"/>
      <c r="C112" s="303"/>
      <c r="D112" s="303"/>
      <c r="E112" s="303"/>
      <c r="F112" s="303" t="s">
        <v>110</v>
      </c>
      <c r="G112" s="303"/>
      <c r="H112" s="303"/>
      <c r="I112" s="303"/>
      <c r="J112" s="303"/>
      <c r="K112" s="304" t="s">
        <v>110</v>
      </c>
      <c r="L112" s="304"/>
      <c r="M112" s="303" t="s">
        <v>223</v>
      </c>
      <c r="N112" s="303"/>
      <c r="O112" s="303"/>
      <c r="P112" s="303"/>
      <c r="Q112" s="303"/>
      <c r="R112" s="303"/>
      <c r="S112" s="303"/>
      <c r="T112" s="303"/>
      <c r="U112" s="303"/>
      <c r="V112" s="303"/>
      <c r="W112" s="303"/>
      <c r="X112" s="303"/>
      <c r="Y112" s="303"/>
      <c r="Z112" s="303"/>
      <c r="AA112" s="303"/>
      <c r="AB112" s="303"/>
      <c r="AC112" s="303"/>
      <c r="AD112" s="303"/>
      <c r="AE112" s="303"/>
      <c r="AF112" s="303"/>
      <c r="AG112" s="303"/>
      <c r="AH112" s="303"/>
      <c r="AI112" s="303"/>
      <c r="AJ112" s="303"/>
      <c r="AK112" s="303"/>
      <c r="AL112" s="303"/>
      <c r="AM112" s="303"/>
      <c r="AN112" s="305"/>
      <c r="AO112" s="305"/>
      <c r="AP112" s="305"/>
      <c r="AQ112" s="305"/>
      <c r="AR112" s="305"/>
      <c r="AS112" s="305"/>
      <c r="AT112" s="305"/>
      <c r="AU112" s="305"/>
      <c r="AV112" s="305"/>
      <c r="AW112" s="305"/>
      <c r="AX112" s="305"/>
      <c r="AY112" s="305"/>
      <c r="AZ112" s="305"/>
      <c r="BA112" s="305"/>
    </row>
    <row r="113" spans="1:53" ht="6.75" customHeight="1">
      <c r="A113" s="97"/>
      <c r="B113" s="128"/>
      <c r="C113" s="128"/>
      <c r="D113" s="128"/>
      <c r="E113" s="128"/>
      <c r="F113" s="128"/>
      <c r="G113" s="128"/>
      <c r="H113" s="128"/>
      <c r="I113" s="128"/>
      <c r="J113" s="128"/>
      <c r="K113" s="128"/>
      <c r="L113" s="128"/>
      <c r="M113" s="109"/>
      <c r="N113" s="25"/>
      <c r="O113" s="25"/>
    </row>
    <row r="114" spans="1:53" ht="33" customHeight="1">
      <c r="A114" s="306" t="s">
        <v>149</v>
      </c>
      <c r="B114" s="303" t="s">
        <v>224</v>
      </c>
      <c r="C114" s="303"/>
      <c r="D114" s="303"/>
      <c r="E114" s="303"/>
      <c r="F114" s="303" t="s">
        <v>108</v>
      </c>
      <c r="G114" s="303"/>
      <c r="H114" s="303"/>
      <c r="I114" s="303"/>
      <c r="J114" s="303"/>
      <c r="K114" s="304" t="s">
        <v>108</v>
      </c>
      <c r="L114" s="304"/>
      <c r="M114" s="303" t="s">
        <v>225</v>
      </c>
      <c r="N114" s="303"/>
      <c r="O114" s="303"/>
      <c r="P114" s="303"/>
      <c r="Q114" s="303"/>
      <c r="R114" s="303"/>
      <c r="S114" s="303"/>
      <c r="T114" s="303"/>
      <c r="U114" s="303"/>
      <c r="V114" s="303"/>
      <c r="W114" s="303"/>
      <c r="X114" s="303"/>
      <c r="Y114" s="303"/>
      <c r="Z114" s="303"/>
      <c r="AA114" s="303"/>
      <c r="AB114" s="303"/>
      <c r="AC114" s="303"/>
      <c r="AD114" s="303"/>
      <c r="AE114" s="303"/>
      <c r="AF114" s="303"/>
      <c r="AG114" s="303"/>
      <c r="AH114" s="303"/>
      <c r="AI114" s="303"/>
      <c r="AJ114" s="303"/>
      <c r="AK114" s="303"/>
      <c r="AL114" s="303"/>
      <c r="AM114" s="303"/>
      <c r="AN114" s="305">
        <v>5</v>
      </c>
      <c r="AO114" s="305"/>
      <c r="AP114" s="305"/>
      <c r="AQ114" s="305"/>
      <c r="AR114" s="305"/>
      <c r="AS114" s="305"/>
      <c r="AT114" s="305"/>
      <c r="AU114" s="305"/>
      <c r="AV114" s="305"/>
      <c r="AW114" s="305"/>
      <c r="AX114" s="305"/>
      <c r="AY114" s="305"/>
      <c r="AZ114" s="305"/>
      <c r="BA114" s="305"/>
    </row>
    <row r="115" spans="1:53" ht="51" customHeight="1">
      <c r="A115" s="306"/>
      <c r="B115" s="303"/>
      <c r="C115" s="303"/>
      <c r="D115" s="303"/>
      <c r="E115" s="303"/>
      <c r="F115" s="303" t="s">
        <v>109</v>
      </c>
      <c r="G115" s="303"/>
      <c r="H115" s="303"/>
      <c r="I115" s="303"/>
      <c r="J115" s="303"/>
      <c r="K115" s="304" t="s">
        <v>109</v>
      </c>
      <c r="L115" s="304"/>
      <c r="M115" s="303" t="s">
        <v>226</v>
      </c>
      <c r="N115" s="303"/>
      <c r="O115" s="303"/>
      <c r="P115" s="303"/>
      <c r="Q115" s="303"/>
      <c r="R115" s="303"/>
      <c r="S115" s="303"/>
      <c r="T115" s="303"/>
      <c r="U115" s="303"/>
      <c r="V115" s="303"/>
      <c r="W115" s="303"/>
      <c r="X115" s="303"/>
      <c r="Y115" s="303"/>
      <c r="Z115" s="303"/>
      <c r="AA115" s="303"/>
      <c r="AB115" s="303"/>
      <c r="AC115" s="303"/>
      <c r="AD115" s="303"/>
      <c r="AE115" s="303"/>
      <c r="AF115" s="303"/>
      <c r="AG115" s="303"/>
      <c r="AH115" s="303"/>
      <c r="AI115" s="303"/>
      <c r="AJ115" s="303"/>
      <c r="AK115" s="303"/>
      <c r="AL115" s="303"/>
      <c r="AM115" s="303"/>
      <c r="AN115" s="305"/>
      <c r="AO115" s="305"/>
      <c r="AP115" s="305"/>
      <c r="AQ115" s="305"/>
      <c r="AR115" s="305"/>
      <c r="AS115" s="305"/>
      <c r="AT115" s="305"/>
      <c r="AU115" s="305"/>
      <c r="AV115" s="305"/>
      <c r="AW115" s="305"/>
      <c r="AX115" s="305"/>
      <c r="AY115" s="305"/>
      <c r="AZ115" s="305"/>
      <c r="BA115" s="305"/>
    </row>
    <row r="116" spans="1:53" ht="42" customHeight="1">
      <c r="A116" s="306"/>
      <c r="B116" s="303"/>
      <c r="C116" s="303"/>
      <c r="D116" s="303"/>
      <c r="E116" s="303"/>
      <c r="F116" s="303" t="s">
        <v>110</v>
      </c>
      <c r="G116" s="303"/>
      <c r="H116" s="303"/>
      <c r="I116" s="303"/>
      <c r="J116" s="303"/>
      <c r="K116" s="304" t="s">
        <v>110</v>
      </c>
      <c r="L116" s="304"/>
      <c r="M116" s="303" t="s">
        <v>227</v>
      </c>
      <c r="N116" s="303"/>
      <c r="O116" s="303"/>
      <c r="P116" s="303"/>
      <c r="Q116" s="303"/>
      <c r="R116" s="303"/>
      <c r="S116" s="303"/>
      <c r="T116" s="303"/>
      <c r="U116" s="303"/>
      <c r="V116" s="303"/>
      <c r="W116" s="303"/>
      <c r="X116" s="303"/>
      <c r="Y116" s="303"/>
      <c r="Z116" s="303"/>
      <c r="AA116" s="303"/>
      <c r="AB116" s="303"/>
      <c r="AC116" s="303"/>
      <c r="AD116" s="303"/>
      <c r="AE116" s="303"/>
      <c r="AF116" s="303"/>
      <c r="AG116" s="303"/>
      <c r="AH116" s="303"/>
      <c r="AI116" s="303"/>
      <c r="AJ116" s="303"/>
      <c r="AK116" s="303"/>
      <c r="AL116" s="303"/>
      <c r="AM116" s="303"/>
      <c r="AN116" s="305"/>
      <c r="AO116" s="305"/>
      <c r="AP116" s="305"/>
      <c r="AQ116" s="305"/>
      <c r="AR116" s="305"/>
      <c r="AS116" s="305"/>
      <c r="AT116" s="305"/>
      <c r="AU116" s="305"/>
      <c r="AV116" s="305"/>
      <c r="AW116" s="305"/>
      <c r="AX116" s="305"/>
      <c r="AY116" s="305"/>
      <c r="AZ116" s="305"/>
      <c r="BA116" s="305"/>
    </row>
    <row r="117" spans="1:53" ht="6.75" customHeight="1">
      <c r="A117" s="97"/>
      <c r="B117" s="128"/>
      <c r="C117" s="128"/>
      <c r="D117" s="128"/>
      <c r="E117" s="128"/>
      <c r="F117" s="128"/>
      <c r="G117" s="128"/>
      <c r="H117" s="128"/>
      <c r="I117" s="128"/>
      <c r="J117" s="128"/>
      <c r="K117" s="128"/>
      <c r="L117" s="128"/>
      <c r="M117" s="109"/>
      <c r="N117" s="25"/>
      <c r="O117" s="25"/>
    </row>
    <row r="118" spans="1:53" ht="17.5">
      <c r="A118" s="312" t="s">
        <v>180</v>
      </c>
      <c r="B118" s="313"/>
      <c r="C118" s="313"/>
      <c r="D118" s="313"/>
      <c r="E118" s="313"/>
      <c r="F118" s="313"/>
      <c r="G118" s="313"/>
      <c r="H118" s="313"/>
      <c r="I118" s="313"/>
      <c r="J118" s="313"/>
      <c r="K118" s="313"/>
      <c r="L118" s="313"/>
      <c r="M118" s="313"/>
      <c r="N118" s="313"/>
      <c r="O118" s="313"/>
      <c r="P118" s="313"/>
      <c r="Q118" s="313"/>
      <c r="R118" s="313"/>
      <c r="S118" s="313"/>
      <c r="T118" s="313"/>
      <c r="U118" s="313"/>
      <c r="V118" s="313"/>
      <c r="W118" s="313"/>
      <c r="X118" s="313"/>
      <c r="Y118" s="313"/>
      <c r="Z118" s="313"/>
      <c r="AA118" s="313"/>
      <c r="AB118" s="313"/>
      <c r="AC118" s="313"/>
      <c r="AD118" s="313"/>
      <c r="AE118" s="313"/>
      <c r="AF118" s="313"/>
      <c r="AG118" s="313"/>
      <c r="AH118" s="313"/>
      <c r="AI118" s="313"/>
      <c r="AJ118" s="313"/>
      <c r="AK118" s="313"/>
      <c r="AL118" s="313"/>
      <c r="AM118" s="313"/>
    </row>
    <row r="119" spans="1:53" ht="6.75" customHeight="1">
      <c r="A119" s="97"/>
      <c r="B119" s="97"/>
      <c r="C119" s="92"/>
      <c r="D119" s="92"/>
      <c r="E119" s="95"/>
      <c r="F119" s="103"/>
      <c r="G119" s="103"/>
      <c r="H119" s="103"/>
      <c r="I119" s="103"/>
      <c r="J119" s="103"/>
      <c r="K119" s="103"/>
      <c r="L119" s="92"/>
      <c r="M119" s="92"/>
      <c r="N119" s="92"/>
      <c r="O119" s="92"/>
    </row>
    <row r="120" spans="1:53" ht="15" customHeight="1">
      <c r="A120" s="314" t="s">
        <v>270</v>
      </c>
      <c r="B120" s="315"/>
      <c r="C120" s="315"/>
      <c r="D120" s="315"/>
      <c r="E120" s="315"/>
      <c r="F120" s="315"/>
      <c r="G120" s="315"/>
      <c r="H120" s="315"/>
      <c r="I120" s="315"/>
      <c r="J120" s="315"/>
      <c r="K120" s="315"/>
      <c r="L120" s="315"/>
      <c r="M120" s="315"/>
      <c r="N120" s="315"/>
      <c r="O120" s="315"/>
      <c r="P120" s="315"/>
      <c r="Q120" s="315"/>
      <c r="R120" s="315"/>
      <c r="S120" s="315"/>
      <c r="T120" s="315"/>
      <c r="U120" s="315"/>
      <c r="V120" s="315"/>
      <c r="W120" s="315"/>
      <c r="X120" s="315"/>
      <c r="Y120" s="315"/>
      <c r="Z120" s="315"/>
      <c r="AA120" s="315"/>
      <c r="AB120" s="315"/>
      <c r="AC120" s="315"/>
      <c r="AD120" s="315"/>
      <c r="AE120" s="315"/>
      <c r="AF120" s="315"/>
      <c r="AG120" s="315"/>
      <c r="AH120" s="315"/>
      <c r="AI120" s="315"/>
      <c r="AJ120" s="315"/>
      <c r="AK120" s="315"/>
      <c r="AL120" s="315"/>
      <c r="AM120" s="315"/>
      <c r="AN120" s="316">
        <f>SUM(AN122,AN126)/2</f>
        <v>3</v>
      </c>
      <c r="AO120" s="316"/>
    </row>
    <row r="121" spans="1:53" ht="6.75" customHeight="1">
      <c r="A121" s="92"/>
      <c r="B121" s="97"/>
      <c r="C121" s="92"/>
      <c r="D121" s="129"/>
      <c r="E121" s="129"/>
      <c r="F121" s="129"/>
      <c r="G121" s="104"/>
      <c r="H121" s="92"/>
      <c r="I121" s="103"/>
      <c r="J121" s="103"/>
      <c r="K121" s="103"/>
      <c r="L121" s="92"/>
      <c r="M121" s="92"/>
      <c r="N121" s="92"/>
      <c r="O121" s="92"/>
    </row>
    <row r="122" spans="1:53" ht="43.5" customHeight="1">
      <c r="A122" s="309" t="s">
        <v>129</v>
      </c>
      <c r="B122" s="303" t="s">
        <v>228</v>
      </c>
      <c r="C122" s="303"/>
      <c r="D122" s="303"/>
      <c r="E122" s="303"/>
      <c r="F122" s="303" t="s">
        <v>327</v>
      </c>
      <c r="G122" s="303"/>
      <c r="H122" s="303"/>
      <c r="I122" s="303"/>
      <c r="J122" s="303"/>
      <c r="K122" s="304" t="s">
        <v>108</v>
      </c>
      <c r="L122" s="304"/>
      <c r="M122" s="303" t="s">
        <v>229</v>
      </c>
      <c r="N122" s="303"/>
      <c r="O122" s="303"/>
      <c r="P122" s="303"/>
      <c r="Q122" s="303"/>
      <c r="R122" s="303"/>
      <c r="S122" s="303"/>
      <c r="T122" s="303"/>
      <c r="U122" s="303"/>
      <c r="V122" s="303"/>
      <c r="W122" s="303"/>
      <c r="X122" s="303"/>
      <c r="Y122" s="303"/>
      <c r="Z122" s="303"/>
      <c r="AA122" s="303"/>
      <c r="AB122" s="303"/>
      <c r="AC122" s="303"/>
      <c r="AD122" s="303"/>
      <c r="AE122" s="303"/>
      <c r="AF122" s="303"/>
      <c r="AG122" s="303"/>
      <c r="AH122" s="303"/>
      <c r="AI122" s="303"/>
      <c r="AJ122" s="303"/>
      <c r="AK122" s="303"/>
      <c r="AL122" s="303"/>
      <c r="AM122" s="303"/>
      <c r="AN122" s="305">
        <v>3</v>
      </c>
      <c r="AO122" s="305"/>
      <c r="AP122" s="303" t="s">
        <v>350</v>
      </c>
      <c r="AQ122" s="303"/>
      <c r="AR122" s="303"/>
      <c r="AS122" s="303"/>
      <c r="AT122" s="303"/>
      <c r="AU122" s="303"/>
      <c r="AV122" s="303"/>
      <c r="AW122" s="303"/>
      <c r="AX122" s="303"/>
      <c r="AY122" s="303"/>
      <c r="AZ122" s="303"/>
      <c r="BA122" s="303"/>
    </row>
    <row r="123" spans="1:53" ht="54.75" customHeight="1">
      <c r="A123" s="310"/>
      <c r="B123" s="303"/>
      <c r="C123" s="303"/>
      <c r="D123" s="303"/>
      <c r="E123" s="303"/>
      <c r="F123" s="303" t="s">
        <v>109</v>
      </c>
      <c r="G123" s="303"/>
      <c r="H123" s="303"/>
      <c r="I123" s="303"/>
      <c r="J123" s="303"/>
      <c r="K123" s="304" t="s">
        <v>109</v>
      </c>
      <c r="L123" s="304"/>
      <c r="M123" s="303" t="s">
        <v>230</v>
      </c>
      <c r="N123" s="303"/>
      <c r="O123" s="303"/>
      <c r="P123" s="303"/>
      <c r="Q123" s="303"/>
      <c r="R123" s="303"/>
      <c r="S123" s="303"/>
      <c r="T123" s="303"/>
      <c r="U123" s="303"/>
      <c r="V123" s="303"/>
      <c r="W123" s="303"/>
      <c r="X123" s="303"/>
      <c r="Y123" s="303"/>
      <c r="Z123" s="303"/>
      <c r="AA123" s="303"/>
      <c r="AB123" s="303"/>
      <c r="AC123" s="303"/>
      <c r="AD123" s="303"/>
      <c r="AE123" s="303"/>
      <c r="AF123" s="303"/>
      <c r="AG123" s="303"/>
      <c r="AH123" s="303"/>
      <c r="AI123" s="303"/>
      <c r="AJ123" s="303"/>
      <c r="AK123" s="303"/>
      <c r="AL123" s="303"/>
      <c r="AM123" s="303"/>
      <c r="AN123" s="305"/>
      <c r="AO123" s="305"/>
      <c r="AP123" s="303"/>
      <c r="AQ123" s="303"/>
      <c r="AR123" s="303"/>
      <c r="AS123" s="303"/>
      <c r="AT123" s="303"/>
      <c r="AU123" s="303"/>
      <c r="AV123" s="303"/>
      <c r="AW123" s="303"/>
      <c r="AX123" s="303"/>
      <c r="AY123" s="303"/>
      <c r="AZ123" s="303"/>
      <c r="BA123" s="303"/>
    </row>
    <row r="124" spans="1:53" ht="41.25" customHeight="1">
      <c r="A124" s="311"/>
      <c r="B124" s="303"/>
      <c r="C124" s="303"/>
      <c r="D124" s="303"/>
      <c r="E124" s="303"/>
      <c r="F124" s="303" t="s">
        <v>110</v>
      </c>
      <c r="G124" s="303"/>
      <c r="H124" s="303"/>
      <c r="I124" s="303"/>
      <c r="J124" s="303"/>
      <c r="K124" s="304" t="s">
        <v>110</v>
      </c>
      <c r="L124" s="304"/>
      <c r="M124" s="303" t="s">
        <v>231</v>
      </c>
      <c r="N124" s="303"/>
      <c r="O124" s="303"/>
      <c r="P124" s="303"/>
      <c r="Q124" s="303"/>
      <c r="R124" s="303"/>
      <c r="S124" s="303"/>
      <c r="T124" s="303"/>
      <c r="U124" s="303"/>
      <c r="V124" s="303"/>
      <c r="W124" s="303"/>
      <c r="X124" s="303"/>
      <c r="Y124" s="303"/>
      <c r="Z124" s="303"/>
      <c r="AA124" s="303"/>
      <c r="AB124" s="303"/>
      <c r="AC124" s="303"/>
      <c r="AD124" s="303"/>
      <c r="AE124" s="303"/>
      <c r="AF124" s="303"/>
      <c r="AG124" s="303"/>
      <c r="AH124" s="303"/>
      <c r="AI124" s="303"/>
      <c r="AJ124" s="303"/>
      <c r="AK124" s="303"/>
      <c r="AL124" s="303"/>
      <c r="AM124" s="303"/>
      <c r="AN124" s="305"/>
      <c r="AO124" s="305"/>
      <c r="AP124" s="303"/>
      <c r="AQ124" s="303"/>
      <c r="AR124" s="303"/>
      <c r="AS124" s="303"/>
      <c r="AT124" s="303"/>
      <c r="AU124" s="303"/>
      <c r="AV124" s="303"/>
      <c r="AW124" s="303"/>
      <c r="AX124" s="303"/>
      <c r="AY124" s="303"/>
      <c r="AZ124" s="303"/>
      <c r="BA124" s="303"/>
    </row>
    <row r="125" spans="1:53" ht="6.75" customHeight="1">
      <c r="A125" s="92"/>
      <c r="B125" s="108"/>
      <c r="C125" s="92"/>
      <c r="D125" s="129"/>
      <c r="E125" s="129"/>
      <c r="F125" s="129"/>
      <c r="G125" s="104"/>
      <c r="H125" s="92"/>
      <c r="I125" s="92"/>
      <c r="J125" s="103"/>
      <c r="K125" s="103"/>
      <c r="L125" s="92"/>
      <c r="M125" s="92"/>
      <c r="N125" s="92"/>
      <c r="O125" s="92"/>
    </row>
    <row r="126" spans="1:53" ht="41.25" customHeight="1">
      <c r="A126" s="306" t="s">
        <v>130</v>
      </c>
      <c r="B126" s="303" t="s">
        <v>233</v>
      </c>
      <c r="C126" s="303"/>
      <c r="D126" s="303"/>
      <c r="E126" s="303"/>
      <c r="F126" s="303" t="s">
        <v>327</v>
      </c>
      <c r="G126" s="303"/>
      <c r="H126" s="303"/>
      <c r="I126" s="303"/>
      <c r="J126" s="303"/>
      <c r="K126" s="304" t="s">
        <v>108</v>
      </c>
      <c r="L126" s="304"/>
      <c r="M126" s="303" t="s">
        <v>232</v>
      </c>
      <c r="N126" s="303"/>
      <c r="O126" s="303"/>
      <c r="P126" s="303"/>
      <c r="Q126" s="303"/>
      <c r="R126" s="303"/>
      <c r="S126" s="303"/>
      <c r="T126" s="303"/>
      <c r="U126" s="303"/>
      <c r="V126" s="303"/>
      <c r="W126" s="303"/>
      <c r="X126" s="303"/>
      <c r="Y126" s="303"/>
      <c r="Z126" s="303"/>
      <c r="AA126" s="303"/>
      <c r="AB126" s="303"/>
      <c r="AC126" s="303"/>
      <c r="AD126" s="303"/>
      <c r="AE126" s="303"/>
      <c r="AF126" s="303"/>
      <c r="AG126" s="303"/>
      <c r="AH126" s="303"/>
      <c r="AI126" s="303"/>
      <c r="AJ126" s="303"/>
      <c r="AK126" s="303"/>
      <c r="AL126" s="303"/>
      <c r="AM126" s="303"/>
      <c r="AN126" s="305">
        <v>3</v>
      </c>
      <c r="AO126" s="305"/>
      <c r="AP126" s="303" t="s">
        <v>351</v>
      </c>
      <c r="AQ126" s="303"/>
      <c r="AR126" s="303"/>
      <c r="AS126" s="303"/>
      <c r="AT126" s="303"/>
      <c r="AU126" s="303"/>
      <c r="AV126" s="303"/>
      <c r="AW126" s="303"/>
      <c r="AX126" s="303"/>
      <c r="AY126" s="303"/>
      <c r="AZ126" s="303"/>
      <c r="BA126" s="303"/>
    </row>
    <row r="127" spans="1:53" ht="43.5" customHeight="1">
      <c r="A127" s="306"/>
      <c r="B127" s="303"/>
      <c r="C127" s="303"/>
      <c r="D127" s="303"/>
      <c r="E127" s="303"/>
      <c r="F127" s="303" t="s">
        <v>109</v>
      </c>
      <c r="G127" s="303"/>
      <c r="H127" s="303"/>
      <c r="I127" s="303"/>
      <c r="J127" s="303"/>
      <c r="K127" s="304" t="s">
        <v>109</v>
      </c>
      <c r="L127" s="304"/>
      <c r="M127" s="303" t="s">
        <v>234</v>
      </c>
      <c r="N127" s="303"/>
      <c r="O127" s="303"/>
      <c r="P127" s="303"/>
      <c r="Q127" s="303"/>
      <c r="R127" s="303"/>
      <c r="S127" s="303"/>
      <c r="T127" s="303"/>
      <c r="U127" s="303"/>
      <c r="V127" s="303"/>
      <c r="W127" s="303"/>
      <c r="X127" s="303"/>
      <c r="Y127" s="303"/>
      <c r="Z127" s="303"/>
      <c r="AA127" s="303"/>
      <c r="AB127" s="303"/>
      <c r="AC127" s="303"/>
      <c r="AD127" s="303"/>
      <c r="AE127" s="303"/>
      <c r="AF127" s="303"/>
      <c r="AG127" s="303"/>
      <c r="AH127" s="303"/>
      <c r="AI127" s="303"/>
      <c r="AJ127" s="303"/>
      <c r="AK127" s="303"/>
      <c r="AL127" s="303"/>
      <c r="AM127" s="303"/>
      <c r="AN127" s="305"/>
      <c r="AO127" s="305"/>
      <c r="AP127" s="303"/>
      <c r="AQ127" s="303"/>
      <c r="AR127" s="303"/>
      <c r="AS127" s="303"/>
      <c r="AT127" s="303"/>
      <c r="AU127" s="303"/>
      <c r="AV127" s="303"/>
      <c r="AW127" s="303"/>
      <c r="AX127" s="303"/>
      <c r="AY127" s="303"/>
      <c r="AZ127" s="303"/>
      <c r="BA127" s="303"/>
    </row>
    <row r="128" spans="1:53" ht="43.5" customHeight="1">
      <c r="A128" s="306"/>
      <c r="B128" s="303"/>
      <c r="C128" s="303"/>
      <c r="D128" s="303"/>
      <c r="E128" s="303"/>
      <c r="F128" s="303" t="s">
        <v>110</v>
      </c>
      <c r="G128" s="303"/>
      <c r="H128" s="303"/>
      <c r="I128" s="303"/>
      <c r="J128" s="303"/>
      <c r="K128" s="304" t="s">
        <v>110</v>
      </c>
      <c r="L128" s="304"/>
      <c r="M128" s="303" t="s">
        <v>235</v>
      </c>
      <c r="N128" s="303"/>
      <c r="O128" s="303"/>
      <c r="P128" s="303"/>
      <c r="Q128" s="303"/>
      <c r="R128" s="303"/>
      <c r="S128" s="303"/>
      <c r="T128" s="303"/>
      <c r="U128" s="303"/>
      <c r="V128" s="303"/>
      <c r="W128" s="303"/>
      <c r="X128" s="303"/>
      <c r="Y128" s="303"/>
      <c r="Z128" s="303"/>
      <c r="AA128" s="303"/>
      <c r="AB128" s="303"/>
      <c r="AC128" s="303"/>
      <c r="AD128" s="303"/>
      <c r="AE128" s="303"/>
      <c r="AF128" s="303"/>
      <c r="AG128" s="303"/>
      <c r="AH128" s="303"/>
      <c r="AI128" s="303"/>
      <c r="AJ128" s="303"/>
      <c r="AK128" s="303"/>
      <c r="AL128" s="303"/>
      <c r="AM128" s="303"/>
      <c r="AN128" s="305"/>
      <c r="AO128" s="305"/>
      <c r="AP128" s="303"/>
      <c r="AQ128" s="303"/>
      <c r="AR128" s="303"/>
      <c r="AS128" s="303"/>
      <c r="AT128" s="303"/>
      <c r="AU128" s="303"/>
      <c r="AV128" s="303"/>
      <c r="AW128" s="303"/>
      <c r="AX128" s="303"/>
      <c r="AY128" s="303"/>
      <c r="AZ128" s="303"/>
      <c r="BA128" s="303"/>
    </row>
    <row r="129" spans="1:53" ht="6.75" customHeight="1">
      <c r="A129" s="92"/>
      <c r="B129" s="108"/>
      <c r="C129" s="92"/>
      <c r="D129" s="107"/>
      <c r="E129" s="107"/>
      <c r="F129" s="107"/>
      <c r="G129" s="102"/>
      <c r="H129" s="95"/>
      <c r="I129" s="25"/>
      <c r="J129" s="103"/>
      <c r="K129" s="103"/>
      <c r="L129" s="92"/>
      <c r="M129" s="92"/>
      <c r="N129" s="92"/>
      <c r="O129" s="92"/>
    </row>
    <row r="130" spans="1:53" ht="20.149999999999999" customHeight="1">
      <c r="A130" s="302" t="s">
        <v>236</v>
      </c>
      <c r="B130" s="302"/>
      <c r="C130" s="302"/>
      <c r="D130" s="302"/>
      <c r="E130" s="302"/>
      <c r="F130" s="302"/>
      <c r="G130" s="302"/>
      <c r="H130" s="302"/>
      <c r="I130" s="302"/>
      <c r="J130" s="302"/>
      <c r="K130" s="302"/>
      <c r="L130" s="302"/>
      <c r="M130" s="302"/>
      <c r="N130" s="302"/>
      <c r="O130" s="302"/>
      <c r="P130" s="302"/>
      <c r="Q130" s="302"/>
      <c r="R130" s="302"/>
      <c r="S130" s="302"/>
      <c r="T130" s="302"/>
      <c r="U130" s="302"/>
      <c r="V130" s="302"/>
      <c r="W130" s="302"/>
      <c r="X130" s="302"/>
      <c r="Y130" s="302"/>
      <c r="Z130" s="302"/>
      <c r="AA130" s="302"/>
      <c r="AB130" s="302"/>
      <c r="AC130" s="302"/>
      <c r="AD130" s="302"/>
      <c r="AE130" s="302"/>
      <c r="AF130" s="302"/>
      <c r="AG130" s="302"/>
      <c r="AH130" s="302"/>
      <c r="AI130" s="302"/>
      <c r="AJ130" s="302"/>
      <c r="AK130" s="302"/>
      <c r="AL130" s="302"/>
      <c r="AM130" s="302"/>
      <c r="AN130" s="321">
        <f>SUM(AN132,AN136,AN140,AN144,AN148,AN152,AN156)/7</f>
        <v>2</v>
      </c>
      <c r="AO130" s="321"/>
    </row>
    <row r="131" spans="1:53" ht="6.75" customHeight="1">
      <c r="A131" s="92"/>
      <c r="B131" s="108"/>
      <c r="C131" s="92"/>
      <c r="D131" s="107"/>
      <c r="E131" s="107"/>
      <c r="F131" s="107"/>
      <c r="G131" s="102"/>
      <c r="H131" s="95"/>
      <c r="I131" s="25"/>
      <c r="J131" s="103"/>
      <c r="K131" s="103"/>
      <c r="L131" s="92"/>
      <c r="M131" s="92"/>
      <c r="N131" s="92"/>
      <c r="O131" s="92"/>
    </row>
    <row r="132" spans="1:53" ht="46.5" customHeight="1">
      <c r="A132" s="306" t="s">
        <v>131</v>
      </c>
      <c r="B132" s="303" t="s">
        <v>237</v>
      </c>
      <c r="C132" s="303"/>
      <c r="D132" s="303"/>
      <c r="E132" s="303"/>
      <c r="F132" s="303" t="s">
        <v>327</v>
      </c>
      <c r="G132" s="303"/>
      <c r="H132" s="303"/>
      <c r="I132" s="303"/>
      <c r="J132" s="303"/>
      <c r="K132" s="304" t="s">
        <v>108</v>
      </c>
      <c r="L132" s="304"/>
      <c r="M132" s="303" t="s">
        <v>238</v>
      </c>
      <c r="N132" s="303"/>
      <c r="O132" s="303"/>
      <c r="P132" s="303"/>
      <c r="Q132" s="303"/>
      <c r="R132" s="303"/>
      <c r="S132" s="303"/>
      <c r="T132" s="303"/>
      <c r="U132" s="303"/>
      <c r="V132" s="303"/>
      <c r="W132" s="303"/>
      <c r="X132" s="303"/>
      <c r="Y132" s="303"/>
      <c r="Z132" s="303"/>
      <c r="AA132" s="303"/>
      <c r="AB132" s="303"/>
      <c r="AC132" s="303"/>
      <c r="AD132" s="303"/>
      <c r="AE132" s="303"/>
      <c r="AF132" s="303"/>
      <c r="AG132" s="303"/>
      <c r="AH132" s="303"/>
      <c r="AI132" s="303"/>
      <c r="AJ132" s="303"/>
      <c r="AK132" s="303"/>
      <c r="AL132" s="303"/>
      <c r="AM132" s="303"/>
      <c r="AN132" s="305">
        <v>3</v>
      </c>
      <c r="AO132" s="305"/>
      <c r="AP132" s="303" t="s">
        <v>352</v>
      </c>
      <c r="AQ132" s="303"/>
      <c r="AR132" s="303"/>
      <c r="AS132" s="303"/>
      <c r="AT132" s="303"/>
      <c r="AU132" s="303"/>
      <c r="AV132" s="303"/>
      <c r="AW132" s="303"/>
      <c r="AX132" s="303"/>
      <c r="AY132" s="303"/>
      <c r="AZ132" s="303"/>
      <c r="BA132" s="303"/>
    </row>
    <row r="133" spans="1:53" ht="54" customHeight="1">
      <c r="A133" s="306"/>
      <c r="B133" s="303"/>
      <c r="C133" s="303"/>
      <c r="D133" s="303"/>
      <c r="E133" s="303"/>
      <c r="F133" s="303" t="s">
        <v>109</v>
      </c>
      <c r="G133" s="303"/>
      <c r="H133" s="303"/>
      <c r="I133" s="303"/>
      <c r="J133" s="303"/>
      <c r="K133" s="304" t="s">
        <v>109</v>
      </c>
      <c r="L133" s="304"/>
      <c r="M133" s="303" t="s">
        <v>239</v>
      </c>
      <c r="N133" s="303"/>
      <c r="O133" s="303"/>
      <c r="P133" s="303"/>
      <c r="Q133" s="303"/>
      <c r="R133" s="303"/>
      <c r="S133" s="303"/>
      <c r="T133" s="303"/>
      <c r="U133" s="303"/>
      <c r="V133" s="303"/>
      <c r="W133" s="303"/>
      <c r="X133" s="303"/>
      <c r="Y133" s="303"/>
      <c r="Z133" s="303"/>
      <c r="AA133" s="303"/>
      <c r="AB133" s="303"/>
      <c r="AC133" s="303"/>
      <c r="AD133" s="303"/>
      <c r="AE133" s="303"/>
      <c r="AF133" s="303"/>
      <c r="AG133" s="303"/>
      <c r="AH133" s="303"/>
      <c r="AI133" s="303"/>
      <c r="AJ133" s="303"/>
      <c r="AK133" s="303"/>
      <c r="AL133" s="303"/>
      <c r="AM133" s="303"/>
      <c r="AN133" s="305"/>
      <c r="AO133" s="305"/>
      <c r="AP133" s="303"/>
      <c r="AQ133" s="303"/>
      <c r="AR133" s="303"/>
      <c r="AS133" s="303"/>
      <c r="AT133" s="303"/>
      <c r="AU133" s="303"/>
      <c r="AV133" s="303"/>
      <c r="AW133" s="303"/>
      <c r="AX133" s="303"/>
      <c r="AY133" s="303"/>
      <c r="AZ133" s="303"/>
      <c r="BA133" s="303"/>
    </row>
    <row r="134" spans="1:53" ht="36.75" customHeight="1">
      <c r="A134" s="306"/>
      <c r="B134" s="303"/>
      <c r="C134" s="303"/>
      <c r="D134" s="303"/>
      <c r="E134" s="303"/>
      <c r="F134" s="303" t="s">
        <v>110</v>
      </c>
      <c r="G134" s="303"/>
      <c r="H134" s="303"/>
      <c r="I134" s="303"/>
      <c r="J134" s="303"/>
      <c r="K134" s="304" t="s">
        <v>110</v>
      </c>
      <c r="L134" s="304"/>
      <c r="M134" s="303" t="s">
        <v>240</v>
      </c>
      <c r="N134" s="303"/>
      <c r="O134" s="303"/>
      <c r="P134" s="303"/>
      <c r="Q134" s="303"/>
      <c r="R134" s="303"/>
      <c r="S134" s="303"/>
      <c r="T134" s="303"/>
      <c r="U134" s="303"/>
      <c r="V134" s="303"/>
      <c r="W134" s="303"/>
      <c r="X134" s="303"/>
      <c r="Y134" s="303"/>
      <c r="Z134" s="303"/>
      <c r="AA134" s="303"/>
      <c r="AB134" s="303"/>
      <c r="AC134" s="303"/>
      <c r="AD134" s="303"/>
      <c r="AE134" s="303"/>
      <c r="AF134" s="303"/>
      <c r="AG134" s="303"/>
      <c r="AH134" s="303"/>
      <c r="AI134" s="303"/>
      <c r="AJ134" s="303"/>
      <c r="AK134" s="303"/>
      <c r="AL134" s="303"/>
      <c r="AM134" s="303"/>
      <c r="AN134" s="305"/>
      <c r="AO134" s="305"/>
      <c r="AP134" s="303"/>
      <c r="AQ134" s="303"/>
      <c r="AR134" s="303"/>
      <c r="AS134" s="303"/>
      <c r="AT134" s="303"/>
      <c r="AU134" s="303"/>
      <c r="AV134" s="303"/>
      <c r="AW134" s="303"/>
      <c r="AX134" s="303"/>
      <c r="AY134" s="303"/>
      <c r="AZ134" s="303"/>
      <c r="BA134" s="303"/>
    </row>
    <row r="135" spans="1:53" ht="6.75" customHeight="1">
      <c r="A135" s="92"/>
      <c r="B135" s="108"/>
      <c r="C135" s="92"/>
      <c r="D135" s="107"/>
      <c r="E135" s="107"/>
      <c r="F135" s="107"/>
      <c r="M135" s="102"/>
      <c r="N135" s="95"/>
      <c r="O135" s="25"/>
      <c r="P135" s="103"/>
      <c r="Q135" s="103"/>
      <c r="R135" s="92"/>
    </row>
    <row r="136" spans="1:53" ht="42.75" customHeight="1">
      <c r="A136" s="306" t="s">
        <v>132</v>
      </c>
      <c r="B136" s="303" t="s">
        <v>241</v>
      </c>
      <c r="C136" s="303"/>
      <c r="D136" s="303"/>
      <c r="E136" s="303"/>
      <c r="F136" s="303" t="s">
        <v>108</v>
      </c>
      <c r="G136" s="303"/>
      <c r="H136" s="303"/>
      <c r="I136" s="303"/>
      <c r="J136" s="303"/>
      <c r="K136" s="304" t="s">
        <v>108</v>
      </c>
      <c r="L136" s="304"/>
      <c r="M136" s="303" t="s">
        <v>242</v>
      </c>
      <c r="N136" s="303"/>
      <c r="O136" s="303"/>
      <c r="P136" s="303"/>
      <c r="Q136" s="303"/>
      <c r="R136" s="303"/>
      <c r="S136" s="303"/>
      <c r="T136" s="303"/>
      <c r="U136" s="303"/>
      <c r="V136" s="303"/>
      <c r="W136" s="303"/>
      <c r="X136" s="303"/>
      <c r="Y136" s="303"/>
      <c r="Z136" s="303"/>
      <c r="AA136" s="303"/>
      <c r="AB136" s="303"/>
      <c r="AC136" s="303"/>
      <c r="AD136" s="303"/>
      <c r="AE136" s="303"/>
      <c r="AF136" s="303"/>
      <c r="AG136" s="303"/>
      <c r="AH136" s="303"/>
      <c r="AI136" s="303"/>
      <c r="AJ136" s="303"/>
      <c r="AK136" s="303"/>
      <c r="AL136" s="303"/>
      <c r="AM136" s="303"/>
      <c r="AN136" s="305">
        <v>3</v>
      </c>
      <c r="AO136" s="305"/>
      <c r="AP136" s="303"/>
      <c r="AQ136" s="303"/>
      <c r="AR136" s="303"/>
      <c r="AS136" s="303"/>
      <c r="AT136" s="303"/>
      <c r="AU136" s="303"/>
      <c r="AV136" s="303"/>
      <c r="AW136" s="303"/>
      <c r="AX136" s="303"/>
      <c r="AY136" s="303"/>
      <c r="AZ136" s="303"/>
      <c r="BA136" s="303"/>
    </row>
    <row r="137" spans="1:53" ht="39.75" customHeight="1">
      <c r="A137" s="306"/>
      <c r="B137" s="303"/>
      <c r="C137" s="303"/>
      <c r="D137" s="303"/>
      <c r="E137" s="303"/>
      <c r="F137" s="303" t="s">
        <v>109</v>
      </c>
      <c r="G137" s="303"/>
      <c r="H137" s="303"/>
      <c r="I137" s="303"/>
      <c r="J137" s="303"/>
      <c r="K137" s="304" t="s">
        <v>109</v>
      </c>
      <c r="L137" s="304"/>
      <c r="M137" s="303" t="s">
        <v>243</v>
      </c>
      <c r="N137" s="303"/>
      <c r="O137" s="303"/>
      <c r="P137" s="303"/>
      <c r="Q137" s="303"/>
      <c r="R137" s="303"/>
      <c r="S137" s="303"/>
      <c r="T137" s="303"/>
      <c r="U137" s="303"/>
      <c r="V137" s="303"/>
      <c r="W137" s="303"/>
      <c r="X137" s="303"/>
      <c r="Y137" s="303"/>
      <c r="Z137" s="303"/>
      <c r="AA137" s="303"/>
      <c r="AB137" s="303"/>
      <c r="AC137" s="303"/>
      <c r="AD137" s="303"/>
      <c r="AE137" s="303"/>
      <c r="AF137" s="303"/>
      <c r="AG137" s="303"/>
      <c r="AH137" s="303"/>
      <c r="AI137" s="303"/>
      <c r="AJ137" s="303"/>
      <c r="AK137" s="303"/>
      <c r="AL137" s="303"/>
      <c r="AM137" s="303"/>
      <c r="AN137" s="305"/>
      <c r="AO137" s="305"/>
      <c r="AP137" s="303"/>
      <c r="AQ137" s="303"/>
      <c r="AR137" s="303"/>
      <c r="AS137" s="303"/>
      <c r="AT137" s="303"/>
      <c r="AU137" s="303"/>
      <c r="AV137" s="303"/>
      <c r="AW137" s="303"/>
      <c r="AX137" s="303"/>
      <c r="AY137" s="303"/>
      <c r="AZ137" s="303"/>
      <c r="BA137" s="303"/>
    </row>
    <row r="138" spans="1:53" ht="39" customHeight="1">
      <c r="A138" s="306"/>
      <c r="B138" s="303"/>
      <c r="C138" s="303"/>
      <c r="D138" s="303"/>
      <c r="E138" s="303"/>
      <c r="F138" s="303" t="s">
        <v>110</v>
      </c>
      <c r="G138" s="303"/>
      <c r="H138" s="303"/>
      <c r="I138" s="303"/>
      <c r="J138" s="303"/>
      <c r="K138" s="304" t="s">
        <v>110</v>
      </c>
      <c r="L138" s="304"/>
      <c r="M138" s="303" t="s">
        <v>244</v>
      </c>
      <c r="N138" s="303"/>
      <c r="O138" s="303"/>
      <c r="P138" s="303"/>
      <c r="Q138" s="303"/>
      <c r="R138" s="303"/>
      <c r="S138" s="303"/>
      <c r="T138" s="303"/>
      <c r="U138" s="303"/>
      <c r="V138" s="303"/>
      <c r="W138" s="303"/>
      <c r="X138" s="303"/>
      <c r="Y138" s="303"/>
      <c r="Z138" s="303"/>
      <c r="AA138" s="303"/>
      <c r="AB138" s="303"/>
      <c r="AC138" s="303"/>
      <c r="AD138" s="303"/>
      <c r="AE138" s="303"/>
      <c r="AF138" s="303"/>
      <c r="AG138" s="303"/>
      <c r="AH138" s="303"/>
      <c r="AI138" s="303"/>
      <c r="AJ138" s="303"/>
      <c r="AK138" s="303"/>
      <c r="AL138" s="303"/>
      <c r="AM138" s="303"/>
      <c r="AN138" s="305"/>
      <c r="AO138" s="305"/>
      <c r="AP138" s="303"/>
      <c r="AQ138" s="303"/>
      <c r="AR138" s="303"/>
      <c r="AS138" s="303"/>
      <c r="AT138" s="303"/>
      <c r="AU138" s="303"/>
      <c r="AV138" s="303"/>
      <c r="AW138" s="303"/>
      <c r="AX138" s="303"/>
      <c r="AY138" s="303"/>
      <c r="AZ138" s="303"/>
      <c r="BA138" s="303"/>
    </row>
    <row r="139" spans="1:53" ht="6.75" customHeight="1">
      <c r="A139" s="92"/>
      <c r="B139" s="108"/>
      <c r="C139" s="92"/>
      <c r="D139" s="107"/>
      <c r="E139" s="107"/>
      <c r="F139" s="107"/>
      <c r="G139" s="102"/>
      <c r="H139" s="95"/>
      <c r="I139" s="25"/>
      <c r="J139" s="103"/>
      <c r="K139" s="103"/>
      <c r="L139" s="92"/>
      <c r="M139" s="92"/>
      <c r="N139" s="92"/>
      <c r="O139" s="92"/>
    </row>
    <row r="140" spans="1:53" ht="39" customHeight="1">
      <c r="A140" s="306" t="s">
        <v>133</v>
      </c>
      <c r="B140" s="303" t="s">
        <v>245</v>
      </c>
      <c r="C140" s="303"/>
      <c r="D140" s="303"/>
      <c r="E140" s="303"/>
      <c r="F140" s="303" t="s">
        <v>108</v>
      </c>
      <c r="G140" s="303"/>
      <c r="H140" s="303"/>
      <c r="I140" s="303"/>
      <c r="J140" s="303"/>
      <c r="K140" s="304" t="s">
        <v>108</v>
      </c>
      <c r="L140" s="304"/>
      <c r="M140" s="303" t="s">
        <v>246</v>
      </c>
      <c r="N140" s="303"/>
      <c r="O140" s="303"/>
      <c r="P140" s="303"/>
      <c r="Q140" s="303"/>
      <c r="R140" s="303"/>
      <c r="S140" s="303"/>
      <c r="T140" s="303"/>
      <c r="U140" s="303"/>
      <c r="V140" s="303"/>
      <c r="W140" s="303"/>
      <c r="X140" s="303"/>
      <c r="Y140" s="303"/>
      <c r="Z140" s="303"/>
      <c r="AA140" s="303"/>
      <c r="AB140" s="303"/>
      <c r="AC140" s="303"/>
      <c r="AD140" s="303"/>
      <c r="AE140" s="303"/>
      <c r="AF140" s="303"/>
      <c r="AG140" s="303"/>
      <c r="AH140" s="303"/>
      <c r="AI140" s="303"/>
      <c r="AJ140" s="303"/>
      <c r="AK140" s="303"/>
      <c r="AL140" s="303"/>
      <c r="AM140" s="303"/>
      <c r="AN140" s="305">
        <v>1</v>
      </c>
      <c r="AO140" s="305"/>
      <c r="AP140" s="305"/>
      <c r="AQ140" s="305"/>
      <c r="AR140" s="305"/>
      <c r="AS140" s="305"/>
      <c r="AT140" s="305"/>
      <c r="AU140" s="305"/>
      <c r="AV140" s="305"/>
      <c r="AW140" s="305"/>
      <c r="AX140" s="305"/>
      <c r="AY140" s="305"/>
      <c r="AZ140" s="305"/>
      <c r="BA140" s="305"/>
    </row>
    <row r="141" spans="1:53" ht="53.25" customHeight="1">
      <c r="A141" s="306"/>
      <c r="B141" s="303"/>
      <c r="C141" s="303"/>
      <c r="D141" s="303"/>
      <c r="E141" s="303"/>
      <c r="F141" s="303" t="s">
        <v>109</v>
      </c>
      <c r="G141" s="303"/>
      <c r="H141" s="303"/>
      <c r="I141" s="303"/>
      <c r="J141" s="303"/>
      <c r="K141" s="304" t="s">
        <v>109</v>
      </c>
      <c r="L141" s="304"/>
      <c r="M141" s="303" t="s">
        <v>247</v>
      </c>
      <c r="N141" s="303"/>
      <c r="O141" s="303"/>
      <c r="P141" s="303"/>
      <c r="Q141" s="303"/>
      <c r="R141" s="303"/>
      <c r="S141" s="303"/>
      <c r="T141" s="303"/>
      <c r="U141" s="303"/>
      <c r="V141" s="303"/>
      <c r="W141" s="303"/>
      <c r="X141" s="303"/>
      <c r="Y141" s="303"/>
      <c r="Z141" s="303"/>
      <c r="AA141" s="303"/>
      <c r="AB141" s="303"/>
      <c r="AC141" s="303"/>
      <c r="AD141" s="303"/>
      <c r="AE141" s="303"/>
      <c r="AF141" s="303"/>
      <c r="AG141" s="303"/>
      <c r="AH141" s="303"/>
      <c r="AI141" s="303"/>
      <c r="AJ141" s="303"/>
      <c r="AK141" s="303"/>
      <c r="AL141" s="303"/>
      <c r="AM141" s="303"/>
      <c r="AN141" s="305"/>
      <c r="AO141" s="305"/>
      <c r="AP141" s="305"/>
      <c r="AQ141" s="305"/>
      <c r="AR141" s="305"/>
      <c r="AS141" s="305"/>
      <c r="AT141" s="305"/>
      <c r="AU141" s="305"/>
      <c r="AV141" s="305"/>
      <c r="AW141" s="305"/>
      <c r="AX141" s="305"/>
      <c r="AY141" s="305"/>
      <c r="AZ141" s="305"/>
      <c r="BA141" s="305"/>
    </row>
    <row r="142" spans="1:53" ht="58.5" customHeight="1">
      <c r="A142" s="306"/>
      <c r="B142" s="303"/>
      <c r="C142" s="303"/>
      <c r="D142" s="303"/>
      <c r="E142" s="303"/>
      <c r="F142" s="303" t="s">
        <v>110</v>
      </c>
      <c r="G142" s="303"/>
      <c r="H142" s="303"/>
      <c r="I142" s="303"/>
      <c r="J142" s="303"/>
      <c r="K142" s="304" t="s">
        <v>110</v>
      </c>
      <c r="L142" s="304"/>
      <c r="M142" s="303" t="s">
        <v>248</v>
      </c>
      <c r="N142" s="303"/>
      <c r="O142" s="303"/>
      <c r="P142" s="303"/>
      <c r="Q142" s="303"/>
      <c r="R142" s="303"/>
      <c r="S142" s="303"/>
      <c r="T142" s="303"/>
      <c r="U142" s="303"/>
      <c r="V142" s="303"/>
      <c r="W142" s="303"/>
      <c r="X142" s="303"/>
      <c r="Y142" s="303"/>
      <c r="Z142" s="303"/>
      <c r="AA142" s="303"/>
      <c r="AB142" s="303"/>
      <c r="AC142" s="303"/>
      <c r="AD142" s="303"/>
      <c r="AE142" s="303"/>
      <c r="AF142" s="303"/>
      <c r="AG142" s="303"/>
      <c r="AH142" s="303"/>
      <c r="AI142" s="303"/>
      <c r="AJ142" s="303"/>
      <c r="AK142" s="303"/>
      <c r="AL142" s="303"/>
      <c r="AM142" s="303"/>
      <c r="AN142" s="305"/>
      <c r="AO142" s="305"/>
      <c r="AP142" s="305"/>
      <c r="AQ142" s="305"/>
      <c r="AR142" s="305"/>
      <c r="AS142" s="305"/>
      <c r="AT142" s="305"/>
      <c r="AU142" s="305"/>
      <c r="AV142" s="305"/>
      <c r="AW142" s="305"/>
      <c r="AX142" s="305"/>
      <c r="AY142" s="305"/>
      <c r="AZ142" s="305"/>
      <c r="BA142" s="305"/>
    </row>
    <row r="143" spans="1:53" ht="6.75" customHeight="1">
      <c r="A143" s="92"/>
      <c r="B143" s="130"/>
      <c r="C143" s="130"/>
      <c r="D143" s="130"/>
      <c r="E143" s="130"/>
      <c r="F143" s="130"/>
      <c r="M143" s="102"/>
      <c r="N143" s="95"/>
      <c r="O143" s="25"/>
      <c r="P143" s="103"/>
      <c r="Q143" s="103"/>
      <c r="R143" s="92"/>
    </row>
    <row r="144" spans="1:53" ht="40.5" customHeight="1">
      <c r="A144" s="306" t="s">
        <v>134</v>
      </c>
      <c r="B144" s="303" t="s">
        <v>249</v>
      </c>
      <c r="C144" s="303"/>
      <c r="D144" s="303"/>
      <c r="E144" s="303"/>
      <c r="F144" s="303" t="s">
        <v>108</v>
      </c>
      <c r="G144" s="303"/>
      <c r="H144" s="303"/>
      <c r="I144" s="303"/>
      <c r="J144" s="303"/>
      <c r="K144" s="304" t="s">
        <v>108</v>
      </c>
      <c r="L144" s="304"/>
      <c r="M144" s="303" t="s">
        <v>250</v>
      </c>
      <c r="N144" s="303"/>
      <c r="O144" s="303"/>
      <c r="P144" s="303"/>
      <c r="Q144" s="303"/>
      <c r="R144" s="303"/>
      <c r="S144" s="303"/>
      <c r="T144" s="303"/>
      <c r="U144" s="303"/>
      <c r="V144" s="303"/>
      <c r="W144" s="303"/>
      <c r="X144" s="303"/>
      <c r="Y144" s="303"/>
      <c r="Z144" s="303"/>
      <c r="AA144" s="303"/>
      <c r="AB144" s="303"/>
      <c r="AC144" s="303"/>
      <c r="AD144" s="303"/>
      <c r="AE144" s="303"/>
      <c r="AF144" s="303"/>
      <c r="AG144" s="303"/>
      <c r="AH144" s="303"/>
      <c r="AI144" s="303"/>
      <c r="AJ144" s="303"/>
      <c r="AK144" s="303"/>
      <c r="AL144" s="303"/>
      <c r="AM144" s="303"/>
      <c r="AN144" s="305">
        <v>1</v>
      </c>
      <c r="AO144" s="305"/>
      <c r="AP144" s="305"/>
      <c r="AQ144" s="305"/>
      <c r="AR144" s="305"/>
      <c r="AS144" s="305"/>
      <c r="AT144" s="305"/>
      <c r="AU144" s="305"/>
      <c r="AV144" s="305"/>
      <c r="AW144" s="305"/>
      <c r="AX144" s="305"/>
      <c r="AY144" s="305"/>
      <c r="AZ144" s="305"/>
      <c r="BA144" s="305"/>
    </row>
    <row r="145" spans="1:53" ht="49.5" customHeight="1">
      <c r="A145" s="306"/>
      <c r="B145" s="303"/>
      <c r="C145" s="303"/>
      <c r="D145" s="303"/>
      <c r="E145" s="303"/>
      <c r="F145" s="303" t="s">
        <v>109</v>
      </c>
      <c r="G145" s="303"/>
      <c r="H145" s="303"/>
      <c r="I145" s="303"/>
      <c r="J145" s="303"/>
      <c r="K145" s="304" t="s">
        <v>109</v>
      </c>
      <c r="L145" s="304"/>
      <c r="M145" s="303" t="s">
        <v>251</v>
      </c>
      <c r="N145" s="303"/>
      <c r="O145" s="303"/>
      <c r="P145" s="303"/>
      <c r="Q145" s="303"/>
      <c r="R145" s="303"/>
      <c r="S145" s="303"/>
      <c r="T145" s="303"/>
      <c r="U145" s="303"/>
      <c r="V145" s="303"/>
      <c r="W145" s="303"/>
      <c r="X145" s="303"/>
      <c r="Y145" s="303"/>
      <c r="Z145" s="303"/>
      <c r="AA145" s="303"/>
      <c r="AB145" s="303"/>
      <c r="AC145" s="303"/>
      <c r="AD145" s="303"/>
      <c r="AE145" s="303"/>
      <c r="AF145" s="303"/>
      <c r="AG145" s="303"/>
      <c r="AH145" s="303"/>
      <c r="AI145" s="303"/>
      <c r="AJ145" s="303"/>
      <c r="AK145" s="303"/>
      <c r="AL145" s="303"/>
      <c r="AM145" s="303"/>
      <c r="AN145" s="305"/>
      <c r="AO145" s="305"/>
      <c r="AP145" s="305"/>
      <c r="AQ145" s="305"/>
      <c r="AR145" s="305"/>
      <c r="AS145" s="305"/>
      <c r="AT145" s="305"/>
      <c r="AU145" s="305"/>
      <c r="AV145" s="305"/>
      <c r="AW145" s="305"/>
      <c r="AX145" s="305"/>
      <c r="AY145" s="305"/>
      <c r="AZ145" s="305"/>
      <c r="BA145" s="305"/>
    </row>
    <row r="146" spans="1:53" ht="49.5" customHeight="1">
      <c r="A146" s="306"/>
      <c r="B146" s="303"/>
      <c r="C146" s="303"/>
      <c r="D146" s="303"/>
      <c r="E146" s="303"/>
      <c r="F146" s="303" t="s">
        <v>110</v>
      </c>
      <c r="G146" s="303"/>
      <c r="H146" s="303"/>
      <c r="I146" s="303"/>
      <c r="J146" s="303"/>
      <c r="K146" s="304" t="s">
        <v>110</v>
      </c>
      <c r="L146" s="304"/>
      <c r="M146" s="303" t="s">
        <v>252</v>
      </c>
      <c r="N146" s="303"/>
      <c r="O146" s="303"/>
      <c r="P146" s="303"/>
      <c r="Q146" s="303"/>
      <c r="R146" s="303"/>
      <c r="S146" s="303"/>
      <c r="T146" s="303"/>
      <c r="U146" s="303"/>
      <c r="V146" s="303"/>
      <c r="W146" s="303"/>
      <c r="X146" s="303"/>
      <c r="Y146" s="303"/>
      <c r="Z146" s="303"/>
      <c r="AA146" s="303"/>
      <c r="AB146" s="303"/>
      <c r="AC146" s="303"/>
      <c r="AD146" s="303"/>
      <c r="AE146" s="303"/>
      <c r="AF146" s="303"/>
      <c r="AG146" s="303"/>
      <c r="AH146" s="303"/>
      <c r="AI146" s="303"/>
      <c r="AJ146" s="303"/>
      <c r="AK146" s="303"/>
      <c r="AL146" s="303"/>
      <c r="AM146" s="303"/>
      <c r="AN146" s="305"/>
      <c r="AO146" s="305"/>
      <c r="AP146" s="305"/>
      <c r="AQ146" s="305"/>
      <c r="AR146" s="305"/>
      <c r="AS146" s="305"/>
      <c r="AT146" s="305"/>
      <c r="AU146" s="305"/>
      <c r="AV146" s="305"/>
      <c r="AW146" s="305"/>
      <c r="AX146" s="305"/>
      <c r="AY146" s="305"/>
      <c r="AZ146" s="305"/>
      <c r="BA146" s="305"/>
    </row>
    <row r="147" spans="1:53" ht="6.75" customHeight="1">
      <c r="A147" s="92"/>
      <c r="B147" s="130"/>
      <c r="C147" s="130"/>
      <c r="D147" s="130"/>
      <c r="E147" s="130"/>
      <c r="F147" s="130"/>
      <c r="M147" s="102"/>
      <c r="N147" s="95"/>
      <c r="O147" s="25"/>
      <c r="P147" s="103"/>
      <c r="Q147" s="103"/>
      <c r="R147" s="92"/>
    </row>
    <row r="148" spans="1:53" ht="30" customHeight="1">
      <c r="A148" s="306" t="s">
        <v>135</v>
      </c>
      <c r="B148" s="303" t="s">
        <v>253</v>
      </c>
      <c r="C148" s="303"/>
      <c r="D148" s="303"/>
      <c r="E148" s="303"/>
      <c r="F148" s="303" t="s">
        <v>108</v>
      </c>
      <c r="G148" s="303"/>
      <c r="H148" s="303"/>
      <c r="I148" s="303"/>
      <c r="J148" s="303"/>
      <c r="K148" s="304" t="s">
        <v>108</v>
      </c>
      <c r="L148" s="304"/>
      <c r="M148" s="303" t="s">
        <v>254</v>
      </c>
      <c r="N148" s="303"/>
      <c r="O148" s="303"/>
      <c r="P148" s="303"/>
      <c r="Q148" s="303"/>
      <c r="R148" s="303"/>
      <c r="S148" s="303"/>
      <c r="T148" s="303"/>
      <c r="U148" s="303"/>
      <c r="V148" s="303"/>
      <c r="W148" s="303"/>
      <c r="X148" s="303"/>
      <c r="Y148" s="303"/>
      <c r="Z148" s="303"/>
      <c r="AA148" s="303"/>
      <c r="AB148" s="303"/>
      <c r="AC148" s="303"/>
      <c r="AD148" s="303"/>
      <c r="AE148" s="303"/>
      <c r="AF148" s="303"/>
      <c r="AG148" s="303"/>
      <c r="AH148" s="303"/>
      <c r="AI148" s="303"/>
      <c r="AJ148" s="303"/>
      <c r="AK148" s="303"/>
      <c r="AL148" s="303"/>
      <c r="AM148" s="303"/>
      <c r="AN148" s="305">
        <v>2</v>
      </c>
      <c r="AO148" s="305"/>
      <c r="AP148" s="305"/>
      <c r="AQ148" s="305"/>
      <c r="AR148" s="305"/>
      <c r="AS148" s="305"/>
      <c r="AT148" s="305"/>
      <c r="AU148" s="305"/>
      <c r="AV148" s="305"/>
      <c r="AW148" s="305"/>
      <c r="AX148" s="305"/>
      <c r="AY148" s="305"/>
      <c r="AZ148" s="305"/>
      <c r="BA148" s="305"/>
    </row>
    <row r="149" spans="1:53" ht="38.25" customHeight="1">
      <c r="A149" s="306"/>
      <c r="B149" s="303"/>
      <c r="C149" s="303"/>
      <c r="D149" s="303"/>
      <c r="E149" s="303"/>
      <c r="F149" s="303" t="s">
        <v>109</v>
      </c>
      <c r="G149" s="303"/>
      <c r="H149" s="303"/>
      <c r="I149" s="303"/>
      <c r="J149" s="303"/>
      <c r="K149" s="304" t="s">
        <v>109</v>
      </c>
      <c r="L149" s="304"/>
      <c r="M149" s="303" t="s">
        <v>255</v>
      </c>
      <c r="N149" s="303"/>
      <c r="O149" s="303"/>
      <c r="P149" s="303"/>
      <c r="Q149" s="303"/>
      <c r="R149" s="303"/>
      <c r="S149" s="303"/>
      <c r="T149" s="303"/>
      <c r="U149" s="303"/>
      <c r="V149" s="303"/>
      <c r="W149" s="303"/>
      <c r="X149" s="303"/>
      <c r="Y149" s="303"/>
      <c r="Z149" s="303"/>
      <c r="AA149" s="303"/>
      <c r="AB149" s="303"/>
      <c r="AC149" s="303"/>
      <c r="AD149" s="303"/>
      <c r="AE149" s="303"/>
      <c r="AF149" s="303"/>
      <c r="AG149" s="303"/>
      <c r="AH149" s="303"/>
      <c r="AI149" s="303"/>
      <c r="AJ149" s="303"/>
      <c r="AK149" s="303"/>
      <c r="AL149" s="303"/>
      <c r="AM149" s="303"/>
      <c r="AN149" s="305"/>
      <c r="AO149" s="305"/>
      <c r="AP149" s="305"/>
      <c r="AQ149" s="305"/>
      <c r="AR149" s="305"/>
      <c r="AS149" s="305"/>
      <c r="AT149" s="305"/>
      <c r="AU149" s="305"/>
      <c r="AV149" s="305"/>
      <c r="AW149" s="305"/>
      <c r="AX149" s="305"/>
      <c r="AY149" s="305"/>
      <c r="AZ149" s="305"/>
      <c r="BA149" s="305"/>
    </row>
    <row r="150" spans="1:53" ht="36.75" customHeight="1">
      <c r="A150" s="306"/>
      <c r="B150" s="303"/>
      <c r="C150" s="303"/>
      <c r="D150" s="303"/>
      <c r="E150" s="303"/>
      <c r="F150" s="303" t="s">
        <v>110</v>
      </c>
      <c r="G150" s="303"/>
      <c r="H150" s="303"/>
      <c r="I150" s="303"/>
      <c r="J150" s="303"/>
      <c r="K150" s="304" t="s">
        <v>110</v>
      </c>
      <c r="L150" s="304"/>
      <c r="M150" s="303" t="s">
        <v>256</v>
      </c>
      <c r="N150" s="303"/>
      <c r="O150" s="303"/>
      <c r="P150" s="303"/>
      <c r="Q150" s="303"/>
      <c r="R150" s="303"/>
      <c r="S150" s="303"/>
      <c r="T150" s="303"/>
      <c r="U150" s="303"/>
      <c r="V150" s="303"/>
      <c r="W150" s="303"/>
      <c r="X150" s="303"/>
      <c r="Y150" s="303"/>
      <c r="Z150" s="303"/>
      <c r="AA150" s="303"/>
      <c r="AB150" s="303"/>
      <c r="AC150" s="303"/>
      <c r="AD150" s="303"/>
      <c r="AE150" s="303"/>
      <c r="AF150" s="303"/>
      <c r="AG150" s="303"/>
      <c r="AH150" s="303"/>
      <c r="AI150" s="303"/>
      <c r="AJ150" s="303"/>
      <c r="AK150" s="303"/>
      <c r="AL150" s="303"/>
      <c r="AM150" s="303"/>
      <c r="AN150" s="305"/>
      <c r="AO150" s="305"/>
      <c r="AP150" s="305"/>
      <c r="AQ150" s="305"/>
      <c r="AR150" s="305"/>
      <c r="AS150" s="305"/>
      <c r="AT150" s="305"/>
      <c r="AU150" s="305"/>
      <c r="AV150" s="305"/>
      <c r="AW150" s="305"/>
      <c r="AX150" s="305"/>
      <c r="AY150" s="305"/>
      <c r="AZ150" s="305"/>
      <c r="BA150" s="305"/>
    </row>
    <row r="151" spans="1:53" ht="6.75" customHeight="1">
      <c r="A151" s="92"/>
      <c r="B151" s="130"/>
      <c r="C151" s="130"/>
      <c r="D151" s="130"/>
      <c r="E151" s="130"/>
      <c r="F151" s="130"/>
      <c r="M151" s="102"/>
      <c r="N151" s="95"/>
      <c r="O151" s="25"/>
      <c r="P151" s="103"/>
      <c r="Q151" s="103"/>
      <c r="R151" s="92"/>
    </row>
    <row r="152" spans="1:53" ht="40.5" customHeight="1">
      <c r="A152" s="306" t="s">
        <v>136</v>
      </c>
      <c r="B152" s="303" t="s">
        <v>257</v>
      </c>
      <c r="C152" s="303"/>
      <c r="D152" s="303"/>
      <c r="E152" s="303"/>
      <c r="F152" s="303" t="s">
        <v>108</v>
      </c>
      <c r="G152" s="303"/>
      <c r="H152" s="303"/>
      <c r="I152" s="303"/>
      <c r="J152" s="303"/>
      <c r="K152" s="304" t="s">
        <v>108</v>
      </c>
      <c r="L152" s="304"/>
      <c r="M152" s="303" t="s">
        <v>258</v>
      </c>
      <c r="N152" s="303"/>
      <c r="O152" s="303"/>
      <c r="P152" s="303"/>
      <c r="Q152" s="303"/>
      <c r="R152" s="303"/>
      <c r="S152" s="303"/>
      <c r="T152" s="303"/>
      <c r="U152" s="303"/>
      <c r="V152" s="303"/>
      <c r="W152" s="303"/>
      <c r="X152" s="303"/>
      <c r="Y152" s="303"/>
      <c r="Z152" s="303"/>
      <c r="AA152" s="303"/>
      <c r="AB152" s="303"/>
      <c r="AC152" s="303"/>
      <c r="AD152" s="303"/>
      <c r="AE152" s="303"/>
      <c r="AF152" s="303"/>
      <c r="AG152" s="303"/>
      <c r="AH152" s="303"/>
      <c r="AI152" s="303"/>
      <c r="AJ152" s="303"/>
      <c r="AK152" s="303"/>
      <c r="AL152" s="303"/>
      <c r="AM152" s="303"/>
      <c r="AN152" s="305">
        <v>2</v>
      </c>
      <c r="AO152" s="305"/>
      <c r="AP152" s="303" t="s">
        <v>353</v>
      </c>
      <c r="AQ152" s="303"/>
      <c r="AR152" s="303"/>
      <c r="AS152" s="303"/>
      <c r="AT152" s="303"/>
      <c r="AU152" s="303"/>
      <c r="AV152" s="303"/>
      <c r="AW152" s="303"/>
      <c r="AX152" s="303"/>
      <c r="AY152" s="303"/>
      <c r="AZ152" s="303"/>
      <c r="BA152" s="303"/>
    </row>
    <row r="153" spans="1:53" ht="54.75" customHeight="1">
      <c r="A153" s="306"/>
      <c r="B153" s="303"/>
      <c r="C153" s="303"/>
      <c r="D153" s="303"/>
      <c r="E153" s="303"/>
      <c r="F153" s="303" t="s">
        <v>109</v>
      </c>
      <c r="G153" s="303"/>
      <c r="H153" s="303"/>
      <c r="I153" s="303"/>
      <c r="J153" s="303"/>
      <c r="K153" s="304" t="s">
        <v>109</v>
      </c>
      <c r="L153" s="304"/>
      <c r="M153" s="303" t="s">
        <v>259</v>
      </c>
      <c r="N153" s="303"/>
      <c r="O153" s="303"/>
      <c r="P153" s="303"/>
      <c r="Q153" s="303"/>
      <c r="R153" s="303"/>
      <c r="S153" s="303"/>
      <c r="T153" s="303"/>
      <c r="U153" s="303"/>
      <c r="V153" s="303"/>
      <c r="W153" s="303"/>
      <c r="X153" s="303"/>
      <c r="Y153" s="303"/>
      <c r="Z153" s="303"/>
      <c r="AA153" s="303"/>
      <c r="AB153" s="303"/>
      <c r="AC153" s="303"/>
      <c r="AD153" s="303"/>
      <c r="AE153" s="303"/>
      <c r="AF153" s="303"/>
      <c r="AG153" s="303"/>
      <c r="AH153" s="303"/>
      <c r="AI153" s="303"/>
      <c r="AJ153" s="303"/>
      <c r="AK153" s="303"/>
      <c r="AL153" s="303"/>
      <c r="AM153" s="303"/>
      <c r="AN153" s="305"/>
      <c r="AO153" s="305"/>
      <c r="AP153" s="303"/>
      <c r="AQ153" s="303"/>
      <c r="AR153" s="303"/>
      <c r="AS153" s="303"/>
      <c r="AT153" s="303"/>
      <c r="AU153" s="303"/>
      <c r="AV153" s="303"/>
      <c r="AW153" s="303"/>
      <c r="AX153" s="303"/>
      <c r="AY153" s="303"/>
      <c r="AZ153" s="303"/>
      <c r="BA153" s="303"/>
    </row>
    <row r="154" spans="1:53" ht="52.5" customHeight="1">
      <c r="A154" s="306"/>
      <c r="B154" s="303"/>
      <c r="C154" s="303"/>
      <c r="D154" s="303"/>
      <c r="E154" s="303"/>
      <c r="F154" s="303" t="s">
        <v>110</v>
      </c>
      <c r="G154" s="303"/>
      <c r="H154" s="303"/>
      <c r="I154" s="303"/>
      <c r="J154" s="303"/>
      <c r="K154" s="304" t="s">
        <v>110</v>
      </c>
      <c r="L154" s="304"/>
      <c r="M154" s="303" t="s">
        <v>260</v>
      </c>
      <c r="N154" s="303"/>
      <c r="O154" s="303"/>
      <c r="P154" s="303"/>
      <c r="Q154" s="303"/>
      <c r="R154" s="303"/>
      <c r="S154" s="303"/>
      <c r="T154" s="303"/>
      <c r="U154" s="303"/>
      <c r="V154" s="303"/>
      <c r="W154" s="303"/>
      <c r="X154" s="303"/>
      <c r="Y154" s="303"/>
      <c r="Z154" s="303"/>
      <c r="AA154" s="303"/>
      <c r="AB154" s="303"/>
      <c r="AC154" s="303"/>
      <c r="AD154" s="303"/>
      <c r="AE154" s="303"/>
      <c r="AF154" s="303"/>
      <c r="AG154" s="303"/>
      <c r="AH154" s="303"/>
      <c r="AI154" s="303"/>
      <c r="AJ154" s="303"/>
      <c r="AK154" s="303"/>
      <c r="AL154" s="303"/>
      <c r="AM154" s="303"/>
      <c r="AN154" s="305"/>
      <c r="AO154" s="305"/>
      <c r="AP154" s="303"/>
      <c r="AQ154" s="303"/>
      <c r="AR154" s="303"/>
      <c r="AS154" s="303"/>
      <c r="AT154" s="303"/>
      <c r="AU154" s="303"/>
      <c r="AV154" s="303"/>
      <c r="AW154" s="303"/>
      <c r="AX154" s="303"/>
      <c r="AY154" s="303"/>
      <c r="AZ154" s="303"/>
      <c r="BA154" s="303"/>
    </row>
    <row r="155" spans="1:53" ht="6.75" customHeight="1">
      <c r="A155" s="92"/>
      <c r="B155" s="130"/>
      <c r="C155" s="130"/>
      <c r="D155" s="130"/>
      <c r="E155" s="130"/>
      <c r="F155" s="130"/>
      <c r="M155" s="102"/>
      <c r="N155" s="95"/>
      <c r="O155" s="25"/>
      <c r="P155" s="103"/>
      <c r="Q155" s="103"/>
      <c r="R155" s="92"/>
    </row>
    <row r="156" spans="1:53" ht="37.5" customHeight="1">
      <c r="A156" s="306" t="s">
        <v>137</v>
      </c>
      <c r="B156" s="303" t="s">
        <v>261</v>
      </c>
      <c r="C156" s="303"/>
      <c r="D156" s="303"/>
      <c r="E156" s="303"/>
      <c r="F156" s="303" t="s">
        <v>108</v>
      </c>
      <c r="G156" s="303"/>
      <c r="H156" s="303"/>
      <c r="I156" s="303"/>
      <c r="J156" s="303"/>
      <c r="K156" s="304" t="s">
        <v>108</v>
      </c>
      <c r="L156" s="304"/>
      <c r="M156" s="303" t="s">
        <v>264</v>
      </c>
      <c r="N156" s="303"/>
      <c r="O156" s="303"/>
      <c r="P156" s="303"/>
      <c r="Q156" s="303"/>
      <c r="R156" s="303"/>
      <c r="S156" s="303"/>
      <c r="T156" s="303"/>
      <c r="U156" s="303"/>
      <c r="V156" s="303"/>
      <c r="W156" s="303"/>
      <c r="X156" s="303"/>
      <c r="Y156" s="303"/>
      <c r="Z156" s="303"/>
      <c r="AA156" s="303"/>
      <c r="AB156" s="303"/>
      <c r="AC156" s="303"/>
      <c r="AD156" s="303"/>
      <c r="AE156" s="303"/>
      <c r="AF156" s="303"/>
      <c r="AG156" s="303"/>
      <c r="AH156" s="303"/>
      <c r="AI156" s="303"/>
      <c r="AJ156" s="303"/>
      <c r="AK156" s="303"/>
      <c r="AL156" s="303"/>
      <c r="AM156" s="303"/>
      <c r="AN156" s="305">
        <v>2</v>
      </c>
      <c r="AO156" s="305"/>
      <c r="AP156" s="303" t="s">
        <v>354</v>
      </c>
      <c r="AQ156" s="303"/>
      <c r="AR156" s="303"/>
      <c r="AS156" s="303"/>
      <c r="AT156" s="303"/>
      <c r="AU156" s="303"/>
      <c r="AV156" s="303"/>
      <c r="AW156" s="303"/>
      <c r="AX156" s="303"/>
      <c r="AY156" s="303"/>
      <c r="AZ156" s="303"/>
      <c r="BA156" s="303"/>
    </row>
    <row r="157" spans="1:53" ht="57" customHeight="1">
      <c r="A157" s="306"/>
      <c r="B157" s="303"/>
      <c r="C157" s="303"/>
      <c r="D157" s="303"/>
      <c r="E157" s="303"/>
      <c r="F157" s="303" t="s">
        <v>109</v>
      </c>
      <c r="G157" s="303"/>
      <c r="H157" s="303"/>
      <c r="I157" s="303"/>
      <c r="J157" s="303"/>
      <c r="K157" s="304" t="s">
        <v>109</v>
      </c>
      <c r="L157" s="304"/>
      <c r="M157" s="303" t="s">
        <v>263</v>
      </c>
      <c r="N157" s="303"/>
      <c r="O157" s="303"/>
      <c r="P157" s="303"/>
      <c r="Q157" s="303"/>
      <c r="R157" s="303"/>
      <c r="S157" s="303"/>
      <c r="T157" s="303"/>
      <c r="U157" s="303"/>
      <c r="V157" s="303"/>
      <c r="W157" s="303"/>
      <c r="X157" s="303"/>
      <c r="Y157" s="303"/>
      <c r="Z157" s="303"/>
      <c r="AA157" s="303"/>
      <c r="AB157" s="303"/>
      <c r="AC157" s="303"/>
      <c r="AD157" s="303"/>
      <c r="AE157" s="303"/>
      <c r="AF157" s="303"/>
      <c r="AG157" s="303"/>
      <c r="AH157" s="303"/>
      <c r="AI157" s="303"/>
      <c r="AJ157" s="303"/>
      <c r="AK157" s="303"/>
      <c r="AL157" s="303"/>
      <c r="AM157" s="303"/>
      <c r="AN157" s="305"/>
      <c r="AO157" s="305"/>
      <c r="AP157" s="303"/>
      <c r="AQ157" s="303"/>
      <c r="AR157" s="303"/>
      <c r="AS157" s="303"/>
      <c r="AT157" s="303"/>
      <c r="AU157" s="303"/>
      <c r="AV157" s="303"/>
      <c r="AW157" s="303"/>
      <c r="AX157" s="303"/>
      <c r="AY157" s="303"/>
      <c r="AZ157" s="303"/>
      <c r="BA157" s="303"/>
    </row>
    <row r="158" spans="1:53" ht="57.75" customHeight="1">
      <c r="A158" s="306"/>
      <c r="B158" s="303"/>
      <c r="C158" s="303"/>
      <c r="D158" s="303"/>
      <c r="E158" s="303"/>
      <c r="F158" s="303" t="s">
        <v>110</v>
      </c>
      <c r="G158" s="303"/>
      <c r="H158" s="303"/>
      <c r="I158" s="303"/>
      <c r="J158" s="303"/>
      <c r="K158" s="304" t="s">
        <v>110</v>
      </c>
      <c r="L158" s="304"/>
      <c r="M158" s="303" t="s">
        <v>262</v>
      </c>
      <c r="N158" s="303"/>
      <c r="O158" s="303"/>
      <c r="P158" s="303"/>
      <c r="Q158" s="303"/>
      <c r="R158" s="303"/>
      <c r="S158" s="303"/>
      <c r="T158" s="303"/>
      <c r="U158" s="303"/>
      <c r="V158" s="303"/>
      <c r="W158" s="303"/>
      <c r="X158" s="303"/>
      <c r="Y158" s="303"/>
      <c r="Z158" s="303"/>
      <c r="AA158" s="303"/>
      <c r="AB158" s="303"/>
      <c r="AC158" s="303"/>
      <c r="AD158" s="303"/>
      <c r="AE158" s="303"/>
      <c r="AF158" s="303"/>
      <c r="AG158" s="303"/>
      <c r="AH158" s="303"/>
      <c r="AI158" s="303"/>
      <c r="AJ158" s="303"/>
      <c r="AK158" s="303"/>
      <c r="AL158" s="303"/>
      <c r="AM158" s="303"/>
      <c r="AN158" s="305"/>
      <c r="AO158" s="305"/>
      <c r="AP158" s="303"/>
      <c r="AQ158" s="303"/>
      <c r="AR158" s="303"/>
      <c r="AS158" s="303"/>
      <c r="AT158" s="303"/>
      <c r="AU158" s="303"/>
      <c r="AV158" s="303"/>
      <c r="AW158" s="303"/>
      <c r="AX158" s="303"/>
      <c r="AY158" s="303"/>
      <c r="AZ158" s="303"/>
      <c r="BA158" s="303"/>
    </row>
    <row r="159" spans="1:53" ht="6.75" customHeight="1">
      <c r="A159" s="92"/>
      <c r="B159" s="130"/>
      <c r="C159" s="130"/>
      <c r="D159" s="130"/>
      <c r="E159" s="130"/>
      <c r="F159" s="130"/>
      <c r="M159" s="102"/>
      <c r="N159" s="95"/>
      <c r="O159" s="25"/>
      <c r="P159" s="103"/>
      <c r="Q159" s="103"/>
      <c r="R159" s="92"/>
    </row>
    <row r="160" spans="1:53" ht="20.149999999999999" customHeight="1">
      <c r="A160" s="302" t="s">
        <v>265</v>
      </c>
      <c r="B160" s="302"/>
      <c r="C160" s="302"/>
      <c r="D160" s="302"/>
      <c r="E160" s="302"/>
      <c r="F160" s="302"/>
      <c r="G160" s="302"/>
      <c r="H160" s="302"/>
      <c r="I160" s="302"/>
      <c r="J160" s="302"/>
      <c r="K160" s="302"/>
      <c r="L160" s="302"/>
      <c r="M160" s="302"/>
      <c r="N160" s="302"/>
      <c r="O160" s="302"/>
      <c r="P160" s="302"/>
      <c r="Q160" s="302"/>
      <c r="R160" s="302"/>
      <c r="S160" s="302"/>
      <c r="T160" s="302"/>
      <c r="U160" s="302"/>
      <c r="V160" s="302"/>
      <c r="W160" s="302"/>
      <c r="X160" s="302"/>
      <c r="Y160" s="302"/>
      <c r="Z160" s="302"/>
      <c r="AA160" s="302"/>
      <c r="AB160" s="302"/>
      <c r="AC160" s="302"/>
      <c r="AD160" s="302"/>
      <c r="AE160" s="302"/>
      <c r="AF160" s="302"/>
      <c r="AG160" s="302"/>
      <c r="AH160" s="302"/>
      <c r="AI160" s="302"/>
      <c r="AJ160" s="302"/>
      <c r="AK160" s="302"/>
      <c r="AL160" s="302"/>
      <c r="AM160" s="302"/>
      <c r="AN160" s="335">
        <f>AN162</f>
        <v>3</v>
      </c>
      <c r="AO160" s="335"/>
    </row>
    <row r="161" spans="1:53" ht="6.75" customHeight="1">
      <c r="A161" s="92"/>
      <c r="B161" s="105"/>
      <c r="C161" s="92"/>
      <c r="D161" s="107"/>
      <c r="E161" s="107"/>
      <c r="F161" s="107"/>
      <c r="G161" s="102"/>
      <c r="H161" s="95"/>
      <c r="I161" s="25"/>
      <c r="J161" s="103"/>
      <c r="K161" s="103"/>
      <c r="L161" s="92"/>
      <c r="M161" s="92"/>
      <c r="N161" s="92"/>
      <c r="O161" s="92"/>
    </row>
    <row r="162" spans="1:53" ht="41.25" customHeight="1">
      <c r="A162" s="306" t="s">
        <v>138</v>
      </c>
      <c r="B162" s="303" t="s">
        <v>269</v>
      </c>
      <c r="C162" s="303"/>
      <c r="D162" s="303"/>
      <c r="E162" s="303"/>
      <c r="F162" s="303" t="s">
        <v>108</v>
      </c>
      <c r="G162" s="303"/>
      <c r="H162" s="303"/>
      <c r="I162" s="303"/>
      <c r="J162" s="303"/>
      <c r="K162" s="304" t="s">
        <v>108</v>
      </c>
      <c r="L162" s="304"/>
      <c r="M162" s="303" t="s">
        <v>266</v>
      </c>
      <c r="N162" s="303"/>
      <c r="O162" s="303"/>
      <c r="P162" s="303"/>
      <c r="Q162" s="303"/>
      <c r="R162" s="303"/>
      <c r="S162" s="303"/>
      <c r="T162" s="303"/>
      <c r="U162" s="303"/>
      <c r="V162" s="303"/>
      <c r="W162" s="303"/>
      <c r="X162" s="303"/>
      <c r="Y162" s="303"/>
      <c r="Z162" s="303"/>
      <c r="AA162" s="303"/>
      <c r="AB162" s="303"/>
      <c r="AC162" s="303"/>
      <c r="AD162" s="303"/>
      <c r="AE162" s="303"/>
      <c r="AF162" s="303"/>
      <c r="AG162" s="303"/>
      <c r="AH162" s="303"/>
      <c r="AI162" s="303"/>
      <c r="AJ162" s="303"/>
      <c r="AK162" s="303"/>
      <c r="AL162" s="303"/>
      <c r="AM162" s="303"/>
      <c r="AN162" s="305">
        <v>3</v>
      </c>
      <c r="AO162" s="305"/>
      <c r="AP162" s="303" t="s">
        <v>355</v>
      </c>
      <c r="AQ162" s="303"/>
      <c r="AR162" s="303"/>
      <c r="AS162" s="303"/>
      <c r="AT162" s="303"/>
      <c r="AU162" s="303"/>
      <c r="AV162" s="303"/>
      <c r="AW162" s="303"/>
      <c r="AX162" s="303"/>
      <c r="AY162" s="303"/>
      <c r="AZ162" s="303"/>
      <c r="BA162" s="303"/>
    </row>
    <row r="163" spans="1:53" ht="37.5" customHeight="1">
      <c r="A163" s="306"/>
      <c r="B163" s="303"/>
      <c r="C163" s="303"/>
      <c r="D163" s="303"/>
      <c r="E163" s="303"/>
      <c r="F163" s="303" t="s">
        <v>109</v>
      </c>
      <c r="G163" s="303"/>
      <c r="H163" s="303"/>
      <c r="I163" s="303"/>
      <c r="J163" s="303"/>
      <c r="K163" s="304" t="s">
        <v>109</v>
      </c>
      <c r="L163" s="304"/>
      <c r="M163" s="303" t="s">
        <v>268</v>
      </c>
      <c r="N163" s="303"/>
      <c r="O163" s="303"/>
      <c r="P163" s="303"/>
      <c r="Q163" s="303"/>
      <c r="R163" s="303"/>
      <c r="S163" s="303"/>
      <c r="T163" s="303"/>
      <c r="U163" s="303"/>
      <c r="V163" s="303"/>
      <c r="W163" s="303"/>
      <c r="X163" s="303"/>
      <c r="Y163" s="303"/>
      <c r="Z163" s="303"/>
      <c r="AA163" s="303"/>
      <c r="AB163" s="303"/>
      <c r="AC163" s="303"/>
      <c r="AD163" s="303"/>
      <c r="AE163" s="303"/>
      <c r="AF163" s="303"/>
      <c r="AG163" s="303"/>
      <c r="AH163" s="303"/>
      <c r="AI163" s="303"/>
      <c r="AJ163" s="303"/>
      <c r="AK163" s="303"/>
      <c r="AL163" s="303"/>
      <c r="AM163" s="303"/>
      <c r="AN163" s="305"/>
      <c r="AO163" s="305"/>
      <c r="AP163" s="303"/>
      <c r="AQ163" s="303"/>
      <c r="AR163" s="303"/>
      <c r="AS163" s="303"/>
      <c r="AT163" s="303"/>
      <c r="AU163" s="303"/>
      <c r="AV163" s="303"/>
      <c r="AW163" s="303"/>
      <c r="AX163" s="303"/>
      <c r="AY163" s="303"/>
      <c r="AZ163" s="303"/>
      <c r="BA163" s="303"/>
    </row>
    <row r="164" spans="1:53" ht="37.5" customHeight="1">
      <c r="A164" s="306"/>
      <c r="B164" s="303"/>
      <c r="C164" s="303"/>
      <c r="D164" s="303"/>
      <c r="E164" s="303"/>
      <c r="F164" s="303" t="s">
        <v>110</v>
      </c>
      <c r="G164" s="303"/>
      <c r="H164" s="303"/>
      <c r="I164" s="303"/>
      <c r="J164" s="303"/>
      <c r="K164" s="304" t="s">
        <v>110</v>
      </c>
      <c r="L164" s="304"/>
      <c r="M164" s="303" t="s">
        <v>267</v>
      </c>
      <c r="N164" s="303"/>
      <c r="O164" s="303"/>
      <c r="P164" s="303"/>
      <c r="Q164" s="303"/>
      <c r="R164" s="303"/>
      <c r="S164" s="303"/>
      <c r="T164" s="303"/>
      <c r="U164" s="303"/>
      <c r="V164" s="303"/>
      <c r="W164" s="303"/>
      <c r="X164" s="303"/>
      <c r="Y164" s="303"/>
      <c r="Z164" s="303"/>
      <c r="AA164" s="303"/>
      <c r="AB164" s="303"/>
      <c r="AC164" s="303"/>
      <c r="AD164" s="303"/>
      <c r="AE164" s="303"/>
      <c r="AF164" s="303"/>
      <c r="AG164" s="303"/>
      <c r="AH164" s="303"/>
      <c r="AI164" s="303"/>
      <c r="AJ164" s="303"/>
      <c r="AK164" s="303"/>
      <c r="AL164" s="303"/>
      <c r="AM164" s="303"/>
      <c r="AN164" s="305"/>
      <c r="AO164" s="305"/>
      <c r="AP164" s="303"/>
      <c r="AQ164" s="303"/>
      <c r="AR164" s="303"/>
      <c r="AS164" s="303"/>
      <c r="AT164" s="303"/>
      <c r="AU164" s="303"/>
      <c r="AV164" s="303"/>
      <c r="AW164" s="303"/>
      <c r="AX164" s="303"/>
      <c r="AY164" s="303"/>
      <c r="AZ164" s="303"/>
      <c r="BA164" s="303"/>
    </row>
    <row r="165" spans="1:53" ht="6.75" customHeight="1">
      <c r="A165" s="97"/>
      <c r="B165" s="97"/>
      <c r="C165" s="92"/>
      <c r="D165" s="92"/>
      <c r="E165" s="95"/>
      <c r="F165" s="103"/>
      <c r="G165" s="103"/>
      <c r="H165" s="103"/>
      <c r="I165" s="103"/>
      <c r="J165" s="103"/>
      <c r="K165" s="103"/>
      <c r="L165" s="92"/>
      <c r="M165" s="92"/>
      <c r="N165" s="92"/>
      <c r="O165" s="92"/>
    </row>
    <row r="166" spans="1:53" ht="20.149999999999999" customHeight="1">
      <c r="A166" s="300" t="s">
        <v>271</v>
      </c>
      <c r="B166" s="300"/>
      <c r="C166" s="300"/>
      <c r="D166" s="300"/>
      <c r="E166" s="300"/>
      <c r="F166" s="300"/>
      <c r="G166" s="300"/>
      <c r="H166" s="300"/>
      <c r="I166" s="300"/>
      <c r="J166" s="300"/>
      <c r="K166" s="300"/>
      <c r="L166" s="300"/>
      <c r="M166" s="300"/>
      <c r="N166" s="300"/>
      <c r="O166" s="300"/>
      <c r="P166" s="300"/>
      <c r="Q166" s="300"/>
      <c r="R166" s="300"/>
      <c r="S166" s="300"/>
      <c r="T166" s="300"/>
      <c r="U166" s="300"/>
      <c r="V166" s="300"/>
      <c r="W166" s="300"/>
      <c r="X166" s="300"/>
      <c r="Y166" s="300"/>
      <c r="Z166" s="300"/>
      <c r="AA166" s="300"/>
      <c r="AB166" s="300"/>
      <c r="AC166" s="300"/>
      <c r="AD166" s="300"/>
      <c r="AE166" s="300"/>
      <c r="AF166" s="300"/>
      <c r="AG166" s="300"/>
      <c r="AH166" s="300"/>
      <c r="AI166" s="300"/>
      <c r="AJ166" s="300"/>
      <c r="AK166" s="300"/>
      <c r="AL166" s="300"/>
      <c r="AM166" s="300"/>
      <c r="AN166" s="336" t="str">
        <f>IFERROR(AVERAGE(#REF!,#REF!,#REF!,#REF!,#REF!,#REF!),"")</f>
        <v/>
      </c>
      <c r="AO166" s="336"/>
    </row>
    <row r="167" spans="1:53" ht="6.75" customHeight="1">
      <c r="A167" s="92"/>
      <c r="B167" s="105"/>
      <c r="C167" s="92"/>
      <c r="D167" s="107"/>
      <c r="E167" s="107"/>
      <c r="F167" s="102"/>
      <c r="G167" s="102"/>
      <c r="H167" s="102"/>
      <c r="I167" s="102"/>
      <c r="J167" s="102"/>
      <c r="K167" s="102"/>
      <c r="L167" s="95"/>
      <c r="M167" s="25"/>
      <c r="N167" s="25"/>
      <c r="O167" s="25"/>
    </row>
    <row r="168" spans="1:53" ht="19.5" customHeight="1">
      <c r="A168" s="335" t="s">
        <v>331</v>
      </c>
      <c r="B168" s="335"/>
      <c r="C168" s="335"/>
      <c r="D168" s="335"/>
      <c r="E168" s="335"/>
      <c r="F168" s="335"/>
      <c r="G168" s="335"/>
      <c r="H168" s="335"/>
      <c r="I168" s="335"/>
      <c r="J168" s="335"/>
      <c r="K168" s="335"/>
      <c r="L168" s="335"/>
      <c r="M168" s="335"/>
      <c r="N168" s="335"/>
      <c r="O168" s="335"/>
      <c r="P168" s="335"/>
      <c r="Q168" s="335"/>
      <c r="R168" s="335"/>
      <c r="S168" s="335"/>
      <c r="T168" s="335"/>
      <c r="U168" s="335"/>
      <c r="V168" s="335"/>
      <c r="W168" s="335"/>
      <c r="X168" s="335"/>
      <c r="Y168" s="335"/>
      <c r="Z168" s="335"/>
      <c r="AA168" s="335"/>
      <c r="AB168" s="335"/>
      <c r="AC168" s="335"/>
      <c r="AD168" s="335"/>
      <c r="AE168" s="335"/>
      <c r="AF168" s="335"/>
      <c r="AG168" s="335"/>
      <c r="AH168" s="335"/>
      <c r="AI168" s="335"/>
      <c r="AJ168" s="335"/>
      <c r="AK168" s="335"/>
      <c r="AL168" s="335"/>
      <c r="AM168" s="335"/>
      <c r="AN168" s="337">
        <f>SUM(AN170,AN174,AN178,AN182,AN186,AN190)/6</f>
        <v>4</v>
      </c>
      <c r="AO168" s="337"/>
    </row>
    <row r="169" spans="1:53" ht="6.75" customHeight="1">
      <c r="A169" s="92"/>
      <c r="B169" s="105"/>
      <c r="C169" s="92"/>
      <c r="D169" s="107"/>
      <c r="E169" s="107"/>
      <c r="F169" s="102"/>
      <c r="G169" s="102"/>
      <c r="H169" s="102"/>
      <c r="I169" s="102"/>
      <c r="J169" s="102"/>
      <c r="K169" s="102"/>
      <c r="L169" s="95"/>
      <c r="M169" s="25"/>
      <c r="N169" s="25"/>
      <c r="O169" s="25"/>
    </row>
    <row r="170" spans="1:53" ht="38.25" customHeight="1">
      <c r="A170" s="306" t="s">
        <v>116</v>
      </c>
      <c r="B170" s="303" t="s">
        <v>272</v>
      </c>
      <c r="C170" s="303"/>
      <c r="D170" s="303"/>
      <c r="E170" s="303"/>
      <c r="F170" s="303" t="s">
        <v>108</v>
      </c>
      <c r="G170" s="303"/>
      <c r="H170" s="303"/>
      <c r="I170" s="303"/>
      <c r="J170" s="303"/>
      <c r="K170" s="304" t="s">
        <v>108</v>
      </c>
      <c r="L170" s="304"/>
      <c r="M170" s="303" t="s">
        <v>273</v>
      </c>
      <c r="N170" s="303"/>
      <c r="O170" s="303"/>
      <c r="P170" s="303"/>
      <c r="Q170" s="303"/>
      <c r="R170" s="303"/>
      <c r="S170" s="303"/>
      <c r="T170" s="303"/>
      <c r="U170" s="303"/>
      <c r="V170" s="303"/>
      <c r="W170" s="303"/>
      <c r="X170" s="303"/>
      <c r="Y170" s="303"/>
      <c r="Z170" s="303"/>
      <c r="AA170" s="303"/>
      <c r="AB170" s="303"/>
      <c r="AC170" s="303"/>
      <c r="AD170" s="303"/>
      <c r="AE170" s="303"/>
      <c r="AF170" s="303"/>
      <c r="AG170" s="303"/>
      <c r="AH170" s="303"/>
      <c r="AI170" s="303"/>
      <c r="AJ170" s="303"/>
      <c r="AK170" s="303"/>
      <c r="AL170" s="303"/>
      <c r="AM170" s="303"/>
      <c r="AN170" s="305">
        <v>5</v>
      </c>
      <c r="AO170" s="305"/>
      <c r="AP170" s="303" t="s">
        <v>369</v>
      </c>
      <c r="AQ170" s="317"/>
      <c r="AR170" s="317"/>
      <c r="AS170" s="317"/>
      <c r="AT170" s="317"/>
      <c r="AU170" s="317"/>
      <c r="AV170" s="317"/>
      <c r="AW170" s="317"/>
      <c r="AX170" s="317"/>
      <c r="AY170" s="317"/>
      <c r="AZ170" s="317"/>
      <c r="BA170" s="317"/>
    </row>
    <row r="171" spans="1:53" ht="58.5" customHeight="1">
      <c r="A171" s="306"/>
      <c r="B171" s="303"/>
      <c r="C171" s="303"/>
      <c r="D171" s="303"/>
      <c r="E171" s="303"/>
      <c r="F171" s="303" t="s">
        <v>109</v>
      </c>
      <c r="G171" s="303"/>
      <c r="H171" s="303"/>
      <c r="I171" s="303"/>
      <c r="J171" s="303"/>
      <c r="K171" s="304" t="s">
        <v>109</v>
      </c>
      <c r="L171" s="304"/>
      <c r="M171" s="303" t="s">
        <v>274</v>
      </c>
      <c r="N171" s="303"/>
      <c r="O171" s="303"/>
      <c r="P171" s="303"/>
      <c r="Q171" s="303"/>
      <c r="R171" s="303"/>
      <c r="S171" s="303"/>
      <c r="T171" s="303"/>
      <c r="U171" s="303"/>
      <c r="V171" s="303"/>
      <c r="W171" s="303"/>
      <c r="X171" s="303"/>
      <c r="Y171" s="303"/>
      <c r="Z171" s="303"/>
      <c r="AA171" s="303"/>
      <c r="AB171" s="303"/>
      <c r="AC171" s="303"/>
      <c r="AD171" s="303"/>
      <c r="AE171" s="303"/>
      <c r="AF171" s="303"/>
      <c r="AG171" s="303"/>
      <c r="AH171" s="303"/>
      <c r="AI171" s="303"/>
      <c r="AJ171" s="303"/>
      <c r="AK171" s="303"/>
      <c r="AL171" s="303"/>
      <c r="AM171" s="303"/>
      <c r="AN171" s="305"/>
      <c r="AO171" s="305"/>
      <c r="AP171" s="317"/>
      <c r="AQ171" s="317"/>
      <c r="AR171" s="317"/>
      <c r="AS171" s="317"/>
      <c r="AT171" s="317"/>
      <c r="AU171" s="317"/>
      <c r="AV171" s="317"/>
      <c r="AW171" s="317"/>
      <c r="AX171" s="317"/>
      <c r="AY171" s="317"/>
      <c r="AZ171" s="317"/>
      <c r="BA171" s="317"/>
    </row>
    <row r="172" spans="1:53" ht="43.5" customHeight="1">
      <c r="A172" s="306"/>
      <c r="B172" s="303"/>
      <c r="C172" s="303"/>
      <c r="D172" s="303"/>
      <c r="E172" s="303"/>
      <c r="F172" s="303" t="s">
        <v>110</v>
      </c>
      <c r="G172" s="303"/>
      <c r="H172" s="303"/>
      <c r="I172" s="303"/>
      <c r="J172" s="303"/>
      <c r="K172" s="304" t="s">
        <v>110</v>
      </c>
      <c r="L172" s="304"/>
      <c r="M172" s="303" t="s">
        <v>275</v>
      </c>
      <c r="N172" s="303"/>
      <c r="O172" s="303"/>
      <c r="P172" s="303"/>
      <c r="Q172" s="303"/>
      <c r="R172" s="303"/>
      <c r="S172" s="303"/>
      <c r="T172" s="303"/>
      <c r="U172" s="303"/>
      <c r="V172" s="303"/>
      <c r="W172" s="303"/>
      <c r="X172" s="303"/>
      <c r="Y172" s="303"/>
      <c r="Z172" s="303"/>
      <c r="AA172" s="303"/>
      <c r="AB172" s="303"/>
      <c r="AC172" s="303"/>
      <c r="AD172" s="303"/>
      <c r="AE172" s="303"/>
      <c r="AF172" s="303"/>
      <c r="AG172" s="303"/>
      <c r="AH172" s="303"/>
      <c r="AI172" s="303"/>
      <c r="AJ172" s="303"/>
      <c r="AK172" s="303"/>
      <c r="AL172" s="303"/>
      <c r="AM172" s="303"/>
      <c r="AN172" s="305"/>
      <c r="AO172" s="305"/>
      <c r="AP172" s="317"/>
      <c r="AQ172" s="317"/>
      <c r="AR172" s="317"/>
      <c r="AS172" s="317"/>
      <c r="AT172" s="317"/>
      <c r="AU172" s="317"/>
      <c r="AV172" s="317"/>
      <c r="AW172" s="317"/>
      <c r="AX172" s="317"/>
      <c r="AY172" s="317"/>
      <c r="AZ172" s="317"/>
      <c r="BA172" s="317"/>
    </row>
    <row r="173" spans="1:53" ht="6.75" customHeight="1">
      <c r="A173" s="97"/>
      <c r="B173" s="130"/>
      <c r="C173" s="130"/>
      <c r="D173" s="130"/>
      <c r="E173" s="130"/>
      <c r="F173" s="102"/>
      <c r="M173" s="130"/>
      <c r="N173" s="130"/>
      <c r="O173" s="130"/>
      <c r="P173" s="130"/>
      <c r="Q173" s="130"/>
      <c r="R173" s="130"/>
    </row>
    <row r="174" spans="1:53" ht="47.25" customHeight="1">
      <c r="A174" s="306" t="s">
        <v>117</v>
      </c>
      <c r="B174" s="303" t="s">
        <v>276</v>
      </c>
      <c r="C174" s="303"/>
      <c r="D174" s="303"/>
      <c r="E174" s="303"/>
      <c r="F174" s="303" t="s">
        <v>108</v>
      </c>
      <c r="G174" s="303"/>
      <c r="H174" s="303"/>
      <c r="I174" s="303"/>
      <c r="J174" s="303"/>
      <c r="K174" s="304" t="s">
        <v>108</v>
      </c>
      <c r="L174" s="304"/>
      <c r="M174" s="303" t="s">
        <v>277</v>
      </c>
      <c r="N174" s="303"/>
      <c r="O174" s="303"/>
      <c r="P174" s="303"/>
      <c r="Q174" s="303"/>
      <c r="R174" s="303"/>
      <c r="S174" s="303"/>
      <c r="T174" s="303"/>
      <c r="U174" s="303"/>
      <c r="V174" s="303"/>
      <c r="W174" s="303"/>
      <c r="X174" s="303"/>
      <c r="Y174" s="303"/>
      <c r="Z174" s="303"/>
      <c r="AA174" s="303"/>
      <c r="AB174" s="303"/>
      <c r="AC174" s="303"/>
      <c r="AD174" s="303"/>
      <c r="AE174" s="303"/>
      <c r="AF174" s="303"/>
      <c r="AG174" s="303"/>
      <c r="AH174" s="303"/>
      <c r="AI174" s="303"/>
      <c r="AJ174" s="303"/>
      <c r="AK174" s="303"/>
      <c r="AL174" s="303"/>
      <c r="AM174" s="303"/>
      <c r="AN174" s="305">
        <v>5</v>
      </c>
      <c r="AO174" s="305"/>
      <c r="AP174" s="303" t="s">
        <v>370</v>
      </c>
      <c r="AQ174" s="317"/>
      <c r="AR174" s="317"/>
      <c r="AS174" s="317"/>
      <c r="AT174" s="317"/>
      <c r="AU174" s="317"/>
      <c r="AV174" s="317"/>
      <c r="AW174" s="317"/>
      <c r="AX174" s="317"/>
      <c r="AY174" s="317"/>
      <c r="AZ174" s="317"/>
      <c r="BA174" s="317"/>
    </row>
    <row r="175" spans="1:53" ht="54.75" customHeight="1">
      <c r="A175" s="306"/>
      <c r="B175" s="303"/>
      <c r="C175" s="303"/>
      <c r="D175" s="303"/>
      <c r="E175" s="303"/>
      <c r="F175" s="303" t="s">
        <v>109</v>
      </c>
      <c r="G175" s="303"/>
      <c r="H175" s="303"/>
      <c r="I175" s="303"/>
      <c r="J175" s="303"/>
      <c r="K175" s="304" t="s">
        <v>109</v>
      </c>
      <c r="L175" s="304"/>
      <c r="M175" s="303" t="s">
        <v>278</v>
      </c>
      <c r="N175" s="303"/>
      <c r="O175" s="303"/>
      <c r="P175" s="303"/>
      <c r="Q175" s="303"/>
      <c r="R175" s="303"/>
      <c r="S175" s="303"/>
      <c r="T175" s="303"/>
      <c r="U175" s="303"/>
      <c r="V175" s="303"/>
      <c r="W175" s="303"/>
      <c r="X175" s="303"/>
      <c r="Y175" s="303"/>
      <c r="Z175" s="303"/>
      <c r="AA175" s="303"/>
      <c r="AB175" s="303"/>
      <c r="AC175" s="303"/>
      <c r="AD175" s="303"/>
      <c r="AE175" s="303"/>
      <c r="AF175" s="303"/>
      <c r="AG175" s="303"/>
      <c r="AH175" s="303"/>
      <c r="AI175" s="303"/>
      <c r="AJ175" s="303"/>
      <c r="AK175" s="303"/>
      <c r="AL175" s="303"/>
      <c r="AM175" s="303"/>
      <c r="AN175" s="305"/>
      <c r="AO175" s="305"/>
      <c r="AP175" s="317"/>
      <c r="AQ175" s="317"/>
      <c r="AR175" s="317"/>
      <c r="AS175" s="317"/>
      <c r="AT175" s="317"/>
      <c r="AU175" s="317"/>
      <c r="AV175" s="317"/>
      <c r="AW175" s="317"/>
      <c r="AX175" s="317"/>
      <c r="AY175" s="317"/>
      <c r="AZ175" s="317"/>
      <c r="BA175" s="317"/>
    </row>
    <row r="176" spans="1:53" ht="50.25" customHeight="1">
      <c r="A176" s="306"/>
      <c r="B176" s="303"/>
      <c r="C176" s="303"/>
      <c r="D176" s="303"/>
      <c r="E176" s="303"/>
      <c r="F176" s="303" t="s">
        <v>110</v>
      </c>
      <c r="G176" s="303"/>
      <c r="H176" s="303"/>
      <c r="I176" s="303"/>
      <c r="J176" s="303"/>
      <c r="K176" s="304" t="s">
        <v>110</v>
      </c>
      <c r="L176" s="304"/>
      <c r="M176" s="303" t="s">
        <v>279</v>
      </c>
      <c r="N176" s="303"/>
      <c r="O176" s="303"/>
      <c r="P176" s="303"/>
      <c r="Q176" s="303"/>
      <c r="R176" s="303"/>
      <c r="S176" s="303"/>
      <c r="T176" s="303"/>
      <c r="U176" s="303"/>
      <c r="V176" s="303"/>
      <c r="W176" s="303"/>
      <c r="X176" s="303"/>
      <c r="Y176" s="303"/>
      <c r="Z176" s="303"/>
      <c r="AA176" s="303"/>
      <c r="AB176" s="303"/>
      <c r="AC176" s="303"/>
      <c r="AD176" s="303"/>
      <c r="AE176" s="303"/>
      <c r="AF176" s="303"/>
      <c r="AG176" s="303"/>
      <c r="AH176" s="303"/>
      <c r="AI176" s="303"/>
      <c r="AJ176" s="303"/>
      <c r="AK176" s="303"/>
      <c r="AL176" s="303"/>
      <c r="AM176" s="303"/>
      <c r="AN176" s="305"/>
      <c r="AO176" s="305"/>
      <c r="AP176" s="317"/>
      <c r="AQ176" s="317"/>
      <c r="AR176" s="317"/>
      <c r="AS176" s="317"/>
      <c r="AT176" s="317"/>
      <c r="AU176" s="317"/>
      <c r="AV176" s="317"/>
      <c r="AW176" s="317"/>
      <c r="AX176" s="317"/>
      <c r="AY176" s="317"/>
      <c r="AZ176" s="317"/>
      <c r="BA176" s="317"/>
    </row>
    <row r="177" spans="1:53" ht="6.75" customHeight="1">
      <c r="A177" s="97"/>
      <c r="B177" s="108"/>
      <c r="C177" s="92"/>
      <c r="D177" s="107"/>
      <c r="E177" s="107"/>
      <c r="F177" s="102"/>
      <c r="G177" s="102"/>
      <c r="H177" s="102"/>
      <c r="I177" s="102"/>
      <c r="J177" s="102"/>
      <c r="K177" s="102"/>
      <c r="L177" s="92"/>
      <c r="M177" s="25"/>
      <c r="N177" s="25"/>
      <c r="O177" s="25"/>
    </row>
    <row r="178" spans="1:53" ht="24" customHeight="1">
      <c r="A178" s="306" t="s">
        <v>118</v>
      </c>
      <c r="B178" s="303" t="s">
        <v>280</v>
      </c>
      <c r="C178" s="303"/>
      <c r="D178" s="303"/>
      <c r="E178" s="303"/>
      <c r="F178" s="303" t="s">
        <v>108</v>
      </c>
      <c r="G178" s="303"/>
      <c r="H178" s="303"/>
      <c r="I178" s="303"/>
      <c r="J178" s="303"/>
      <c r="K178" s="304" t="s">
        <v>108</v>
      </c>
      <c r="L178" s="304"/>
      <c r="M178" s="303" t="s">
        <v>281</v>
      </c>
      <c r="N178" s="303"/>
      <c r="O178" s="303"/>
      <c r="P178" s="303"/>
      <c r="Q178" s="303"/>
      <c r="R178" s="303"/>
      <c r="S178" s="303"/>
      <c r="T178" s="303"/>
      <c r="U178" s="303"/>
      <c r="V178" s="303"/>
      <c r="W178" s="303"/>
      <c r="X178" s="303"/>
      <c r="Y178" s="303"/>
      <c r="Z178" s="303"/>
      <c r="AA178" s="303"/>
      <c r="AB178" s="303"/>
      <c r="AC178" s="303"/>
      <c r="AD178" s="303"/>
      <c r="AE178" s="303"/>
      <c r="AF178" s="303"/>
      <c r="AG178" s="303"/>
      <c r="AH178" s="303"/>
      <c r="AI178" s="303"/>
      <c r="AJ178" s="303"/>
      <c r="AK178" s="303"/>
      <c r="AL178" s="303"/>
      <c r="AM178" s="303"/>
      <c r="AN178" s="305">
        <v>2</v>
      </c>
      <c r="AO178" s="305"/>
      <c r="AP178" s="303" t="s">
        <v>371</v>
      </c>
      <c r="AQ178" s="317"/>
      <c r="AR178" s="317"/>
      <c r="AS178" s="317"/>
      <c r="AT178" s="317"/>
      <c r="AU178" s="317"/>
      <c r="AV178" s="317"/>
      <c r="AW178" s="317"/>
      <c r="AX178" s="317"/>
      <c r="AY178" s="317"/>
      <c r="AZ178" s="317"/>
      <c r="BA178" s="317"/>
    </row>
    <row r="179" spans="1:53" ht="40.5" customHeight="1">
      <c r="A179" s="306"/>
      <c r="B179" s="303"/>
      <c r="C179" s="303"/>
      <c r="D179" s="303"/>
      <c r="E179" s="303"/>
      <c r="F179" s="303" t="s">
        <v>109</v>
      </c>
      <c r="G179" s="303"/>
      <c r="H179" s="303"/>
      <c r="I179" s="303"/>
      <c r="J179" s="303"/>
      <c r="K179" s="304" t="s">
        <v>109</v>
      </c>
      <c r="L179" s="304"/>
      <c r="M179" s="303" t="s">
        <v>282</v>
      </c>
      <c r="N179" s="303"/>
      <c r="O179" s="303"/>
      <c r="P179" s="303"/>
      <c r="Q179" s="303"/>
      <c r="R179" s="303"/>
      <c r="S179" s="303"/>
      <c r="T179" s="303"/>
      <c r="U179" s="303"/>
      <c r="V179" s="303"/>
      <c r="W179" s="303"/>
      <c r="X179" s="303"/>
      <c r="Y179" s="303"/>
      <c r="Z179" s="303"/>
      <c r="AA179" s="303"/>
      <c r="AB179" s="303"/>
      <c r="AC179" s="303"/>
      <c r="AD179" s="303"/>
      <c r="AE179" s="303"/>
      <c r="AF179" s="303"/>
      <c r="AG179" s="303"/>
      <c r="AH179" s="303"/>
      <c r="AI179" s="303"/>
      <c r="AJ179" s="303"/>
      <c r="AK179" s="303"/>
      <c r="AL179" s="303"/>
      <c r="AM179" s="303"/>
      <c r="AN179" s="305"/>
      <c r="AO179" s="305"/>
      <c r="AP179" s="317"/>
      <c r="AQ179" s="317"/>
      <c r="AR179" s="317"/>
      <c r="AS179" s="317"/>
      <c r="AT179" s="317"/>
      <c r="AU179" s="317"/>
      <c r="AV179" s="317"/>
      <c r="AW179" s="317"/>
      <c r="AX179" s="317"/>
      <c r="AY179" s="317"/>
      <c r="AZ179" s="317"/>
      <c r="BA179" s="317"/>
    </row>
    <row r="180" spans="1:53" ht="39" customHeight="1">
      <c r="A180" s="306"/>
      <c r="B180" s="303"/>
      <c r="C180" s="303"/>
      <c r="D180" s="303"/>
      <c r="E180" s="303"/>
      <c r="F180" s="303" t="s">
        <v>110</v>
      </c>
      <c r="G180" s="303"/>
      <c r="H180" s="303"/>
      <c r="I180" s="303"/>
      <c r="J180" s="303"/>
      <c r="K180" s="304" t="s">
        <v>110</v>
      </c>
      <c r="L180" s="304"/>
      <c r="M180" s="303" t="s">
        <v>283</v>
      </c>
      <c r="N180" s="303"/>
      <c r="O180" s="303"/>
      <c r="P180" s="303"/>
      <c r="Q180" s="303"/>
      <c r="R180" s="303"/>
      <c r="S180" s="303"/>
      <c r="T180" s="303"/>
      <c r="U180" s="303"/>
      <c r="V180" s="303"/>
      <c r="W180" s="303"/>
      <c r="X180" s="303"/>
      <c r="Y180" s="303"/>
      <c r="Z180" s="303"/>
      <c r="AA180" s="303"/>
      <c r="AB180" s="303"/>
      <c r="AC180" s="303"/>
      <c r="AD180" s="303"/>
      <c r="AE180" s="303"/>
      <c r="AF180" s="303"/>
      <c r="AG180" s="303"/>
      <c r="AH180" s="303"/>
      <c r="AI180" s="303"/>
      <c r="AJ180" s="303"/>
      <c r="AK180" s="303"/>
      <c r="AL180" s="303"/>
      <c r="AM180" s="303"/>
      <c r="AN180" s="305"/>
      <c r="AO180" s="305"/>
      <c r="AP180" s="317"/>
      <c r="AQ180" s="317"/>
      <c r="AR180" s="317"/>
      <c r="AS180" s="317"/>
      <c r="AT180" s="317"/>
      <c r="AU180" s="317"/>
      <c r="AV180" s="317"/>
      <c r="AW180" s="317"/>
      <c r="AX180" s="317"/>
      <c r="AY180" s="317"/>
      <c r="AZ180" s="317"/>
      <c r="BA180" s="317"/>
    </row>
    <row r="181" spans="1:53" ht="6.75" customHeight="1">
      <c r="A181" s="97"/>
      <c r="B181" s="108"/>
      <c r="C181" s="92"/>
      <c r="D181" s="107"/>
      <c r="E181" s="107"/>
      <c r="F181" s="102"/>
      <c r="M181" s="102"/>
      <c r="N181" s="102"/>
      <c r="O181" s="102"/>
      <c r="P181" s="102"/>
      <c r="Q181" s="102"/>
      <c r="R181" s="92"/>
    </row>
    <row r="182" spans="1:53" ht="62.25" customHeight="1">
      <c r="A182" s="306" t="s">
        <v>119</v>
      </c>
      <c r="B182" s="303" t="s">
        <v>284</v>
      </c>
      <c r="C182" s="303"/>
      <c r="D182" s="303"/>
      <c r="E182" s="303"/>
      <c r="F182" s="303" t="s">
        <v>108</v>
      </c>
      <c r="G182" s="303"/>
      <c r="H182" s="303"/>
      <c r="I182" s="303"/>
      <c r="J182" s="303"/>
      <c r="K182" s="304" t="s">
        <v>108</v>
      </c>
      <c r="L182" s="304"/>
      <c r="M182" s="303" t="s">
        <v>285</v>
      </c>
      <c r="N182" s="303"/>
      <c r="O182" s="303"/>
      <c r="P182" s="303"/>
      <c r="Q182" s="303"/>
      <c r="R182" s="303"/>
      <c r="S182" s="303"/>
      <c r="T182" s="303"/>
      <c r="U182" s="303"/>
      <c r="V182" s="303"/>
      <c r="W182" s="303"/>
      <c r="X182" s="303"/>
      <c r="Y182" s="303"/>
      <c r="Z182" s="303"/>
      <c r="AA182" s="303"/>
      <c r="AB182" s="303"/>
      <c r="AC182" s="303"/>
      <c r="AD182" s="303"/>
      <c r="AE182" s="303"/>
      <c r="AF182" s="303"/>
      <c r="AG182" s="303"/>
      <c r="AH182" s="303"/>
      <c r="AI182" s="303"/>
      <c r="AJ182" s="303"/>
      <c r="AK182" s="303"/>
      <c r="AL182" s="303"/>
      <c r="AM182" s="303"/>
      <c r="AN182" s="305">
        <v>5</v>
      </c>
      <c r="AO182" s="305"/>
      <c r="AP182" s="303" t="s">
        <v>372</v>
      </c>
      <c r="AQ182" s="303"/>
      <c r="AR182" s="303"/>
      <c r="AS182" s="303"/>
      <c r="AT182" s="303"/>
      <c r="AU182" s="303"/>
      <c r="AV182" s="303"/>
      <c r="AW182" s="303"/>
      <c r="AX182" s="303"/>
      <c r="AY182" s="303"/>
      <c r="AZ182" s="303"/>
      <c r="BA182" s="303"/>
    </row>
    <row r="183" spans="1:53" ht="64.5" customHeight="1">
      <c r="A183" s="306"/>
      <c r="B183" s="303"/>
      <c r="C183" s="303"/>
      <c r="D183" s="303"/>
      <c r="E183" s="303"/>
      <c r="F183" s="303" t="s">
        <v>109</v>
      </c>
      <c r="G183" s="303"/>
      <c r="H183" s="303"/>
      <c r="I183" s="303"/>
      <c r="J183" s="303"/>
      <c r="K183" s="304" t="s">
        <v>109</v>
      </c>
      <c r="L183" s="304"/>
      <c r="M183" s="303" t="s">
        <v>286</v>
      </c>
      <c r="N183" s="303"/>
      <c r="O183" s="303"/>
      <c r="P183" s="303"/>
      <c r="Q183" s="303"/>
      <c r="R183" s="303"/>
      <c r="S183" s="303"/>
      <c r="T183" s="303"/>
      <c r="U183" s="303"/>
      <c r="V183" s="303"/>
      <c r="W183" s="303"/>
      <c r="X183" s="303"/>
      <c r="Y183" s="303"/>
      <c r="Z183" s="303"/>
      <c r="AA183" s="303"/>
      <c r="AB183" s="303"/>
      <c r="AC183" s="303"/>
      <c r="AD183" s="303"/>
      <c r="AE183" s="303"/>
      <c r="AF183" s="303"/>
      <c r="AG183" s="303"/>
      <c r="AH183" s="303"/>
      <c r="AI183" s="303"/>
      <c r="AJ183" s="303"/>
      <c r="AK183" s="303"/>
      <c r="AL183" s="303"/>
      <c r="AM183" s="303"/>
      <c r="AN183" s="305"/>
      <c r="AO183" s="305"/>
      <c r="AP183" s="303"/>
      <c r="AQ183" s="303"/>
      <c r="AR183" s="303"/>
      <c r="AS183" s="303"/>
      <c r="AT183" s="303"/>
      <c r="AU183" s="303"/>
      <c r="AV183" s="303"/>
      <c r="AW183" s="303"/>
      <c r="AX183" s="303"/>
      <c r="AY183" s="303"/>
      <c r="AZ183" s="303"/>
      <c r="BA183" s="303"/>
    </row>
    <row r="184" spans="1:53" ht="57" customHeight="1">
      <c r="A184" s="306"/>
      <c r="B184" s="303"/>
      <c r="C184" s="303"/>
      <c r="D184" s="303"/>
      <c r="E184" s="303"/>
      <c r="F184" s="303" t="s">
        <v>110</v>
      </c>
      <c r="G184" s="303"/>
      <c r="H184" s="303"/>
      <c r="I184" s="303"/>
      <c r="J184" s="303"/>
      <c r="K184" s="304" t="s">
        <v>110</v>
      </c>
      <c r="L184" s="304"/>
      <c r="M184" s="303" t="s">
        <v>287</v>
      </c>
      <c r="N184" s="303"/>
      <c r="O184" s="303"/>
      <c r="P184" s="303"/>
      <c r="Q184" s="303"/>
      <c r="R184" s="303"/>
      <c r="S184" s="303"/>
      <c r="T184" s="303"/>
      <c r="U184" s="303"/>
      <c r="V184" s="303"/>
      <c r="W184" s="303"/>
      <c r="X184" s="303"/>
      <c r="Y184" s="303"/>
      <c r="Z184" s="303"/>
      <c r="AA184" s="303"/>
      <c r="AB184" s="303"/>
      <c r="AC184" s="303"/>
      <c r="AD184" s="303"/>
      <c r="AE184" s="303"/>
      <c r="AF184" s="303"/>
      <c r="AG184" s="303"/>
      <c r="AH184" s="303"/>
      <c r="AI184" s="303"/>
      <c r="AJ184" s="303"/>
      <c r="AK184" s="303"/>
      <c r="AL184" s="303"/>
      <c r="AM184" s="303"/>
      <c r="AN184" s="305"/>
      <c r="AO184" s="305"/>
      <c r="AP184" s="303"/>
      <c r="AQ184" s="303"/>
      <c r="AR184" s="303"/>
      <c r="AS184" s="303"/>
      <c r="AT184" s="303"/>
      <c r="AU184" s="303"/>
      <c r="AV184" s="303"/>
      <c r="AW184" s="303"/>
      <c r="AX184" s="303"/>
      <c r="AY184" s="303"/>
      <c r="AZ184" s="303"/>
      <c r="BA184" s="303"/>
    </row>
    <row r="185" spans="1:53" ht="6.75" customHeight="1">
      <c r="A185" s="93"/>
      <c r="B185" s="130"/>
      <c r="C185" s="130"/>
      <c r="D185" s="130"/>
      <c r="E185" s="130"/>
      <c r="F185" s="102"/>
      <c r="M185" s="130"/>
      <c r="N185" s="130"/>
      <c r="O185" s="130"/>
      <c r="P185" s="130"/>
      <c r="Q185" s="130"/>
      <c r="R185" s="130"/>
    </row>
    <row r="186" spans="1:53" ht="36.75" customHeight="1">
      <c r="A186" s="306" t="s">
        <v>120</v>
      </c>
      <c r="B186" s="303" t="s">
        <v>288</v>
      </c>
      <c r="C186" s="303"/>
      <c r="D186" s="303"/>
      <c r="E186" s="303"/>
      <c r="F186" s="303" t="s">
        <v>108</v>
      </c>
      <c r="G186" s="303"/>
      <c r="H186" s="303"/>
      <c r="I186" s="303"/>
      <c r="J186" s="303"/>
      <c r="K186" s="304" t="s">
        <v>108</v>
      </c>
      <c r="L186" s="304"/>
      <c r="M186" s="303" t="s">
        <v>289</v>
      </c>
      <c r="N186" s="303"/>
      <c r="O186" s="303"/>
      <c r="P186" s="303"/>
      <c r="Q186" s="303"/>
      <c r="R186" s="303"/>
      <c r="S186" s="303"/>
      <c r="T186" s="303"/>
      <c r="U186" s="303"/>
      <c r="V186" s="303"/>
      <c r="W186" s="303"/>
      <c r="X186" s="303"/>
      <c r="Y186" s="303"/>
      <c r="Z186" s="303"/>
      <c r="AA186" s="303"/>
      <c r="AB186" s="303"/>
      <c r="AC186" s="303"/>
      <c r="AD186" s="303"/>
      <c r="AE186" s="303"/>
      <c r="AF186" s="303"/>
      <c r="AG186" s="303"/>
      <c r="AH186" s="303"/>
      <c r="AI186" s="303"/>
      <c r="AJ186" s="303"/>
      <c r="AK186" s="303"/>
      <c r="AL186" s="303"/>
      <c r="AM186" s="303"/>
      <c r="AN186" s="305">
        <v>3</v>
      </c>
      <c r="AO186" s="305"/>
      <c r="AP186" s="303" t="s">
        <v>373</v>
      </c>
      <c r="AQ186" s="303"/>
      <c r="AR186" s="303"/>
      <c r="AS186" s="303"/>
      <c r="AT186" s="303"/>
      <c r="AU186" s="303"/>
      <c r="AV186" s="303"/>
      <c r="AW186" s="303"/>
      <c r="AX186" s="303"/>
      <c r="AY186" s="303"/>
      <c r="AZ186" s="303"/>
      <c r="BA186" s="303"/>
    </row>
    <row r="187" spans="1:53" ht="66.75" customHeight="1">
      <c r="A187" s="306"/>
      <c r="B187" s="303"/>
      <c r="C187" s="303"/>
      <c r="D187" s="303"/>
      <c r="E187" s="303"/>
      <c r="F187" s="303" t="s">
        <v>109</v>
      </c>
      <c r="G187" s="303"/>
      <c r="H187" s="303"/>
      <c r="I187" s="303"/>
      <c r="J187" s="303"/>
      <c r="K187" s="304" t="s">
        <v>109</v>
      </c>
      <c r="L187" s="304"/>
      <c r="M187" s="303" t="s">
        <v>290</v>
      </c>
      <c r="N187" s="303"/>
      <c r="O187" s="303"/>
      <c r="P187" s="303"/>
      <c r="Q187" s="303"/>
      <c r="R187" s="303"/>
      <c r="S187" s="303"/>
      <c r="T187" s="303"/>
      <c r="U187" s="303"/>
      <c r="V187" s="303"/>
      <c r="W187" s="303"/>
      <c r="X187" s="303"/>
      <c r="Y187" s="303"/>
      <c r="Z187" s="303"/>
      <c r="AA187" s="303"/>
      <c r="AB187" s="303"/>
      <c r="AC187" s="303"/>
      <c r="AD187" s="303"/>
      <c r="AE187" s="303"/>
      <c r="AF187" s="303"/>
      <c r="AG187" s="303"/>
      <c r="AH187" s="303"/>
      <c r="AI187" s="303"/>
      <c r="AJ187" s="303"/>
      <c r="AK187" s="303"/>
      <c r="AL187" s="303"/>
      <c r="AM187" s="303"/>
      <c r="AN187" s="305"/>
      <c r="AO187" s="305"/>
      <c r="AP187" s="303"/>
      <c r="AQ187" s="303"/>
      <c r="AR187" s="303"/>
      <c r="AS187" s="303"/>
      <c r="AT187" s="303"/>
      <c r="AU187" s="303"/>
      <c r="AV187" s="303"/>
      <c r="AW187" s="303"/>
      <c r="AX187" s="303"/>
      <c r="AY187" s="303"/>
      <c r="AZ187" s="303"/>
      <c r="BA187" s="303"/>
    </row>
    <row r="188" spans="1:53" ht="70.5" customHeight="1">
      <c r="A188" s="306"/>
      <c r="B188" s="303"/>
      <c r="C188" s="303"/>
      <c r="D188" s="303"/>
      <c r="E188" s="303"/>
      <c r="F188" s="303" t="s">
        <v>110</v>
      </c>
      <c r="G188" s="303"/>
      <c r="H188" s="303"/>
      <c r="I188" s="303"/>
      <c r="J188" s="303"/>
      <c r="K188" s="304" t="s">
        <v>110</v>
      </c>
      <c r="L188" s="304"/>
      <c r="M188" s="303" t="s">
        <v>291</v>
      </c>
      <c r="N188" s="303"/>
      <c r="O188" s="303"/>
      <c r="P188" s="303"/>
      <c r="Q188" s="303"/>
      <c r="R188" s="303"/>
      <c r="S188" s="303"/>
      <c r="T188" s="303"/>
      <c r="U188" s="303"/>
      <c r="V188" s="303"/>
      <c r="W188" s="303"/>
      <c r="X188" s="303"/>
      <c r="Y188" s="303"/>
      <c r="Z188" s="303"/>
      <c r="AA188" s="303"/>
      <c r="AB188" s="303"/>
      <c r="AC188" s="303"/>
      <c r="AD188" s="303"/>
      <c r="AE188" s="303"/>
      <c r="AF188" s="303"/>
      <c r="AG188" s="303"/>
      <c r="AH188" s="303"/>
      <c r="AI188" s="303"/>
      <c r="AJ188" s="303"/>
      <c r="AK188" s="303"/>
      <c r="AL188" s="303"/>
      <c r="AM188" s="303"/>
      <c r="AN188" s="305"/>
      <c r="AO188" s="305"/>
      <c r="AP188" s="303"/>
      <c r="AQ188" s="303"/>
      <c r="AR188" s="303"/>
      <c r="AS188" s="303"/>
      <c r="AT188" s="303"/>
      <c r="AU188" s="303"/>
      <c r="AV188" s="303"/>
      <c r="AW188" s="303"/>
      <c r="AX188" s="303"/>
      <c r="AY188" s="303"/>
      <c r="AZ188" s="303"/>
      <c r="BA188" s="303"/>
    </row>
    <row r="189" spans="1:53" ht="6.75" customHeight="1">
      <c r="A189" s="93"/>
      <c r="B189" s="130"/>
      <c r="C189" s="130"/>
      <c r="D189" s="130"/>
      <c r="E189" s="130"/>
      <c r="F189" s="102"/>
      <c r="M189" s="130"/>
      <c r="N189" s="130"/>
      <c r="O189" s="130"/>
      <c r="P189" s="130"/>
      <c r="Q189" s="130"/>
      <c r="R189" s="130"/>
    </row>
    <row r="190" spans="1:53" ht="43.5" customHeight="1">
      <c r="A190" s="306" t="s">
        <v>121</v>
      </c>
      <c r="B190" s="303" t="s">
        <v>292</v>
      </c>
      <c r="C190" s="303"/>
      <c r="D190" s="303"/>
      <c r="E190" s="303"/>
      <c r="F190" s="303" t="s">
        <v>108</v>
      </c>
      <c r="G190" s="303"/>
      <c r="H190" s="303"/>
      <c r="I190" s="303"/>
      <c r="J190" s="303"/>
      <c r="K190" s="304" t="s">
        <v>108</v>
      </c>
      <c r="L190" s="304"/>
      <c r="M190" s="303" t="s">
        <v>293</v>
      </c>
      <c r="N190" s="303"/>
      <c r="O190" s="303"/>
      <c r="P190" s="303"/>
      <c r="Q190" s="303"/>
      <c r="R190" s="303"/>
      <c r="S190" s="303"/>
      <c r="T190" s="303"/>
      <c r="U190" s="303"/>
      <c r="V190" s="303"/>
      <c r="W190" s="303"/>
      <c r="X190" s="303"/>
      <c r="Y190" s="303"/>
      <c r="Z190" s="303"/>
      <c r="AA190" s="303"/>
      <c r="AB190" s="303"/>
      <c r="AC190" s="303"/>
      <c r="AD190" s="303"/>
      <c r="AE190" s="303"/>
      <c r="AF190" s="303"/>
      <c r="AG190" s="303"/>
      <c r="AH190" s="303"/>
      <c r="AI190" s="303"/>
      <c r="AJ190" s="303"/>
      <c r="AK190" s="303"/>
      <c r="AL190" s="303"/>
      <c r="AM190" s="303"/>
      <c r="AN190" s="305">
        <v>4</v>
      </c>
      <c r="AO190" s="305"/>
      <c r="AP190" s="303" t="s">
        <v>374</v>
      </c>
      <c r="AQ190" s="303"/>
      <c r="AR190" s="303"/>
      <c r="AS190" s="303"/>
      <c r="AT190" s="303"/>
      <c r="AU190" s="303"/>
      <c r="AV190" s="303"/>
      <c r="AW190" s="303"/>
      <c r="AX190" s="303"/>
      <c r="AY190" s="303"/>
      <c r="AZ190" s="303"/>
      <c r="BA190" s="303"/>
    </row>
    <row r="191" spans="1:53" ht="54" customHeight="1">
      <c r="A191" s="306"/>
      <c r="B191" s="303"/>
      <c r="C191" s="303"/>
      <c r="D191" s="303"/>
      <c r="E191" s="303"/>
      <c r="F191" s="303" t="s">
        <v>109</v>
      </c>
      <c r="G191" s="303"/>
      <c r="H191" s="303"/>
      <c r="I191" s="303"/>
      <c r="J191" s="303"/>
      <c r="K191" s="304" t="s">
        <v>109</v>
      </c>
      <c r="L191" s="304"/>
      <c r="M191" s="303" t="s">
        <v>294</v>
      </c>
      <c r="N191" s="303"/>
      <c r="O191" s="303"/>
      <c r="P191" s="303"/>
      <c r="Q191" s="303"/>
      <c r="R191" s="303"/>
      <c r="S191" s="303"/>
      <c r="T191" s="303"/>
      <c r="U191" s="303"/>
      <c r="V191" s="303"/>
      <c r="W191" s="303"/>
      <c r="X191" s="303"/>
      <c r="Y191" s="303"/>
      <c r="Z191" s="303"/>
      <c r="AA191" s="303"/>
      <c r="AB191" s="303"/>
      <c r="AC191" s="303"/>
      <c r="AD191" s="303"/>
      <c r="AE191" s="303"/>
      <c r="AF191" s="303"/>
      <c r="AG191" s="303"/>
      <c r="AH191" s="303"/>
      <c r="AI191" s="303"/>
      <c r="AJ191" s="303"/>
      <c r="AK191" s="303"/>
      <c r="AL191" s="303"/>
      <c r="AM191" s="303"/>
      <c r="AN191" s="305"/>
      <c r="AO191" s="305"/>
      <c r="AP191" s="303"/>
      <c r="AQ191" s="303"/>
      <c r="AR191" s="303"/>
      <c r="AS191" s="303"/>
      <c r="AT191" s="303"/>
      <c r="AU191" s="303"/>
      <c r="AV191" s="303"/>
      <c r="AW191" s="303"/>
      <c r="AX191" s="303"/>
      <c r="AY191" s="303"/>
      <c r="AZ191" s="303"/>
      <c r="BA191" s="303"/>
    </row>
    <row r="192" spans="1:53" ht="55.5" customHeight="1">
      <c r="A192" s="306"/>
      <c r="B192" s="303"/>
      <c r="C192" s="303"/>
      <c r="D192" s="303"/>
      <c r="E192" s="303"/>
      <c r="F192" s="303" t="s">
        <v>110</v>
      </c>
      <c r="G192" s="303"/>
      <c r="H192" s="303"/>
      <c r="I192" s="303"/>
      <c r="J192" s="303"/>
      <c r="K192" s="304" t="s">
        <v>110</v>
      </c>
      <c r="L192" s="304"/>
      <c r="M192" s="303" t="s">
        <v>295</v>
      </c>
      <c r="N192" s="303"/>
      <c r="O192" s="303"/>
      <c r="P192" s="303"/>
      <c r="Q192" s="303"/>
      <c r="R192" s="303"/>
      <c r="S192" s="303"/>
      <c r="T192" s="303"/>
      <c r="U192" s="303"/>
      <c r="V192" s="303"/>
      <c r="W192" s="303"/>
      <c r="X192" s="303"/>
      <c r="Y192" s="303"/>
      <c r="Z192" s="303"/>
      <c r="AA192" s="303"/>
      <c r="AB192" s="303"/>
      <c r="AC192" s="303"/>
      <c r="AD192" s="303"/>
      <c r="AE192" s="303"/>
      <c r="AF192" s="303"/>
      <c r="AG192" s="303"/>
      <c r="AH192" s="303"/>
      <c r="AI192" s="303"/>
      <c r="AJ192" s="303"/>
      <c r="AK192" s="303"/>
      <c r="AL192" s="303"/>
      <c r="AM192" s="303"/>
      <c r="AN192" s="305"/>
      <c r="AO192" s="305"/>
      <c r="AP192" s="303"/>
      <c r="AQ192" s="303"/>
      <c r="AR192" s="303"/>
      <c r="AS192" s="303"/>
      <c r="AT192" s="303"/>
      <c r="AU192" s="303"/>
      <c r="AV192" s="303"/>
      <c r="AW192" s="303"/>
      <c r="AX192" s="303"/>
      <c r="AY192" s="303"/>
      <c r="AZ192" s="303"/>
      <c r="BA192" s="303"/>
    </row>
    <row r="193" spans="1:53" ht="6.75" customHeight="1">
      <c r="A193" s="92"/>
      <c r="B193" s="108"/>
      <c r="C193" s="92"/>
      <c r="D193" s="107"/>
      <c r="E193" s="107"/>
      <c r="F193" s="102"/>
      <c r="G193" s="102"/>
      <c r="H193" s="102"/>
      <c r="I193" s="102"/>
      <c r="J193" s="102"/>
      <c r="K193" s="102"/>
      <c r="L193" s="92"/>
      <c r="M193" s="25"/>
      <c r="N193" s="25"/>
      <c r="O193" s="25"/>
    </row>
    <row r="194" spans="1:53" ht="15" customHeight="1">
      <c r="A194" s="302" t="s">
        <v>296</v>
      </c>
      <c r="B194" s="302"/>
      <c r="C194" s="302"/>
      <c r="D194" s="302"/>
      <c r="E194" s="302"/>
      <c r="F194" s="302"/>
      <c r="G194" s="302"/>
      <c r="H194" s="302"/>
      <c r="I194" s="302"/>
      <c r="J194" s="302"/>
      <c r="K194" s="302"/>
      <c r="L194" s="302"/>
      <c r="M194" s="302"/>
      <c r="N194" s="302"/>
      <c r="O194" s="302"/>
      <c r="P194" s="302"/>
      <c r="Q194" s="302"/>
      <c r="R194" s="302"/>
      <c r="S194" s="302"/>
      <c r="T194" s="302"/>
      <c r="U194" s="302"/>
      <c r="V194" s="302"/>
      <c r="W194" s="302"/>
      <c r="X194" s="302"/>
      <c r="Y194" s="302"/>
      <c r="Z194" s="302"/>
      <c r="AA194" s="302"/>
      <c r="AB194" s="302"/>
      <c r="AC194" s="302"/>
      <c r="AD194" s="302"/>
      <c r="AE194" s="302"/>
      <c r="AF194" s="302"/>
      <c r="AG194" s="302"/>
      <c r="AH194" s="302"/>
      <c r="AI194" s="302"/>
      <c r="AJ194" s="302"/>
      <c r="AK194" s="302"/>
      <c r="AL194" s="302"/>
      <c r="AM194" s="302"/>
      <c r="AN194" s="321">
        <f>SUM(AN196,AN200,AN204,AN208,AN212,AN216,AN220)/7</f>
        <v>2.2857142857142856</v>
      </c>
      <c r="AO194" s="321"/>
    </row>
    <row r="195" spans="1:53" ht="6.75" customHeight="1">
      <c r="A195" s="92"/>
      <c r="B195" s="108"/>
      <c r="C195" s="92"/>
      <c r="D195" s="107"/>
      <c r="E195" s="107"/>
      <c r="F195" s="102"/>
      <c r="G195" s="102"/>
      <c r="H195" s="102"/>
      <c r="I195" s="102"/>
      <c r="J195" s="102"/>
      <c r="K195" s="102"/>
      <c r="L195" s="92"/>
      <c r="M195" s="25"/>
      <c r="N195" s="25"/>
      <c r="O195" s="25"/>
    </row>
    <row r="196" spans="1:53" ht="40.5" customHeight="1">
      <c r="A196" s="322" t="s">
        <v>122</v>
      </c>
      <c r="B196" s="303" t="s">
        <v>297</v>
      </c>
      <c r="C196" s="303"/>
      <c r="D196" s="303"/>
      <c r="E196" s="303"/>
      <c r="F196" s="303" t="s">
        <v>108</v>
      </c>
      <c r="G196" s="303"/>
      <c r="H196" s="303"/>
      <c r="I196" s="303"/>
      <c r="J196" s="303"/>
      <c r="K196" s="304" t="s">
        <v>108</v>
      </c>
      <c r="L196" s="304"/>
      <c r="M196" s="303" t="s">
        <v>298</v>
      </c>
      <c r="N196" s="303"/>
      <c r="O196" s="303"/>
      <c r="P196" s="303"/>
      <c r="Q196" s="303"/>
      <c r="R196" s="303"/>
      <c r="S196" s="303"/>
      <c r="T196" s="303"/>
      <c r="U196" s="303"/>
      <c r="V196" s="303"/>
      <c r="W196" s="303"/>
      <c r="X196" s="303"/>
      <c r="Y196" s="303"/>
      <c r="Z196" s="303"/>
      <c r="AA196" s="303"/>
      <c r="AB196" s="303"/>
      <c r="AC196" s="303"/>
      <c r="AD196" s="303"/>
      <c r="AE196" s="303"/>
      <c r="AF196" s="303"/>
      <c r="AG196" s="303"/>
      <c r="AH196" s="303"/>
      <c r="AI196" s="303"/>
      <c r="AJ196" s="303"/>
      <c r="AK196" s="303"/>
      <c r="AL196" s="303"/>
      <c r="AM196" s="303"/>
      <c r="AN196" s="305">
        <v>3</v>
      </c>
      <c r="AO196" s="305"/>
      <c r="AP196" s="318" t="s">
        <v>375</v>
      </c>
      <c r="AQ196" s="318"/>
      <c r="AR196" s="318"/>
      <c r="AS196" s="318"/>
      <c r="AT196" s="318"/>
      <c r="AU196" s="318"/>
      <c r="AV196" s="318"/>
      <c r="AW196" s="318"/>
      <c r="AX196" s="318"/>
      <c r="AY196" s="318"/>
      <c r="AZ196" s="318"/>
      <c r="BA196" s="318"/>
    </row>
    <row r="197" spans="1:53" ht="53.25" customHeight="1">
      <c r="A197" s="322"/>
      <c r="B197" s="303"/>
      <c r="C197" s="303"/>
      <c r="D197" s="303"/>
      <c r="E197" s="303"/>
      <c r="F197" s="303" t="s">
        <v>109</v>
      </c>
      <c r="G197" s="303"/>
      <c r="H197" s="303"/>
      <c r="I197" s="303"/>
      <c r="J197" s="303"/>
      <c r="K197" s="304" t="s">
        <v>109</v>
      </c>
      <c r="L197" s="304"/>
      <c r="M197" s="303" t="s">
        <v>299</v>
      </c>
      <c r="N197" s="303"/>
      <c r="O197" s="303"/>
      <c r="P197" s="303"/>
      <c r="Q197" s="303"/>
      <c r="R197" s="303"/>
      <c r="S197" s="303"/>
      <c r="T197" s="303"/>
      <c r="U197" s="303"/>
      <c r="V197" s="303"/>
      <c r="W197" s="303"/>
      <c r="X197" s="303"/>
      <c r="Y197" s="303"/>
      <c r="Z197" s="303"/>
      <c r="AA197" s="303"/>
      <c r="AB197" s="303"/>
      <c r="AC197" s="303"/>
      <c r="AD197" s="303"/>
      <c r="AE197" s="303"/>
      <c r="AF197" s="303"/>
      <c r="AG197" s="303"/>
      <c r="AH197" s="303"/>
      <c r="AI197" s="303"/>
      <c r="AJ197" s="303"/>
      <c r="AK197" s="303"/>
      <c r="AL197" s="303"/>
      <c r="AM197" s="303"/>
      <c r="AN197" s="305"/>
      <c r="AO197" s="305"/>
      <c r="AP197" s="318"/>
      <c r="AQ197" s="318"/>
      <c r="AR197" s="318"/>
      <c r="AS197" s="318"/>
      <c r="AT197" s="318"/>
      <c r="AU197" s="318"/>
      <c r="AV197" s="318"/>
      <c r="AW197" s="318"/>
      <c r="AX197" s="318"/>
      <c r="AY197" s="318"/>
      <c r="AZ197" s="318"/>
      <c r="BA197" s="318"/>
    </row>
    <row r="198" spans="1:53" ht="53.25" customHeight="1">
      <c r="A198" s="322"/>
      <c r="B198" s="303"/>
      <c r="C198" s="303"/>
      <c r="D198" s="303"/>
      <c r="E198" s="303"/>
      <c r="F198" s="303" t="s">
        <v>110</v>
      </c>
      <c r="G198" s="303"/>
      <c r="H198" s="303"/>
      <c r="I198" s="303"/>
      <c r="J198" s="303"/>
      <c r="K198" s="304" t="s">
        <v>110</v>
      </c>
      <c r="L198" s="304"/>
      <c r="M198" s="303" t="s">
        <v>300</v>
      </c>
      <c r="N198" s="303"/>
      <c r="O198" s="303"/>
      <c r="P198" s="303"/>
      <c r="Q198" s="303"/>
      <c r="R198" s="303"/>
      <c r="S198" s="303"/>
      <c r="T198" s="303"/>
      <c r="U198" s="303"/>
      <c r="V198" s="303"/>
      <c r="W198" s="303"/>
      <c r="X198" s="303"/>
      <c r="Y198" s="303"/>
      <c r="Z198" s="303"/>
      <c r="AA198" s="303"/>
      <c r="AB198" s="303"/>
      <c r="AC198" s="303"/>
      <c r="AD198" s="303"/>
      <c r="AE198" s="303"/>
      <c r="AF198" s="303"/>
      <c r="AG198" s="303"/>
      <c r="AH198" s="303"/>
      <c r="AI198" s="303"/>
      <c r="AJ198" s="303"/>
      <c r="AK198" s="303"/>
      <c r="AL198" s="303"/>
      <c r="AM198" s="303"/>
      <c r="AN198" s="305"/>
      <c r="AO198" s="305"/>
      <c r="AP198" s="318"/>
      <c r="AQ198" s="318"/>
      <c r="AR198" s="318"/>
      <c r="AS198" s="318"/>
      <c r="AT198" s="318"/>
      <c r="AU198" s="318"/>
      <c r="AV198" s="318"/>
      <c r="AW198" s="318"/>
      <c r="AX198" s="318"/>
      <c r="AY198" s="318"/>
      <c r="AZ198" s="318"/>
      <c r="BA198" s="318"/>
    </row>
    <row r="199" spans="1:53" ht="6.75" customHeight="1">
      <c r="A199" s="97"/>
      <c r="B199" s="130"/>
      <c r="C199" s="130"/>
      <c r="D199" s="130"/>
      <c r="E199" s="130"/>
      <c r="F199" s="102"/>
      <c r="M199" s="130"/>
      <c r="N199" s="130"/>
      <c r="O199" s="130"/>
      <c r="P199" s="130"/>
      <c r="Q199" s="130"/>
      <c r="R199" s="130"/>
    </row>
    <row r="200" spans="1:53" ht="30" customHeight="1">
      <c r="A200" s="306" t="s">
        <v>123</v>
      </c>
      <c r="B200" s="303" t="s">
        <v>301</v>
      </c>
      <c r="C200" s="303"/>
      <c r="D200" s="303"/>
      <c r="E200" s="303"/>
      <c r="F200" s="303" t="s">
        <v>108</v>
      </c>
      <c r="G200" s="303"/>
      <c r="H200" s="303"/>
      <c r="I200" s="303"/>
      <c r="J200" s="303"/>
      <c r="K200" s="304" t="s">
        <v>108</v>
      </c>
      <c r="L200" s="304"/>
      <c r="M200" s="303" t="s">
        <v>302</v>
      </c>
      <c r="N200" s="303"/>
      <c r="O200" s="303"/>
      <c r="P200" s="303"/>
      <c r="Q200" s="303"/>
      <c r="R200" s="303"/>
      <c r="S200" s="303"/>
      <c r="T200" s="303"/>
      <c r="U200" s="303"/>
      <c r="V200" s="303"/>
      <c r="W200" s="303"/>
      <c r="X200" s="303"/>
      <c r="Y200" s="303"/>
      <c r="Z200" s="303"/>
      <c r="AA200" s="303"/>
      <c r="AB200" s="303"/>
      <c r="AC200" s="303"/>
      <c r="AD200" s="303"/>
      <c r="AE200" s="303"/>
      <c r="AF200" s="303"/>
      <c r="AG200" s="303"/>
      <c r="AH200" s="303"/>
      <c r="AI200" s="303"/>
      <c r="AJ200" s="303"/>
      <c r="AK200" s="303"/>
      <c r="AL200" s="303"/>
      <c r="AM200" s="303"/>
      <c r="AN200" s="305">
        <v>3</v>
      </c>
      <c r="AO200" s="305"/>
      <c r="AP200" s="319" t="s">
        <v>376</v>
      </c>
      <c r="AQ200" s="320"/>
      <c r="AR200" s="320"/>
      <c r="AS200" s="320"/>
      <c r="AT200" s="320"/>
      <c r="AU200" s="320"/>
      <c r="AV200" s="320"/>
      <c r="AW200" s="320"/>
      <c r="AX200" s="320"/>
      <c r="AY200" s="320"/>
      <c r="AZ200" s="320"/>
      <c r="BA200" s="320"/>
    </row>
    <row r="201" spans="1:53" ht="36" customHeight="1">
      <c r="A201" s="306"/>
      <c r="B201" s="303"/>
      <c r="C201" s="303"/>
      <c r="D201" s="303"/>
      <c r="E201" s="303"/>
      <c r="F201" s="303" t="s">
        <v>109</v>
      </c>
      <c r="G201" s="303"/>
      <c r="H201" s="303"/>
      <c r="I201" s="303"/>
      <c r="J201" s="303"/>
      <c r="K201" s="304" t="s">
        <v>109</v>
      </c>
      <c r="L201" s="304"/>
      <c r="M201" s="303" t="s">
        <v>303</v>
      </c>
      <c r="N201" s="303"/>
      <c r="O201" s="303"/>
      <c r="P201" s="303"/>
      <c r="Q201" s="303"/>
      <c r="R201" s="303"/>
      <c r="S201" s="303"/>
      <c r="T201" s="303"/>
      <c r="U201" s="303"/>
      <c r="V201" s="303"/>
      <c r="W201" s="303"/>
      <c r="X201" s="303"/>
      <c r="Y201" s="303"/>
      <c r="Z201" s="303"/>
      <c r="AA201" s="303"/>
      <c r="AB201" s="303"/>
      <c r="AC201" s="303"/>
      <c r="AD201" s="303"/>
      <c r="AE201" s="303"/>
      <c r="AF201" s="303"/>
      <c r="AG201" s="303"/>
      <c r="AH201" s="303"/>
      <c r="AI201" s="303"/>
      <c r="AJ201" s="303"/>
      <c r="AK201" s="303"/>
      <c r="AL201" s="303"/>
      <c r="AM201" s="303"/>
      <c r="AN201" s="305"/>
      <c r="AO201" s="305"/>
      <c r="AP201" s="320"/>
      <c r="AQ201" s="320"/>
      <c r="AR201" s="320"/>
      <c r="AS201" s="320"/>
      <c r="AT201" s="320"/>
      <c r="AU201" s="320"/>
      <c r="AV201" s="320"/>
      <c r="AW201" s="320"/>
      <c r="AX201" s="320"/>
      <c r="AY201" s="320"/>
      <c r="AZ201" s="320"/>
      <c r="BA201" s="320"/>
    </row>
    <row r="202" spans="1:53" ht="38.25" customHeight="1">
      <c r="A202" s="306"/>
      <c r="B202" s="303"/>
      <c r="C202" s="303"/>
      <c r="D202" s="303"/>
      <c r="E202" s="303"/>
      <c r="F202" s="303" t="s">
        <v>110</v>
      </c>
      <c r="G202" s="303"/>
      <c r="H202" s="303"/>
      <c r="I202" s="303"/>
      <c r="J202" s="303"/>
      <c r="K202" s="304" t="s">
        <v>110</v>
      </c>
      <c r="L202" s="304"/>
      <c r="M202" s="303" t="s">
        <v>304</v>
      </c>
      <c r="N202" s="303"/>
      <c r="O202" s="303"/>
      <c r="P202" s="303"/>
      <c r="Q202" s="303"/>
      <c r="R202" s="303"/>
      <c r="S202" s="303"/>
      <c r="T202" s="303"/>
      <c r="U202" s="303"/>
      <c r="V202" s="303"/>
      <c r="W202" s="303"/>
      <c r="X202" s="303"/>
      <c r="Y202" s="303"/>
      <c r="Z202" s="303"/>
      <c r="AA202" s="303"/>
      <c r="AB202" s="303"/>
      <c r="AC202" s="303"/>
      <c r="AD202" s="303"/>
      <c r="AE202" s="303"/>
      <c r="AF202" s="303"/>
      <c r="AG202" s="303"/>
      <c r="AH202" s="303"/>
      <c r="AI202" s="303"/>
      <c r="AJ202" s="303"/>
      <c r="AK202" s="303"/>
      <c r="AL202" s="303"/>
      <c r="AM202" s="303"/>
      <c r="AN202" s="305"/>
      <c r="AO202" s="305"/>
      <c r="AP202" s="320"/>
      <c r="AQ202" s="320"/>
      <c r="AR202" s="320"/>
      <c r="AS202" s="320"/>
      <c r="AT202" s="320"/>
      <c r="AU202" s="320"/>
      <c r="AV202" s="320"/>
      <c r="AW202" s="320"/>
      <c r="AX202" s="320"/>
      <c r="AY202" s="320"/>
      <c r="AZ202" s="320"/>
      <c r="BA202" s="320"/>
    </row>
    <row r="203" spans="1:53" ht="6.75" customHeight="1">
      <c r="A203" s="97"/>
      <c r="B203" s="130"/>
      <c r="C203" s="130"/>
      <c r="D203" s="130"/>
      <c r="E203" s="130"/>
      <c r="F203" s="102"/>
      <c r="M203" s="130"/>
      <c r="N203" s="130"/>
      <c r="O203" s="130"/>
      <c r="P203" s="130"/>
      <c r="Q203" s="130"/>
      <c r="R203" s="130"/>
    </row>
    <row r="204" spans="1:53" ht="52.5" customHeight="1">
      <c r="A204" s="306" t="s">
        <v>124</v>
      </c>
      <c r="B204" s="303" t="s">
        <v>305</v>
      </c>
      <c r="C204" s="303"/>
      <c r="D204" s="303"/>
      <c r="E204" s="303"/>
      <c r="F204" s="303" t="s">
        <v>108</v>
      </c>
      <c r="G204" s="303"/>
      <c r="H204" s="303"/>
      <c r="I204" s="303"/>
      <c r="J204" s="303"/>
      <c r="K204" s="304" t="s">
        <v>108</v>
      </c>
      <c r="L204" s="304"/>
      <c r="M204" s="303" t="s">
        <v>306</v>
      </c>
      <c r="N204" s="303"/>
      <c r="O204" s="303"/>
      <c r="P204" s="303"/>
      <c r="Q204" s="303"/>
      <c r="R204" s="303"/>
      <c r="S204" s="303"/>
      <c r="T204" s="303"/>
      <c r="U204" s="303"/>
      <c r="V204" s="303"/>
      <c r="W204" s="303"/>
      <c r="X204" s="303"/>
      <c r="Y204" s="303"/>
      <c r="Z204" s="303"/>
      <c r="AA204" s="303"/>
      <c r="AB204" s="303"/>
      <c r="AC204" s="303"/>
      <c r="AD204" s="303"/>
      <c r="AE204" s="303"/>
      <c r="AF204" s="303"/>
      <c r="AG204" s="303"/>
      <c r="AH204" s="303"/>
      <c r="AI204" s="303"/>
      <c r="AJ204" s="303"/>
      <c r="AK204" s="303"/>
      <c r="AL204" s="303"/>
      <c r="AM204" s="303"/>
      <c r="AN204" s="305">
        <v>2</v>
      </c>
      <c r="AO204" s="305"/>
      <c r="AP204" s="303" t="s">
        <v>377</v>
      </c>
      <c r="AQ204" s="303"/>
      <c r="AR204" s="303"/>
      <c r="AS204" s="303"/>
      <c r="AT204" s="303"/>
      <c r="AU204" s="303"/>
      <c r="AV204" s="303"/>
      <c r="AW204" s="303"/>
      <c r="AX204" s="303"/>
      <c r="AY204" s="303"/>
      <c r="AZ204" s="303"/>
      <c r="BA204" s="303"/>
    </row>
    <row r="205" spans="1:53" ht="39.75" customHeight="1">
      <c r="A205" s="306"/>
      <c r="B205" s="303"/>
      <c r="C205" s="303"/>
      <c r="D205" s="303"/>
      <c r="E205" s="303"/>
      <c r="F205" s="303" t="s">
        <v>109</v>
      </c>
      <c r="G205" s="303"/>
      <c r="H205" s="303"/>
      <c r="I205" s="303"/>
      <c r="J205" s="303"/>
      <c r="K205" s="304" t="s">
        <v>109</v>
      </c>
      <c r="L205" s="304"/>
      <c r="M205" s="303" t="s">
        <v>307</v>
      </c>
      <c r="N205" s="303"/>
      <c r="O205" s="303"/>
      <c r="P205" s="303"/>
      <c r="Q205" s="303"/>
      <c r="R205" s="303"/>
      <c r="S205" s="303"/>
      <c r="T205" s="303"/>
      <c r="U205" s="303"/>
      <c r="V205" s="303"/>
      <c r="W205" s="303"/>
      <c r="X205" s="303"/>
      <c r="Y205" s="303"/>
      <c r="Z205" s="303"/>
      <c r="AA205" s="303"/>
      <c r="AB205" s="303"/>
      <c r="AC205" s="303"/>
      <c r="AD205" s="303"/>
      <c r="AE205" s="303"/>
      <c r="AF205" s="303"/>
      <c r="AG205" s="303"/>
      <c r="AH205" s="303"/>
      <c r="AI205" s="303"/>
      <c r="AJ205" s="303"/>
      <c r="AK205" s="303"/>
      <c r="AL205" s="303"/>
      <c r="AM205" s="303"/>
      <c r="AN205" s="305"/>
      <c r="AO205" s="305"/>
      <c r="AP205" s="303"/>
      <c r="AQ205" s="303"/>
      <c r="AR205" s="303"/>
      <c r="AS205" s="303"/>
      <c r="AT205" s="303"/>
      <c r="AU205" s="303"/>
      <c r="AV205" s="303"/>
      <c r="AW205" s="303"/>
      <c r="AX205" s="303"/>
      <c r="AY205" s="303"/>
      <c r="AZ205" s="303"/>
      <c r="BA205" s="303"/>
    </row>
    <row r="206" spans="1:53" ht="39.75" customHeight="1">
      <c r="A206" s="306"/>
      <c r="B206" s="303"/>
      <c r="C206" s="303"/>
      <c r="D206" s="303"/>
      <c r="E206" s="303"/>
      <c r="F206" s="303" t="s">
        <v>110</v>
      </c>
      <c r="G206" s="303"/>
      <c r="H206" s="303"/>
      <c r="I206" s="303"/>
      <c r="J206" s="303"/>
      <c r="K206" s="304" t="s">
        <v>110</v>
      </c>
      <c r="L206" s="304"/>
      <c r="M206" s="303" t="s">
        <v>308</v>
      </c>
      <c r="N206" s="303"/>
      <c r="O206" s="303"/>
      <c r="P206" s="303"/>
      <c r="Q206" s="303"/>
      <c r="R206" s="303"/>
      <c r="S206" s="303"/>
      <c r="T206" s="303"/>
      <c r="U206" s="303"/>
      <c r="V206" s="303"/>
      <c r="W206" s="303"/>
      <c r="X206" s="303"/>
      <c r="Y206" s="303"/>
      <c r="Z206" s="303"/>
      <c r="AA206" s="303"/>
      <c r="AB206" s="303"/>
      <c r="AC206" s="303"/>
      <c r="AD206" s="303"/>
      <c r="AE206" s="303"/>
      <c r="AF206" s="303"/>
      <c r="AG206" s="303"/>
      <c r="AH206" s="303"/>
      <c r="AI206" s="303"/>
      <c r="AJ206" s="303"/>
      <c r="AK206" s="303"/>
      <c r="AL206" s="303"/>
      <c r="AM206" s="303"/>
      <c r="AN206" s="305"/>
      <c r="AO206" s="305"/>
      <c r="AP206" s="303"/>
      <c r="AQ206" s="303"/>
      <c r="AR206" s="303"/>
      <c r="AS206" s="303"/>
      <c r="AT206" s="303"/>
      <c r="AU206" s="303"/>
      <c r="AV206" s="303"/>
      <c r="AW206" s="303"/>
      <c r="AX206" s="303"/>
      <c r="AY206" s="303"/>
      <c r="AZ206" s="303"/>
      <c r="BA206" s="303"/>
    </row>
    <row r="207" spans="1:53" ht="6.75" customHeight="1">
      <c r="A207" s="97"/>
      <c r="B207" s="130"/>
      <c r="C207" s="130"/>
      <c r="D207" s="130"/>
      <c r="E207" s="130"/>
      <c r="F207" s="102"/>
      <c r="M207" s="130"/>
      <c r="N207" s="130"/>
      <c r="O207" s="130"/>
      <c r="P207" s="130"/>
      <c r="Q207" s="130"/>
      <c r="R207" s="130"/>
    </row>
    <row r="208" spans="1:53" ht="40.5" customHeight="1">
      <c r="A208" s="306" t="s">
        <v>125</v>
      </c>
      <c r="B208" s="303" t="s">
        <v>309</v>
      </c>
      <c r="C208" s="303"/>
      <c r="D208" s="303"/>
      <c r="E208" s="303"/>
      <c r="F208" s="303" t="s">
        <v>108</v>
      </c>
      <c r="G208" s="303"/>
      <c r="H208" s="303"/>
      <c r="I208" s="303"/>
      <c r="J208" s="303"/>
      <c r="K208" s="304" t="s">
        <v>108</v>
      </c>
      <c r="L208" s="304"/>
      <c r="M208" s="303" t="s">
        <v>310</v>
      </c>
      <c r="N208" s="303"/>
      <c r="O208" s="303"/>
      <c r="P208" s="303"/>
      <c r="Q208" s="303"/>
      <c r="R208" s="303"/>
      <c r="S208" s="303"/>
      <c r="T208" s="303"/>
      <c r="U208" s="303"/>
      <c r="V208" s="303"/>
      <c r="W208" s="303"/>
      <c r="X208" s="303"/>
      <c r="Y208" s="303"/>
      <c r="Z208" s="303"/>
      <c r="AA208" s="303"/>
      <c r="AB208" s="303"/>
      <c r="AC208" s="303"/>
      <c r="AD208" s="303"/>
      <c r="AE208" s="303"/>
      <c r="AF208" s="303"/>
      <c r="AG208" s="303"/>
      <c r="AH208" s="303"/>
      <c r="AI208" s="303"/>
      <c r="AJ208" s="303"/>
      <c r="AK208" s="303"/>
      <c r="AL208" s="303"/>
      <c r="AM208" s="303"/>
      <c r="AN208" s="305">
        <v>1</v>
      </c>
      <c r="AO208" s="305"/>
      <c r="AP208" s="303" t="s">
        <v>378</v>
      </c>
      <c r="AQ208" s="303"/>
      <c r="AR208" s="303"/>
      <c r="AS208" s="303"/>
      <c r="AT208" s="303"/>
      <c r="AU208" s="303"/>
      <c r="AV208" s="303"/>
      <c r="AW208" s="303"/>
      <c r="AX208" s="303"/>
      <c r="AY208" s="303"/>
      <c r="AZ208" s="303"/>
      <c r="BA208" s="303"/>
    </row>
    <row r="209" spans="1:53" ht="51" customHeight="1">
      <c r="A209" s="306"/>
      <c r="B209" s="303"/>
      <c r="C209" s="303"/>
      <c r="D209" s="303"/>
      <c r="E209" s="303"/>
      <c r="F209" s="303" t="s">
        <v>109</v>
      </c>
      <c r="G209" s="303"/>
      <c r="H209" s="303"/>
      <c r="I209" s="303"/>
      <c r="J209" s="303"/>
      <c r="K209" s="304" t="s">
        <v>109</v>
      </c>
      <c r="L209" s="304"/>
      <c r="M209" s="303" t="s">
        <v>311</v>
      </c>
      <c r="N209" s="303"/>
      <c r="O209" s="303"/>
      <c r="P209" s="303"/>
      <c r="Q209" s="303"/>
      <c r="R209" s="303"/>
      <c r="S209" s="303"/>
      <c r="T209" s="303"/>
      <c r="U209" s="303"/>
      <c r="V209" s="303"/>
      <c r="W209" s="303"/>
      <c r="X209" s="303"/>
      <c r="Y209" s="303"/>
      <c r="Z209" s="303"/>
      <c r="AA209" s="303"/>
      <c r="AB209" s="303"/>
      <c r="AC209" s="303"/>
      <c r="AD209" s="303"/>
      <c r="AE209" s="303"/>
      <c r="AF209" s="303"/>
      <c r="AG209" s="303"/>
      <c r="AH209" s="303"/>
      <c r="AI209" s="303"/>
      <c r="AJ209" s="303"/>
      <c r="AK209" s="303"/>
      <c r="AL209" s="303"/>
      <c r="AM209" s="303"/>
      <c r="AN209" s="305"/>
      <c r="AO209" s="305"/>
      <c r="AP209" s="303"/>
      <c r="AQ209" s="303"/>
      <c r="AR209" s="303"/>
      <c r="AS209" s="303"/>
      <c r="AT209" s="303"/>
      <c r="AU209" s="303"/>
      <c r="AV209" s="303"/>
      <c r="AW209" s="303"/>
      <c r="AX209" s="303"/>
      <c r="AY209" s="303"/>
      <c r="AZ209" s="303"/>
      <c r="BA209" s="303"/>
    </row>
    <row r="210" spans="1:53" ht="54" customHeight="1">
      <c r="A210" s="306"/>
      <c r="B210" s="303"/>
      <c r="C210" s="303"/>
      <c r="D210" s="303"/>
      <c r="E210" s="303"/>
      <c r="F210" s="303" t="s">
        <v>110</v>
      </c>
      <c r="G210" s="303"/>
      <c r="H210" s="303"/>
      <c r="I210" s="303"/>
      <c r="J210" s="303"/>
      <c r="K210" s="304" t="s">
        <v>110</v>
      </c>
      <c r="L210" s="304"/>
      <c r="M210" s="303" t="s">
        <v>312</v>
      </c>
      <c r="N210" s="303"/>
      <c r="O210" s="303"/>
      <c r="P210" s="303"/>
      <c r="Q210" s="303"/>
      <c r="R210" s="303"/>
      <c r="S210" s="303"/>
      <c r="T210" s="303"/>
      <c r="U210" s="303"/>
      <c r="V210" s="303"/>
      <c r="W210" s="303"/>
      <c r="X210" s="303"/>
      <c r="Y210" s="303"/>
      <c r="Z210" s="303"/>
      <c r="AA210" s="303"/>
      <c r="AB210" s="303"/>
      <c r="AC210" s="303"/>
      <c r="AD210" s="303"/>
      <c r="AE210" s="303"/>
      <c r="AF210" s="303"/>
      <c r="AG210" s="303"/>
      <c r="AH210" s="303"/>
      <c r="AI210" s="303"/>
      <c r="AJ210" s="303"/>
      <c r="AK210" s="303"/>
      <c r="AL210" s="303"/>
      <c r="AM210" s="303"/>
      <c r="AN210" s="305"/>
      <c r="AO210" s="305"/>
      <c r="AP210" s="303"/>
      <c r="AQ210" s="303"/>
      <c r="AR210" s="303"/>
      <c r="AS210" s="303"/>
      <c r="AT210" s="303"/>
      <c r="AU210" s="303"/>
      <c r="AV210" s="303"/>
      <c r="AW210" s="303"/>
      <c r="AX210" s="303"/>
      <c r="AY210" s="303"/>
      <c r="AZ210" s="303"/>
      <c r="BA210" s="303"/>
    </row>
    <row r="211" spans="1:53" ht="6.75" customHeight="1">
      <c r="A211" s="97"/>
      <c r="B211" s="130"/>
      <c r="C211" s="130"/>
      <c r="D211" s="130"/>
      <c r="E211" s="130"/>
      <c r="F211" s="102"/>
      <c r="M211" s="130"/>
      <c r="N211" s="130"/>
      <c r="O211" s="130"/>
      <c r="P211" s="130"/>
      <c r="Q211" s="130"/>
      <c r="R211" s="130"/>
    </row>
    <row r="212" spans="1:53" ht="38.25" customHeight="1">
      <c r="A212" s="306" t="s">
        <v>126</v>
      </c>
      <c r="B212" s="303" t="s">
        <v>314</v>
      </c>
      <c r="C212" s="303"/>
      <c r="D212" s="303"/>
      <c r="E212" s="303"/>
      <c r="F212" s="303" t="s">
        <v>108</v>
      </c>
      <c r="G212" s="303"/>
      <c r="H212" s="303"/>
      <c r="I212" s="303"/>
      <c r="J212" s="303"/>
      <c r="K212" s="304" t="s">
        <v>108</v>
      </c>
      <c r="L212" s="304"/>
      <c r="M212" s="303" t="s">
        <v>313</v>
      </c>
      <c r="N212" s="303"/>
      <c r="O212" s="303"/>
      <c r="P212" s="303"/>
      <c r="Q212" s="303"/>
      <c r="R212" s="303"/>
      <c r="S212" s="303"/>
      <c r="T212" s="303"/>
      <c r="U212" s="303"/>
      <c r="V212" s="303"/>
      <c r="W212" s="303"/>
      <c r="X212" s="303"/>
      <c r="Y212" s="303"/>
      <c r="Z212" s="303"/>
      <c r="AA212" s="303"/>
      <c r="AB212" s="303"/>
      <c r="AC212" s="303"/>
      <c r="AD212" s="303"/>
      <c r="AE212" s="303"/>
      <c r="AF212" s="303"/>
      <c r="AG212" s="303"/>
      <c r="AH212" s="303"/>
      <c r="AI212" s="303"/>
      <c r="AJ212" s="303"/>
      <c r="AK212" s="303"/>
      <c r="AL212" s="303"/>
      <c r="AM212" s="303"/>
      <c r="AN212" s="305">
        <v>3</v>
      </c>
      <c r="AO212" s="305"/>
      <c r="AP212" s="303" t="s">
        <v>379</v>
      </c>
      <c r="AQ212" s="303"/>
      <c r="AR212" s="303"/>
      <c r="AS212" s="303"/>
      <c r="AT212" s="303"/>
      <c r="AU212" s="303"/>
      <c r="AV212" s="303"/>
      <c r="AW212" s="303"/>
      <c r="AX212" s="303"/>
      <c r="AY212" s="303"/>
      <c r="AZ212" s="303"/>
      <c r="BA212" s="303"/>
    </row>
    <row r="213" spans="1:53" ht="60.75" customHeight="1">
      <c r="A213" s="306"/>
      <c r="B213" s="303"/>
      <c r="C213" s="303"/>
      <c r="D213" s="303"/>
      <c r="E213" s="303"/>
      <c r="F213" s="303" t="s">
        <v>109</v>
      </c>
      <c r="G213" s="303"/>
      <c r="H213" s="303"/>
      <c r="I213" s="303"/>
      <c r="J213" s="303"/>
      <c r="K213" s="304" t="s">
        <v>109</v>
      </c>
      <c r="L213" s="304"/>
      <c r="M213" s="303" t="s">
        <v>315</v>
      </c>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5"/>
      <c r="AO213" s="305"/>
      <c r="AP213" s="303"/>
      <c r="AQ213" s="303"/>
      <c r="AR213" s="303"/>
      <c r="AS213" s="303"/>
      <c r="AT213" s="303"/>
      <c r="AU213" s="303"/>
      <c r="AV213" s="303"/>
      <c r="AW213" s="303"/>
      <c r="AX213" s="303"/>
      <c r="AY213" s="303"/>
      <c r="AZ213" s="303"/>
      <c r="BA213" s="303"/>
    </row>
    <row r="214" spans="1:53" ht="50.25" customHeight="1">
      <c r="A214" s="306"/>
      <c r="B214" s="303"/>
      <c r="C214" s="303"/>
      <c r="D214" s="303"/>
      <c r="E214" s="303"/>
      <c r="F214" s="303" t="s">
        <v>110</v>
      </c>
      <c r="G214" s="303"/>
      <c r="H214" s="303"/>
      <c r="I214" s="303"/>
      <c r="J214" s="303"/>
      <c r="K214" s="304" t="s">
        <v>110</v>
      </c>
      <c r="L214" s="304"/>
      <c r="M214" s="303" t="s">
        <v>316</v>
      </c>
      <c r="N214" s="303"/>
      <c r="O214" s="303"/>
      <c r="P214" s="303"/>
      <c r="Q214" s="303"/>
      <c r="R214" s="303"/>
      <c r="S214" s="303"/>
      <c r="T214" s="303"/>
      <c r="U214" s="303"/>
      <c r="V214" s="303"/>
      <c r="W214" s="303"/>
      <c r="X214" s="303"/>
      <c r="Y214" s="303"/>
      <c r="Z214" s="303"/>
      <c r="AA214" s="303"/>
      <c r="AB214" s="303"/>
      <c r="AC214" s="303"/>
      <c r="AD214" s="303"/>
      <c r="AE214" s="303"/>
      <c r="AF214" s="303"/>
      <c r="AG214" s="303"/>
      <c r="AH214" s="303"/>
      <c r="AI214" s="303"/>
      <c r="AJ214" s="303"/>
      <c r="AK214" s="303"/>
      <c r="AL214" s="303"/>
      <c r="AM214" s="303"/>
      <c r="AN214" s="305"/>
      <c r="AO214" s="305"/>
      <c r="AP214" s="303"/>
      <c r="AQ214" s="303"/>
      <c r="AR214" s="303"/>
      <c r="AS214" s="303"/>
      <c r="AT214" s="303"/>
      <c r="AU214" s="303"/>
      <c r="AV214" s="303"/>
      <c r="AW214" s="303"/>
      <c r="AX214" s="303"/>
      <c r="AY214" s="303"/>
      <c r="AZ214" s="303"/>
      <c r="BA214" s="303"/>
    </row>
    <row r="215" spans="1:53" ht="6.75" customHeight="1">
      <c r="A215" s="97"/>
      <c r="B215" s="130"/>
      <c r="C215" s="130"/>
      <c r="D215" s="130"/>
      <c r="E215" s="130"/>
      <c r="F215" s="102"/>
      <c r="M215" s="130"/>
      <c r="N215" s="130"/>
      <c r="O215" s="130"/>
      <c r="P215" s="130"/>
      <c r="Q215" s="130"/>
      <c r="R215" s="130"/>
    </row>
    <row r="216" spans="1:53" ht="53.25" customHeight="1">
      <c r="A216" s="306" t="s">
        <v>127</v>
      </c>
      <c r="B216" s="303" t="s">
        <v>317</v>
      </c>
      <c r="C216" s="303"/>
      <c r="D216" s="303"/>
      <c r="E216" s="303"/>
      <c r="F216" s="303" t="s">
        <v>108</v>
      </c>
      <c r="G216" s="303"/>
      <c r="H216" s="303"/>
      <c r="I216" s="303"/>
      <c r="J216" s="303"/>
      <c r="K216" s="304" t="s">
        <v>108</v>
      </c>
      <c r="L216" s="304"/>
      <c r="M216" s="303" t="s">
        <v>318</v>
      </c>
      <c r="N216" s="303"/>
      <c r="O216" s="303"/>
      <c r="P216" s="303"/>
      <c r="Q216" s="303"/>
      <c r="R216" s="303"/>
      <c r="S216" s="303"/>
      <c r="T216" s="303"/>
      <c r="U216" s="303"/>
      <c r="V216" s="303"/>
      <c r="W216" s="303"/>
      <c r="X216" s="303"/>
      <c r="Y216" s="303"/>
      <c r="Z216" s="303"/>
      <c r="AA216" s="303"/>
      <c r="AB216" s="303"/>
      <c r="AC216" s="303"/>
      <c r="AD216" s="303"/>
      <c r="AE216" s="303"/>
      <c r="AF216" s="303"/>
      <c r="AG216" s="303"/>
      <c r="AH216" s="303"/>
      <c r="AI216" s="303"/>
      <c r="AJ216" s="303"/>
      <c r="AK216" s="303"/>
      <c r="AL216" s="303"/>
      <c r="AM216" s="303"/>
      <c r="AN216" s="305">
        <v>3</v>
      </c>
      <c r="AO216" s="305"/>
      <c r="AP216" s="303" t="s">
        <v>380</v>
      </c>
      <c r="AQ216" s="303"/>
      <c r="AR216" s="303"/>
      <c r="AS216" s="303"/>
      <c r="AT216" s="303"/>
      <c r="AU216" s="303"/>
      <c r="AV216" s="303"/>
      <c r="AW216" s="303"/>
      <c r="AX216" s="303"/>
      <c r="AY216" s="303"/>
      <c r="AZ216" s="303"/>
      <c r="BA216" s="303"/>
    </row>
    <row r="217" spans="1:53" ht="50.25" customHeight="1">
      <c r="A217" s="306"/>
      <c r="B217" s="303"/>
      <c r="C217" s="303"/>
      <c r="D217" s="303"/>
      <c r="E217" s="303"/>
      <c r="F217" s="303" t="s">
        <v>109</v>
      </c>
      <c r="G217" s="303"/>
      <c r="H217" s="303"/>
      <c r="I217" s="303"/>
      <c r="J217" s="303"/>
      <c r="K217" s="304" t="s">
        <v>109</v>
      </c>
      <c r="L217" s="304"/>
      <c r="M217" s="303" t="s">
        <v>319</v>
      </c>
      <c r="N217" s="303"/>
      <c r="O217" s="303"/>
      <c r="P217" s="303"/>
      <c r="Q217" s="303"/>
      <c r="R217" s="303"/>
      <c r="S217" s="303"/>
      <c r="T217" s="303"/>
      <c r="U217" s="303"/>
      <c r="V217" s="303"/>
      <c r="W217" s="303"/>
      <c r="X217" s="303"/>
      <c r="Y217" s="303"/>
      <c r="Z217" s="303"/>
      <c r="AA217" s="303"/>
      <c r="AB217" s="303"/>
      <c r="AC217" s="303"/>
      <c r="AD217" s="303"/>
      <c r="AE217" s="303"/>
      <c r="AF217" s="303"/>
      <c r="AG217" s="303"/>
      <c r="AH217" s="303"/>
      <c r="AI217" s="303"/>
      <c r="AJ217" s="303"/>
      <c r="AK217" s="303"/>
      <c r="AL217" s="303"/>
      <c r="AM217" s="303"/>
      <c r="AN217" s="305"/>
      <c r="AO217" s="305"/>
      <c r="AP217" s="303"/>
      <c r="AQ217" s="303"/>
      <c r="AR217" s="303"/>
      <c r="AS217" s="303"/>
      <c r="AT217" s="303"/>
      <c r="AU217" s="303"/>
      <c r="AV217" s="303"/>
      <c r="AW217" s="303"/>
      <c r="AX217" s="303"/>
      <c r="AY217" s="303"/>
      <c r="AZ217" s="303"/>
      <c r="BA217" s="303"/>
    </row>
    <row r="218" spans="1:53" ht="52.5" customHeight="1">
      <c r="A218" s="306"/>
      <c r="B218" s="303"/>
      <c r="C218" s="303"/>
      <c r="D218" s="303"/>
      <c r="E218" s="303"/>
      <c r="F218" s="303" t="s">
        <v>110</v>
      </c>
      <c r="G218" s="303"/>
      <c r="H218" s="303"/>
      <c r="I218" s="303"/>
      <c r="J218" s="303"/>
      <c r="K218" s="304" t="s">
        <v>110</v>
      </c>
      <c r="L218" s="304"/>
      <c r="M218" s="303" t="s">
        <v>320</v>
      </c>
      <c r="N218" s="303"/>
      <c r="O218" s="303"/>
      <c r="P218" s="303"/>
      <c r="Q218" s="303"/>
      <c r="R218" s="303"/>
      <c r="S218" s="303"/>
      <c r="T218" s="303"/>
      <c r="U218" s="303"/>
      <c r="V218" s="303"/>
      <c r="W218" s="303"/>
      <c r="X218" s="303"/>
      <c r="Y218" s="303"/>
      <c r="Z218" s="303"/>
      <c r="AA218" s="303"/>
      <c r="AB218" s="303"/>
      <c r="AC218" s="303"/>
      <c r="AD218" s="303"/>
      <c r="AE218" s="303"/>
      <c r="AF218" s="303"/>
      <c r="AG218" s="303"/>
      <c r="AH218" s="303"/>
      <c r="AI218" s="303"/>
      <c r="AJ218" s="303"/>
      <c r="AK218" s="303"/>
      <c r="AL218" s="303"/>
      <c r="AM218" s="303"/>
      <c r="AN218" s="305"/>
      <c r="AO218" s="305"/>
      <c r="AP218" s="303"/>
      <c r="AQ218" s="303"/>
      <c r="AR218" s="303"/>
      <c r="AS218" s="303"/>
      <c r="AT218" s="303"/>
      <c r="AU218" s="303"/>
      <c r="AV218" s="303"/>
      <c r="AW218" s="303"/>
      <c r="AX218" s="303"/>
      <c r="AY218" s="303"/>
      <c r="AZ218" s="303"/>
      <c r="BA218" s="303"/>
    </row>
    <row r="219" spans="1:53" ht="6.75" customHeight="1">
      <c r="A219" s="97"/>
      <c r="B219" s="130"/>
      <c r="C219" s="130"/>
      <c r="D219" s="130"/>
      <c r="E219" s="130"/>
      <c r="F219" s="102"/>
      <c r="M219" s="130"/>
      <c r="N219" s="130"/>
      <c r="O219" s="130"/>
      <c r="P219" s="130"/>
      <c r="Q219" s="130"/>
      <c r="R219" s="130"/>
    </row>
    <row r="220" spans="1:53" ht="34.5" customHeight="1">
      <c r="A220" s="306" t="s">
        <v>128</v>
      </c>
      <c r="B220" s="303" t="s">
        <v>321</v>
      </c>
      <c r="C220" s="303"/>
      <c r="D220" s="303"/>
      <c r="E220" s="303"/>
      <c r="F220" s="303" t="s">
        <v>108</v>
      </c>
      <c r="G220" s="303"/>
      <c r="H220" s="303"/>
      <c r="I220" s="303"/>
      <c r="J220" s="303"/>
      <c r="K220" s="304" t="s">
        <v>108</v>
      </c>
      <c r="L220" s="304"/>
      <c r="M220" s="303" t="s">
        <v>322</v>
      </c>
      <c r="N220" s="303"/>
      <c r="O220" s="303"/>
      <c r="P220" s="303"/>
      <c r="Q220" s="303"/>
      <c r="R220" s="303"/>
      <c r="S220" s="303"/>
      <c r="T220" s="303"/>
      <c r="U220" s="303"/>
      <c r="V220" s="303"/>
      <c r="W220" s="303"/>
      <c r="X220" s="303"/>
      <c r="Y220" s="303"/>
      <c r="Z220" s="303"/>
      <c r="AA220" s="303"/>
      <c r="AB220" s="303"/>
      <c r="AC220" s="303"/>
      <c r="AD220" s="303"/>
      <c r="AE220" s="303"/>
      <c r="AF220" s="303"/>
      <c r="AG220" s="303"/>
      <c r="AH220" s="303"/>
      <c r="AI220" s="303"/>
      <c r="AJ220" s="303"/>
      <c r="AK220" s="303"/>
      <c r="AL220" s="303"/>
      <c r="AM220" s="303"/>
      <c r="AN220" s="305">
        <v>1</v>
      </c>
      <c r="AO220" s="305"/>
      <c r="AP220" s="303" t="s">
        <v>381</v>
      </c>
      <c r="AQ220" s="317"/>
      <c r="AR220" s="317"/>
      <c r="AS220" s="317"/>
      <c r="AT220" s="317"/>
      <c r="AU220" s="317"/>
      <c r="AV220" s="317"/>
      <c r="AW220" s="317"/>
      <c r="AX220" s="317"/>
      <c r="AY220" s="317"/>
      <c r="AZ220" s="317"/>
      <c r="BA220" s="317"/>
    </row>
    <row r="221" spans="1:53" ht="51" customHeight="1">
      <c r="A221" s="306"/>
      <c r="B221" s="303"/>
      <c r="C221" s="303"/>
      <c r="D221" s="303"/>
      <c r="E221" s="303"/>
      <c r="F221" s="303" t="s">
        <v>109</v>
      </c>
      <c r="G221" s="303"/>
      <c r="H221" s="303"/>
      <c r="I221" s="303"/>
      <c r="J221" s="303"/>
      <c r="K221" s="304" t="s">
        <v>109</v>
      </c>
      <c r="L221" s="304"/>
      <c r="M221" s="303" t="s">
        <v>323</v>
      </c>
      <c r="N221" s="303"/>
      <c r="O221" s="303"/>
      <c r="P221" s="303"/>
      <c r="Q221" s="303"/>
      <c r="R221" s="303"/>
      <c r="S221" s="303"/>
      <c r="T221" s="303"/>
      <c r="U221" s="303"/>
      <c r="V221" s="303"/>
      <c r="W221" s="303"/>
      <c r="X221" s="303"/>
      <c r="Y221" s="303"/>
      <c r="Z221" s="303"/>
      <c r="AA221" s="303"/>
      <c r="AB221" s="303"/>
      <c r="AC221" s="303"/>
      <c r="AD221" s="303"/>
      <c r="AE221" s="303"/>
      <c r="AF221" s="303"/>
      <c r="AG221" s="303"/>
      <c r="AH221" s="303"/>
      <c r="AI221" s="303"/>
      <c r="AJ221" s="303"/>
      <c r="AK221" s="303"/>
      <c r="AL221" s="303"/>
      <c r="AM221" s="303"/>
      <c r="AN221" s="305"/>
      <c r="AO221" s="305"/>
      <c r="AP221" s="317"/>
      <c r="AQ221" s="317"/>
      <c r="AR221" s="317"/>
      <c r="AS221" s="317"/>
      <c r="AT221" s="317"/>
      <c r="AU221" s="317"/>
      <c r="AV221" s="317"/>
      <c r="AW221" s="317"/>
      <c r="AX221" s="317"/>
      <c r="AY221" s="317"/>
      <c r="AZ221" s="317"/>
      <c r="BA221" s="317"/>
    </row>
    <row r="222" spans="1:53" ht="51" customHeight="1">
      <c r="A222" s="306"/>
      <c r="B222" s="303"/>
      <c r="C222" s="303"/>
      <c r="D222" s="303"/>
      <c r="E222" s="303"/>
      <c r="F222" s="303" t="s">
        <v>110</v>
      </c>
      <c r="G222" s="303"/>
      <c r="H222" s="303"/>
      <c r="I222" s="303"/>
      <c r="J222" s="303"/>
      <c r="K222" s="304" t="s">
        <v>110</v>
      </c>
      <c r="L222" s="304"/>
      <c r="M222" s="303" t="s">
        <v>324</v>
      </c>
      <c r="N222" s="303"/>
      <c r="O222" s="303"/>
      <c r="P222" s="303"/>
      <c r="Q222" s="303"/>
      <c r="R222" s="303"/>
      <c r="S222" s="303"/>
      <c r="T222" s="303"/>
      <c r="U222" s="303"/>
      <c r="V222" s="303"/>
      <c r="W222" s="303"/>
      <c r="X222" s="303"/>
      <c r="Y222" s="303"/>
      <c r="Z222" s="303"/>
      <c r="AA222" s="303"/>
      <c r="AB222" s="303"/>
      <c r="AC222" s="303"/>
      <c r="AD222" s="303"/>
      <c r="AE222" s="303"/>
      <c r="AF222" s="303"/>
      <c r="AG222" s="303"/>
      <c r="AH222" s="303"/>
      <c r="AI222" s="303"/>
      <c r="AJ222" s="303"/>
      <c r="AK222" s="303"/>
      <c r="AL222" s="303"/>
      <c r="AM222" s="303"/>
      <c r="AN222" s="305"/>
      <c r="AO222" s="305"/>
      <c r="AP222" s="317"/>
      <c r="AQ222" s="317"/>
      <c r="AR222" s="317"/>
      <c r="AS222" s="317"/>
      <c r="AT222" s="317"/>
      <c r="AU222" s="317"/>
      <c r="AV222" s="317"/>
      <c r="AW222" s="317"/>
      <c r="AX222" s="317"/>
      <c r="AY222" s="317"/>
      <c r="AZ222" s="317"/>
      <c r="BA222" s="317"/>
    </row>
  </sheetData>
  <mergeCells count="478">
    <mergeCell ref="A220:A222"/>
    <mergeCell ref="B220:J222"/>
    <mergeCell ref="K220:L220"/>
    <mergeCell ref="M220:AM220"/>
    <mergeCell ref="AN220:AO222"/>
    <mergeCell ref="AP220:BA222"/>
    <mergeCell ref="K221:L221"/>
    <mergeCell ref="M221:AM221"/>
    <mergeCell ref="K222:L222"/>
    <mergeCell ref="M222:AM222"/>
    <mergeCell ref="A216:A218"/>
    <mergeCell ref="B216:J218"/>
    <mergeCell ref="K216:L216"/>
    <mergeCell ref="M216:AM216"/>
    <mergeCell ref="AN216:AO218"/>
    <mergeCell ref="AP216:BA218"/>
    <mergeCell ref="K217:L217"/>
    <mergeCell ref="M217:AM217"/>
    <mergeCell ref="K218:L218"/>
    <mergeCell ref="M218:AM218"/>
    <mergeCell ref="A212:A214"/>
    <mergeCell ref="B212:J214"/>
    <mergeCell ref="K212:L212"/>
    <mergeCell ref="M212:AM212"/>
    <mergeCell ref="AN212:AO214"/>
    <mergeCell ref="AP212:BA214"/>
    <mergeCell ref="K213:L213"/>
    <mergeCell ref="M213:AM213"/>
    <mergeCell ref="K214:L214"/>
    <mergeCell ref="M214:AM214"/>
    <mergeCell ref="A208:A210"/>
    <mergeCell ref="B208:J210"/>
    <mergeCell ref="K208:L208"/>
    <mergeCell ref="M208:AM208"/>
    <mergeCell ref="AN208:AO210"/>
    <mergeCell ref="AP208:BA210"/>
    <mergeCell ref="K209:L209"/>
    <mergeCell ref="M209:AM209"/>
    <mergeCell ref="K210:L210"/>
    <mergeCell ref="M210:AM210"/>
    <mergeCell ref="A204:A206"/>
    <mergeCell ref="B204:J206"/>
    <mergeCell ref="K204:L204"/>
    <mergeCell ref="M204:AM204"/>
    <mergeCell ref="AN204:AO206"/>
    <mergeCell ref="AP204:BA206"/>
    <mergeCell ref="K205:L205"/>
    <mergeCell ref="M205:AM205"/>
    <mergeCell ref="K206:L206"/>
    <mergeCell ref="M206:AM206"/>
    <mergeCell ref="A200:A202"/>
    <mergeCell ref="B200:J202"/>
    <mergeCell ref="K200:L200"/>
    <mergeCell ref="M200:AM200"/>
    <mergeCell ref="AN200:AO202"/>
    <mergeCell ref="AP200:BA202"/>
    <mergeCell ref="K201:L201"/>
    <mergeCell ref="M201:AM201"/>
    <mergeCell ref="K202:L202"/>
    <mergeCell ref="M202:AM202"/>
    <mergeCell ref="A194:AM194"/>
    <mergeCell ref="AN194:AO194"/>
    <mergeCell ref="A196:A198"/>
    <mergeCell ref="B196:J198"/>
    <mergeCell ref="K196:L196"/>
    <mergeCell ref="M196:AM196"/>
    <mergeCell ref="AN196:AO198"/>
    <mergeCell ref="AP196:BA198"/>
    <mergeCell ref="K197:L197"/>
    <mergeCell ref="M197:AM197"/>
    <mergeCell ref="K198:L198"/>
    <mergeCell ref="M198:AM198"/>
    <mergeCell ref="A190:A192"/>
    <mergeCell ref="B190:J192"/>
    <mergeCell ref="K190:L190"/>
    <mergeCell ref="M190:AM190"/>
    <mergeCell ref="AN190:AO192"/>
    <mergeCell ref="AP190:BA192"/>
    <mergeCell ref="K191:L191"/>
    <mergeCell ref="M191:AM191"/>
    <mergeCell ref="K192:L192"/>
    <mergeCell ref="M192:AM192"/>
    <mergeCell ref="A186:A188"/>
    <mergeCell ref="B186:J188"/>
    <mergeCell ref="K186:L186"/>
    <mergeCell ref="M186:AM186"/>
    <mergeCell ref="AN186:AO188"/>
    <mergeCell ref="AP186:BA188"/>
    <mergeCell ref="K187:L187"/>
    <mergeCell ref="M187:AM187"/>
    <mergeCell ref="K188:L188"/>
    <mergeCell ref="M188:AM188"/>
    <mergeCell ref="A182:A184"/>
    <mergeCell ref="B182:J184"/>
    <mergeCell ref="K182:L182"/>
    <mergeCell ref="M182:AM182"/>
    <mergeCell ref="AN182:AO184"/>
    <mergeCell ref="AP182:BA184"/>
    <mergeCell ref="K183:L183"/>
    <mergeCell ref="M183:AM183"/>
    <mergeCell ref="K184:L184"/>
    <mergeCell ref="M184:AM184"/>
    <mergeCell ref="A178:A180"/>
    <mergeCell ref="B178:J180"/>
    <mergeCell ref="K178:L178"/>
    <mergeCell ref="M178:AM178"/>
    <mergeCell ref="AN178:AO180"/>
    <mergeCell ref="AP178:BA180"/>
    <mergeCell ref="K179:L179"/>
    <mergeCell ref="M179:AM179"/>
    <mergeCell ref="K180:L180"/>
    <mergeCell ref="M180:AM180"/>
    <mergeCell ref="AP170:BA172"/>
    <mergeCell ref="K171:L171"/>
    <mergeCell ref="M171:AM171"/>
    <mergeCell ref="K172:L172"/>
    <mergeCell ref="M172:AM172"/>
    <mergeCell ref="A174:A176"/>
    <mergeCell ref="B174:J176"/>
    <mergeCell ref="K174:L174"/>
    <mergeCell ref="M174:AM174"/>
    <mergeCell ref="AN174:AO176"/>
    <mergeCell ref="AP174:BA176"/>
    <mergeCell ref="K175:L175"/>
    <mergeCell ref="M175:AM175"/>
    <mergeCell ref="K176:L176"/>
    <mergeCell ref="M176:AM176"/>
    <mergeCell ref="A166:AM166"/>
    <mergeCell ref="AN166:AO166"/>
    <mergeCell ref="A168:AM168"/>
    <mergeCell ref="AN168:AO168"/>
    <mergeCell ref="A170:A172"/>
    <mergeCell ref="B170:J172"/>
    <mergeCell ref="K170:L170"/>
    <mergeCell ref="M170:AM170"/>
    <mergeCell ref="AN170:AO172"/>
    <mergeCell ref="A160:AM160"/>
    <mergeCell ref="AN160:AO160"/>
    <mergeCell ref="A162:A164"/>
    <mergeCell ref="B162:J164"/>
    <mergeCell ref="K162:L162"/>
    <mergeCell ref="M162:AM162"/>
    <mergeCell ref="AN162:AO164"/>
    <mergeCell ref="AP162:BA164"/>
    <mergeCell ref="K163:L163"/>
    <mergeCell ref="M163:AM163"/>
    <mergeCell ref="K164:L164"/>
    <mergeCell ref="M164:AM164"/>
    <mergeCell ref="A156:A158"/>
    <mergeCell ref="B156:J158"/>
    <mergeCell ref="K156:L156"/>
    <mergeCell ref="M156:AM156"/>
    <mergeCell ref="AN156:AO158"/>
    <mergeCell ref="AP156:BA158"/>
    <mergeCell ref="K157:L157"/>
    <mergeCell ref="M157:AM157"/>
    <mergeCell ref="K158:L158"/>
    <mergeCell ref="M158:AM158"/>
    <mergeCell ref="A152:A154"/>
    <mergeCell ref="B152:J154"/>
    <mergeCell ref="K152:L152"/>
    <mergeCell ref="M152:AM152"/>
    <mergeCell ref="AN152:AO154"/>
    <mergeCell ref="AP152:BA154"/>
    <mergeCell ref="K153:L153"/>
    <mergeCell ref="M153:AM153"/>
    <mergeCell ref="K154:L154"/>
    <mergeCell ref="M154:AM154"/>
    <mergeCell ref="A148:A150"/>
    <mergeCell ref="B148:J150"/>
    <mergeCell ref="K148:L148"/>
    <mergeCell ref="M148:AM148"/>
    <mergeCell ref="AN148:AO150"/>
    <mergeCell ref="AP148:BA150"/>
    <mergeCell ref="K149:L149"/>
    <mergeCell ref="M149:AM149"/>
    <mergeCell ref="K150:L150"/>
    <mergeCell ref="M150:AM150"/>
    <mergeCell ref="A144:A146"/>
    <mergeCell ref="B144:J146"/>
    <mergeCell ref="K144:L144"/>
    <mergeCell ref="M144:AM144"/>
    <mergeCell ref="AN144:AO146"/>
    <mergeCell ref="AP144:BA146"/>
    <mergeCell ref="K145:L145"/>
    <mergeCell ref="M145:AM145"/>
    <mergeCell ref="K146:L146"/>
    <mergeCell ref="M146:AM146"/>
    <mergeCell ref="A140:A142"/>
    <mergeCell ref="B140:J142"/>
    <mergeCell ref="K140:L140"/>
    <mergeCell ref="M140:AM140"/>
    <mergeCell ref="AN140:AO142"/>
    <mergeCell ref="AP140:BA142"/>
    <mergeCell ref="K141:L141"/>
    <mergeCell ref="M141:AM141"/>
    <mergeCell ref="K142:L142"/>
    <mergeCell ref="M142:AM142"/>
    <mergeCell ref="A136:A138"/>
    <mergeCell ref="B136:J138"/>
    <mergeCell ref="K136:L136"/>
    <mergeCell ref="M136:AM136"/>
    <mergeCell ref="AN136:AO138"/>
    <mergeCell ref="AP136:BA138"/>
    <mergeCell ref="K137:L137"/>
    <mergeCell ref="M137:AM137"/>
    <mergeCell ref="K138:L138"/>
    <mergeCell ref="M138:AM138"/>
    <mergeCell ref="A130:AM130"/>
    <mergeCell ref="AN130:AO130"/>
    <mergeCell ref="A132:A134"/>
    <mergeCell ref="B132:J134"/>
    <mergeCell ref="K132:L132"/>
    <mergeCell ref="M132:AM132"/>
    <mergeCell ref="AN132:AO134"/>
    <mergeCell ref="AP132:BA134"/>
    <mergeCell ref="K133:L133"/>
    <mergeCell ref="M133:AM133"/>
    <mergeCell ref="K134:L134"/>
    <mergeCell ref="M134:AM134"/>
    <mergeCell ref="A126:A128"/>
    <mergeCell ref="B126:J128"/>
    <mergeCell ref="K126:L126"/>
    <mergeCell ref="M126:AM126"/>
    <mergeCell ref="AN126:AO128"/>
    <mergeCell ref="AP126:BA128"/>
    <mergeCell ref="K127:L127"/>
    <mergeCell ref="M127:AM127"/>
    <mergeCell ref="K128:L128"/>
    <mergeCell ref="M128:AM128"/>
    <mergeCell ref="A118:AM118"/>
    <mergeCell ref="A120:AM120"/>
    <mergeCell ref="AN120:AO120"/>
    <mergeCell ref="A122:A124"/>
    <mergeCell ref="B122:J124"/>
    <mergeCell ref="K122:L122"/>
    <mergeCell ref="M122:AM122"/>
    <mergeCell ref="AN122:AO124"/>
    <mergeCell ref="AP122:BA124"/>
    <mergeCell ref="K123:L123"/>
    <mergeCell ref="M123:AM123"/>
    <mergeCell ref="K124:L124"/>
    <mergeCell ref="M124:AM124"/>
    <mergeCell ref="A114:A116"/>
    <mergeCell ref="B114:J116"/>
    <mergeCell ref="K114:L114"/>
    <mergeCell ref="M114:AM114"/>
    <mergeCell ref="AN114:AO116"/>
    <mergeCell ref="AP114:BA116"/>
    <mergeCell ref="K115:L115"/>
    <mergeCell ref="M115:AM115"/>
    <mergeCell ref="K116:L116"/>
    <mergeCell ref="M116:AM116"/>
    <mergeCell ref="A108:AM108"/>
    <mergeCell ref="AN108:AO108"/>
    <mergeCell ref="A110:A112"/>
    <mergeCell ref="B110:J112"/>
    <mergeCell ref="K110:L110"/>
    <mergeCell ref="M110:AM110"/>
    <mergeCell ref="AN110:AO112"/>
    <mergeCell ref="AP110:BA112"/>
    <mergeCell ref="K111:L111"/>
    <mergeCell ref="M111:AM111"/>
    <mergeCell ref="K112:L112"/>
    <mergeCell ref="M112:AM112"/>
    <mergeCell ref="A104:A106"/>
    <mergeCell ref="B104:J106"/>
    <mergeCell ref="K104:L104"/>
    <mergeCell ref="M104:AM104"/>
    <mergeCell ref="AN104:AO106"/>
    <mergeCell ref="AP104:BA106"/>
    <mergeCell ref="K105:L105"/>
    <mergeCell ref="M105:AM105"/>
    <mergeCell ref="K106:L106"/>
    <mergeCell ref="M106:AM106"/>
    <mergeCell ref="A100:A102"/>
    <mergeCell ref="B100:J102"/>
    <mergeCell ref="K100:L100"/>
    <mergeCell ref="M100:AM100"/>
    <mergeCell ref="AN100:AO102"/>
    <mergeCell ref="AP100:BA102"/>
    <mergeCell ref="K101:L101"/>
    <mergeCell ref="M101:AM101"/>
    <mergeCell ref="K102:L102"/>
    <mergeCell ref="M102:AM102"/>
    <mergeCell ref="A96:A98"/>
    <mergeCell ref="B96:J98"/>
    <mergeCell ref="K96:L96"/>
    <mergeCell ref="M96:AM96"/>
    <mergeCell ref="AN96:AO98"/>
    <mergeCell ref="AP96:BA98"/>
    <mergeCell ref="K97:L97"/>
    <mergeCell ref="M97:AM97"/>
    <mergeCell ref="K98:L98"/>
    <mergeCell ref="M98:AM98"/>
    <mergeCell ref="A92:A94"/>
    <mergeCell ref="B92:J94"/>
    <mergeCell ref="K92:L92"/>
    <mergeCell ref="M92:AM92"/>
    <mergeCell ref="AN92:AO94"/>
    <mergeCell ref="AP92:BA94"/>
    <mergeCell ref="K93:L93"/>
    <mergeCell ref="M93:AM93"/>
    <mergeCell ref="K94:L94"/>
    <mergeCell ref="M94:AM94"/>
    <mergeCell ref="A86:AM86"/>
    <mergeCell ref="AN86:AO86"/>
    <mergeCell ref="A88:A90"/>
    <mergeCell ref="B88:J90"/>
    <mergeCell ref="K88:L88"/>
    <mergeCell ref="M88:AM88"/>
    <mergeCell ref="AN88:AO90"/>
    <mergeCell ref="AP88:BA90"/>
    <mergeCell ref="K89:L89"/>
    <mergeCell ref="M89:AM89"/>
    <mergeCell ref="K90:L90"/>
    <mergeCell ref="M90:AM90"/>
    <mergeCell ref="A81:A84"/>
    <mergeCell ref="B81:J84"/>
    <mergeCell ref="K81:L81"/>
    <mergeCell ref="M81:AM81"/>
    <mergeCell ref="AN81:AO84"/>
    <mergeCell ref="AP81:BA84"/>
    <mergeCell ref="K83:L83"/>
    <mergeCell ref="M83:AM83"/>
    <mergeCell ref="K84:L84"/>
    <mergeCell ref="M84:AM84"/>
    <mergeCell ref="K82:L82"/>
    <mergeCell ref="M82:AM82"/>
    <mergeCell ref="A76:A79"/>
    <mergeCell ref="B76:J79"/>
    <mergeCell ref="K76:L76"/>
    <mergeCell ref="M76:AM76"/>
    <mergeCell ref="AN76:AO79"/>
    <mergeCell ref="AP76:BA79"/>
    <mergeCell ref="K78:L78"/>
    <mergeCell ref="M78:AM78"/>
    <mergeCell ref="K79:L79"/>
    <mergeCell ref="M79:AM79"/>
    <mergeCell ref="K77:L77"/>
    <mergeCell ref="M77:AM77"/>
    <mergeCell ref="A71:A74"/>
    <mergeCell ref="B71:J74"/>
    <mergeCell ref="K71:L71"/>
    <mergeCell ref="M71:AM71"/>
    <mergeCell ref="AN71:AO74"/>
    <mergeCell ref="AP71:BA74"/>
    <mergeCell ref="K73:L73"/>
    <mergeCell ref="M73:AM73"/>
    <mergeCell ref="K74:L74"/>
    <mergeCell ref="M74:AM74"/>
    <mergeCell ref="K72:L72"/>
    <mergeCell ref="M72:AM72"/>
    <mergeCell ref="A60:BA60"/>
    <mergeCell ref="A62:E62"/>
    <mergeCell ref="F62:AM62"/>
    <mergeCell ref="AN62:AO62"/>
    <mergeCell ref="AP62:BA62"/>
    <mergeCell ref="D63:E63"/>
    <mergeCell ref="A64:AM64"/>
    <mergeCell ref="AN64:AO64"/>
    <mergeCell ref="A66:A69"/>
    <mergeCell ref="B66:J69"/>
    <mergeCell ref="K66:L66"/>
    <mergeCell ref="M66:AM66"/>
    <mergeCell ref="AN66:AO69"/>
    <mergeCell ref="K67:L67"/>
    <mergeCell ref="M68:AM68"/>
    <mergeCell ref="AP66:BA69"/>
    <mergeCell ref="K68:L68"/>
    <mergeCell ref="M67:AM67"/>
    <mergeCell ref="K69:L69"/>
    <mergeCell ref="M69:AM69"/>
    <mergeCell ref="A58:I58"/>
    <mergeCell ref="J58:AA58"/>
    <mergeCell ref="A53:I57"/>
    <mergeCell ref="J53:AA53"/>
    <mergeCell ref="AB53:AG53"/>
    <mergeCell ref="AH53:AN53"/>
    <mergeCell ref="J56:AA56"/>
    <mergeCell ref="AB56:AG56"/>
    <mergeCell ref="AH56:AN56"/>
    <mergeCell ref="J55:AA55"/>
    <mergeCell ref="AO56:BA56"/>
    <mergeCell ref="J57:AA57"/>
    <mergeCell ref="AB57:AG57"/>
    <mergeCell ref="AH57:AN57"/>
    <mergeCell ref="AO57:BA57"/>
    <mergeCell ref="AO53:BA53"/>
    <mergeCell ref="J54:AA54"/>
    <mergeCell ref="AB54:AG54"/>
    <mergeCell ref="AH54:AN54"/>
    <mergeCell ref="AO54:BA54"/>
    <mergeCell ref="AB55:AG55"/>
    <mergeCell ref="AH55:AN55"/>
    <mergeCell ref="AO55:BA55"/>
    <mergeCell ref="J51:AA51"/>
    <mergeCell ref="AB51:AG51"/>
    <mergeCell ref="AH51:AN51"/>
    <mergeCell ref="AO51:BA51"/>
    <mergeCell ref="J52:AA52"/>
    <mergeCell ref="AB52:AG52"/>
    <mergeCell ref="AH52:AN52"/>
    <mergeCell ref="A47:I52"/>
    <mergeCell ref="J47:AA47"/>
    <mergeCell ref="AB47:AG47"/>
    <mergeCell ref="AH47:AN47"/>
    <mergeCell ref="AO47:BA47"/>
    <mergeCell ref="J48:AA48"/>
    <mergeCell ref="AB48:AG48"/>
    <mergeCell ref="AH48:AN48"/>
    <mergeCell ref="AO48:BA48"/>
    <mergeCell ref="J49:AA49"/>
    <mergeCell ref="AO52:BA52"/>
    <mergeCell ref="AB49:AG49"/>
    <mergeCell ref="AH49:AN49"/>
    <mergeCell ref="AO49:BA49"/>
    <mergeCell ref="J50:AA50"/>
    <mergeCell ref="AB50:AG50"/>
    <mergeCell ref="AH50:AN50"/>
    <mergeCell ref="AO50:BA50"/>
    <mergeCell ref="A42:I46"/>
    <mergeCell ref="J42:AA42"/>
    <mergeCell ref="AB42:AG42"/>
    <mergeCell ref="AH42:AN42"/>
    <mergeCell ref="AO42:BA42"/>
    <mergeCell ref="J43:AA43"/>
    <mergeCell ref="AB43:AG43"/>
    <mergeCell ref="AH43:AN43"/>
    <mergeCell ref="AO43:BA43"/>
    <mergeCell ref="J44:AA44"/>
    <mergeCell ref="AB44:AG44"/>
    <mergeCell ref="AH44:AN44"/>
    <mergeCell ref="AO44:BA44"/>
    <mergeCell ref="J45:AA45"/>
    <mergeCell ref="AB45:AG45"/>
    <mergeCell ref="AH45:AN45"/>
    <mergeCell ref="AO45:BA45"/>
    <mergeCell ref="J46:AA46"/>
    <mergeCell ref="AB46:AG46"/>
    <mergeCell ref="AH46:AN46"/>
    <mergeCell ref="AO46:BA46"/>
    <mergeCell ref="A38:I41"/>
    <mergeCell ref="J38:AA38"/>
    <mergeCell ref="AB38:AG38"/>
    <mergeCell ref="AH38:AN38"/>
    <mergeCell ref="AO38:BA38"/>
    <mergeCell ref="J39:AA39"/>
    <mergeCell ref="AB39:AG39"/>
    <mergeCell ref="AH39:AN39"/>
    <mergeCell ref="AO39:BA39"/>
    <mergeCell ref="J40:AA40"/>
    <mergeCell ref="AB40:AG40"/>
    <mergeCell ref="AH40:AN40"/>
    <mergeCell ref="AO40:BA40"/>
    <mergeCell ref="J41:AA41"/>
    <mergeCell ref="AB41:AG41"/>
    <mergeCell ref="AH41:AN41"/>
    <mergeCell ref="AO41:BA41"/>
    <mergeCell ref="A19:AF19"/>
    <mergeCell ref="AH19:BA19"/>
    <mergeCell ref="A21:AF34"/>
    <mergeCell ref="AH21:BA34"/>
    <mergeCell ref="A37:I37"/>
    <mergeCell ref="J37:AA37"/>
    <mergeCell ref="AB37:AG37"/>
    <mergeCell ref="AH37:AN37"/>
    <mergeCell ref="AO37:BA37"/>
    <mergeCell ref="A1:BA1"/>
    <mergeCell ref="A3:C3"/>
    <mergeCell ref="D3:L3"/>
    <mergeCell ref="P3:U3"/>
    <mergeCell ref="V3:AI3"/>
    <mergeCell ref="AO3:AS3"/>
    <mergeCell ref="AT3:BA3"/>
    <mergeCell ref="A5:AF5"/>
    <mergeCell ref="AH5:AY5"/>
    <mergeCell ref="AZ5:BA5"/>
  </mergeCells>
  <phoneticPr fontId="92" type="noConversion"/>
  <conditionalFormatting sqref="I131">
    <cfRule type="iconSet" priority="40">
      <iconSet iconSet="3Symbols">
        <cfvo type="percent" val="0"/>
        <cfvo type="num" val="3"/>
        <cfvo type="num" val="4"/>
      </iconSet>
    </cfRule>
  </conditionalFormatting>
  <conditionalFormatting sqref="M75 M80">
    <cfRule type="iconSet" priority="51">
      <iconSet iconSet="3Symbols">
        <cfvo type="percent" val="0"/>
        <cfvo type="num" val="3"/>
        <cfvo type="num" val="4"/>
      </iconSet>
    </cfRule>
  </conditionalFormatting>
  <conditionalFormatting sqref="M91">
    <cfRule type="iconSet" priority="49">
      <iconSet iconSet="3Symbols">
        <cfvo type="percent" val="0"/>
        <cfvo type="num" val="3"/>
        <cfvo type="num" val="4"/>
      </iconSet>
    </cfRule>
  </conditionalFormatting>
  <conditionalFormatting sqref="M95">
    <cfRule type="iconSet" priority="50">
      <iconSet iconSet="3Symbols">
        <cfvo type="percent" val="0"/>
        <cfvo type="num" val="3"/>
        <cfvo type="num" val="4"/>
      </iconSet>
    </cfRule>
  </conditionalFormatting>
  <conditionalFormatting sqref="M99">
    <cfRule type="iconSet" priority="52">
      <iconSet iconSet="3Symbols">
        <cfvo type="percent" val="0"/>
        <cfvo type="num" val="3"/>
        <cfvo type="num" val="4"/>
      </iconSet>
    </cfRule>
  </conditionalFormatting>
  <conditionalFormatting sqref="M103 M70 M85 M87">
    <cfRule type="iconSet" priority="55">
      <iconSet iconSet="3Symbols">
        <cfvo type="percent" val="0"/>
        <cfvo type="num" val="3"/>
        <cfvo type="num" val="4"/>
      </iconSet>
    </cfRule>
  </conditionalFormatting>
  <conditionalFormatting sqref="M107">
    <cfRule type="iconSet" priority="53">
      <iconSet iconSet="3Symbols">
        <cfvo type="percent" val="0"/>
        <cfvo type="num" val="3"/>
        <cfvo type="num" val="4"/>
      </iconSet>
    </cfRule>
  </conditionalFormatting>
  <conditionalFormatting sqref="M113 M109 AN108 M117">
    <cfRule type="iconSet" priority="54">
      <iconSet>
        <cfvo type="percent" val="0"/>
        <cfvo type="num" val="3"/>
        <cfvo type="num" val="4"/>
      </iconSet>
    </cfRule>
  </conditionalFormatting>
  <conditionalFormatting sqref="M167 AN166 M169">
    <cfRule type="iconSet" priority="39">
      <iconSet iconSet="3Symbols">
        <cfvo type="percent" val="0"/>
        <cfvo type="num" val="3"/>
        <cfvo type="num" val="4"/>
      </iconSet>
    </cfRule>
  </conditionalFormatting>
  <conditionalFormatting sqref="M193 M177 M195">
    <cfRule type="iconSet" priority="38">
      <iconSet iconSet="3Symbols">
        <cfvo type="percent" val="0"/>
        <cfvo type="num" val="3"/>
        <cfvo type="num" val="4"/>
      </iconSet>
    </cfRule>
  </conditionalFormatting>
  <conditionalFormatting sqref="O143 O135 I125 I139 I161 I129">
    <cfRule type="iconSet" priority="43">
      <iconSet iconSet="3Symbols">
        <cfvo type="percent" val="0"/>
        <cfvo type="num" val="3"/>
        <cfvo type="num" val="4"/>
      </iconSet>
    </cfRule>
  </conditionalFormatting>
  <conditionalFormatting sqref="O147">
    <cfRule type="iconSet" priority="27">
      <iconSet iconSet="3Symbols">
        <cfvo type="percent" val="0"/>
        <cfvo type="num" val="3"/>
        <cfvo type="num" val="4"/>
      </iconSet>
    </cfRule>
  </conditionalFormatting>
  <conditionalFormatting sqref="O151">
    <cfRule type="iconSet" priority="23">
      <iconSet iconSet="3Symbols">
        <cfvo type="percent" val="0"/>
        <cfvo type="num" val="3"/>
        <cfvo type="num" val="4"/>
      </iconSet>
    </cfRule>
  </conditionalFormatting>
  <conditionalFormatting sqref="O155">
    <cfRule type="iconSet" priority="22">
      <iconSet iconSet="3Symbols">
        <cfvo type="percent" val="0"/>
        <cfvo type="num" val="3"/>
        <cfvo type="num" val="4"/>
      </iconSet>
    </cfRule>
  </conditionalFormatting>
  <conditionalFormatting sqref="O159">
    <cfRule type="iconSet" priority="21">
      <iconSet iconSet="3Symbols">
        <cfvo type="percent" val="0"/>
        <cfvo type="num" val="3"/>
        <cfvo type="num" val="4"/>
      </iconSet>
    </cfRule>
  </conditionalFormatting>
  <conditionalFormatting sqref="AN64">
    <cfRule type="iconSet" priority="3">
      <iconSet>
        <cfvo type="percent" val="0"/>
        <cfvo type="num" val="3"/>
        <cfvo type="num" val="4"/>
      </iconSet>
    </cfRule>
  </conditionalFormatting>
  <conditionalFormatting sqref="AN66:AN67">
    <cfRule type="iconSet" priority="1">
      <iconSet iconSet="3Symbols">
        <cfvo type="percent" val="0"/>
        <cfvo type="num" val="3"/>
        <cfvo type="num" val="4"/>
      </iconSet>
    </cfRule>
  </conditionalFormatting>
  <conditionalFormatting sqref="AN71:AN72">
    <cfRule type="iconSet" priority="2">
      <iconSet iconSet="3Symbols">
        <cfvo type="percent" val="0"/>
        <cfvo type="num" val="3"/>
        <cfvo type="num" val="4"/>
      </iconSet>
    </cfRule>
  </conditionalFormatting>
  <conditionalFormatting sqref="AN76:AN77">
    <cfRule type="iconSet" priority="47">
      <iconSet iconSet="3Symbols">
        <cfvo type="percent" val="0"/>
        <cfvo type="num" val="3"/>
        <cfvo type="num" val="4"/>
      </iconSet>
    </cfRule>
  </conditionalFormatting>
  <conditionalFormatting sqref="AN81:AN82">
    <cfRule type="iconSet" priority="46">
      <iconSet iconSet="3Symbols">
        <cfvo type="percent" val="0"/>
        <cfvo type="num" val="3"/>
        <cfvo type="num" val="4"/>
      </iconSet>
    </cfRule>
  </conditionalFormatting>
  <conditionalFormatting sqref="AN86">
    <cfRule type="iconSet" priority="48">
      <iconSet>
        <cfvo type="percent" val="0"/>
        <cfvo type="num" val="3"/>
        <cfvo type="num" val="4"/>
      </iconSet>
    </cfRule>
  </conditionalFormatting>
  <conditionalFormatting sqref="AN88">
    <cfRule type="iconSet" priority="45">
      <iconSet iconSet="3Symbols">
        <cfvo type="percent" val="0"/>
        <cfvo type="num" val="3"/>
        <cfvo type="num" val="4"/>
      </iconSet>
    </cfRule>
  </conditionalFormatting>
  <conditionalFormatting sqref="AN92">
    <cfRule type="iconSet" priority="44">
      <iconSet iconSet="3Symbols">
        <cfvo type="percent" val="0"/>
        <cfvo type="num" val="3"/>
        <cfvo type="num" val="4"/>
      </iconSet>
    </cfRule>
  </conditionalFormatting>
  <conditionalFormatting sqref="AN96">
    <cfRule type="iconSet" priority="36">
      <iconSet iconSet="3Symbols">
        <cfvo type="percent" val="0"/>
        <cfvo type="num" val="3"/>
        <cfvo type="num" val="4"/>
      </iconSet>
    </cfRule>
  </conditionalFormatting>
  <conditionalFormatting sqref="AN100">
    <cfRule type="iconSet" priority="6">
      <iconSet iconSet="3Symbols">
        <cfvo type="percent" val="0"/>
        <cfvo type="num" val="3"/>
        <cfvo type="num" val="4"/>
      </iconSet>
    </cfRule>
  </conditionalFormatting>
  <conditionalFormatting sqref="AN104">
    <cfRule type="iconSet" priority="5">
      <iconSet iconSet="3Symbols">
        <cfvo type="percent" val="0"/>
        <cfvo type="num" val="3"/>
        <cfvo type="num" val="4"/>
      </iconSet>
    </cfRule>
  </conditionalFormatting>
  <conditionalFormatting sqref="AN110">
    <cfRule type="iconSet" priority="35">
      <iconSet iconSet="3Symbols">
        <cfvo type="percent" val="0"/>
        <cfvo type="num" val="3"/>
        <cfvo type="num" val="4"/>
      </iconSet>
    </cfRule>
  </conditionalFormatting>
  <conditionalFormatting sqref="AN114">
    <cfRule type="iconSet" priority="34">
      <iconSet iconSet="3Symbols">
        <cfvo type="percent" val="0"/>
        <cfvo type="num" val="3"/>
        <cfvo type="num" val="4"/>
      </iconSet>
    </cfRule>
  </conditionalFormatting>
  <conditionalFormatting sqref="AN120">
    <cfRule type="iconSet" priority="4">
      <iconSet>
        <cfvo type="percent" val="0"/>
        <cfvo type="num" val="3"/>
        <cfvo type="num" val="4"/>
      </iconSet>
    </cfRule>
  </conditionalFormatting>
  <conditionalFormatting sqref="AN122">
    <cfRule type="iconSet" priority="33">
      <iconSet iconSet="3Symbols">
        <cfvo type="percent" val="0"/>
        <cfvo type="num" val="3"/>
        <cfvo type="num" val="4"/>
      </iconSet>
    </cfRule>
  </conditionalFormatting>
  <conditionalFormatting sqref="AN126">
    <cfRule type="iconSet" priority="32">
      <iconSet iconSet="3Symbols">
        <cfvo type="percent" val="0"/>
        <cfvo type="num" val="3"/>
        <cfvo type="num" val="4"/>
      </iconSet>
    </cfRule>
  </conditionalFormatting>
  <conditionalFormatting sqref="AN130">
    <cfRule type="iconSet" priority="42">
      <iconSet iconSet="3Symbols">
        <cfvo type="percent" val="0"/>
        <cfvo type="num" val="3"/>
        <cfvo type="num" val="4"/>
      </iconSet>
    </cfRule>
  </conditionalFormatting>
  <conditionalFormatting sqref="AN132">
    <cfRule type="iconSet" priority="31">
      <iconSet iconSet="3Symbols">
        <cfvo type="percent" val="0"/>
        <cfvo type="num" val="3"/>
        <cfvo type="num" val="4"/>
      </iconSet>
    </cfRule>
  </conditionalFormatting>
  <conditionalFormatting sqref="AN136">
    <cfRule type="iconSet" priority="30">
      <iconSet iconSet="3Symbols">
        <cfvo type="percent" val="0"/>
        <cfvo type="num" val="3"/>
        <cfvo type="num" val="4"/>
      </iconSet>
    </cfRule>
  </conditionalFormatting>
  <conditionalFormatting sqref="AN140">
    <cfRule type="iconSet" priority="29">
      <iconSet iconSet="3Symbols">
        <cfvo type="percent" val="0"/>
        <cfvo type="num" val="3"/>
        <cfvo type="num" val="4"/>
      </iconSet>
    </cfRule>
  </conditionalFormatting>
  <conditionalFormatting sqref="AN144">
    <cfRule type="iconSet" priority="28">
      <iconSet iconSet="3Symbols">
        <cfvo type="percent" val="0"/>
        <cfvo type="num" val="3"/>
        <cfvo type="num" val="4"/>
      </iconSet>
    </cfRule>
  </conditionalFormatting>
  <conditionalFormatting sqref="AN148">
    <cfRule type="iconSet" priority="26">
      <iconSet iconSet="3Symbols">
        <cfvo type="percent" val="0"/>
        <cfvo type="num" val="3"/>
        <cfvo type="num" val="4"/>
      </iconSet>
    </cfRule>
  </conditionalFormatting>
  <conditionalFormatting sqref="AN152">
    <cfRule type="iconSet" priority="25">
      <iconSet iconSet="3Symbols">
        <cfvo type="percent" val="0"/>
        <cfvo type="num" val="3"/>
        <cfvo type="num" val="4"/>
      </iconSet>
    </cfRule>
  </conditionalFormatting>
  <conditionalFormatting sqref="AN156">
    <cfRule type="iconSet" priority="24">
      <iconSet iconSet="3Symbols">
        <cfvo type="percent" val="0"/>
        <cfvo type="num" val="3"/>
        <cfvo type="num" val="4"/>
      </iconSet>
    </cfRule>
  </conditionalFormatting>
  <conditionalFormatting sqref="AN160">
    <cfRule type="iconSet" priority="41">
      <iconSet iconSet="3Symbols">
        <cfvo type="percent" val="0"/>
        <cfvo type="num" val="3"/>
        <cfvo type="num" val="4"/>
      </iconSet>
    </cfRule>
  </conditionalFormatting>
  <conditionalFormatting sqref="AN162">
    <cfRule type="iconSet" priority="20">
      <iconSet iconSet="3Symbols">
        <cfvo type="percent" val="0"/>
        <cfvo type="num" val="3"/>
        <cfvo type="num" val="4"/>
      </iconSet>
    </cfRule>
  </conditionalFormatting>
  <conditionalFormatting sqref="AN170">
    <cfRule type="iconSet" priority="19">
      <iconSet iconSet="3Symbols">
        <cfvo type="percent" val="0"/>
        <cfvo type="num" val="3"/>
        <cfvo type="num" val="4"/>
      </iconSet>
    </cfRule>
  </conditionalFormatting>
  <conditionalFormatting sqref="AN174">
    <cfRule type="iconSet" priority="18">
      <iconSet iconSet="3Symbols">
        <cfvo type="percent" val="0"/>
        <cfvo type="num" val="3"/>
        <cfvo type="num" val="4"/>
      </iconSet>
    </cfRule>
  </conditionalFormatting>
  <conditionalFormatting sqref="AN178">
    <cfRule type="iconSet" priority="17">
      <iconSet iconSet="3Symbols">
        <cfvo type="percent" val="0"/>
        <cfvo type="num" val="3"/>
        <cfvo type="num" val="4"/>
      </iconSet>
    </cfRule>
  </conditionalFormatting>
  <conditionalFormatting sqref="AN182">
    <cfRule type="iconSet" priority="16">
      <iconSet iconSet="3Symbols">
        <cfvo type="percent" val="0"/>
        <cfvo type="num" val="3"/>
        <cfvo type="num" val="4"/>
      </iconSet>
    </cfRule>
  </conditionalFormatting>
  <conditionalFormatting sqref="AN186">
    <cfRule type="iconSet" priority="15">
      <iconSet iconSet="3Symbols">
        <cfvo type="percent" val="0"/>
        <cfvo type="num" val="3"/>
        <cfvo type="num" val="4"/>
      </iconSet>
    </cfRule>
  </conditionalFormatting>
  <conditionalFormatting sqref="AN190">
    <cfRule type="iconSet" priority="14">
      <iconSet iconSet="3Symbols">
        <cfvo type="percent" val="0"/>
        <cfvo type="num" val="3"/>
        <cfvo type="num" val="4"/>
      </iconSet>
    </cfRule>
  </conditionalFormatting>
  <conditionalFormatting sqref="AN194">
    <cfRule type="iconSet" priority="37">
      <iconSet iconSet="3Symbols">
        <cfvo type="percent" val="0"/>
        <cfvo type="num" val="3"/>
        <cfvo type="num" val="4"/>
      </iconSet>
    </cfRule>
  </conditionalFormatting>
  <conditionalFormatting sqref="AN196">
    <cfRule type="iconSet" priority="13">
      <iconSet iconSet="3Symbols">
        <cfvo type="percent" val="0"/>
        <cfvo type="num" val="3"/>
        <cfvo type="num" val="4"/>
      </iconSet>
    </cfRule>
  </conditionalFormatting>
  <conditionalFormatting sqref="AN200">
    <cfRule type="iconSet" priority="12">
      <iconSet iconSet="3Symbols">
        <cfvo type="percent" val="0"/>
        <cfvo type="num" val="3"/>
        <cfvo type="num" val="4"/>
      </iconSet>
    </cfRule>
  </conditionalFormatting>
  <conditionalFormatting sqref="AN204">
    <cfRule type="iconSet" priority="11">
      <iconSet iconSet="3Symbols">
        <cfvo type="percent" val="0"/>
        <cfvo type="num" val="3"/>
        <cfvo type="num" val="4"/>
      </iconSet>
    </cfRule>
  </conditionalFormatting>
  <conditionalFormatting sqref="AN208">
    <cfRule type="iconSet" priority="10">
      <iconSet iconSet="3Symbols">
        <cfvo type="percent" val="0"/>
        <cfvo type="num" val="3"/>
        <cfvo type="num" val="4"/>
      </iconSet>
    </cfRule>
  </conditionalFormatting>
  <conditionalFormatting sqref="AN212">
    <cfRule type="iconSet" priority="9">
      <iconSet iconSet="3Symbols">
        <cfvo type="percent" val="0"/>
        <cfvo type="num" val="3"/>
        <cfvo type="num" val="4"/>
      </iconSet>
    </cfRule>
  </conditionalFormatting>
  <conditionalFormatting sqref="AN216">
    <cfRule type="iconSet" priority="8">
      <iconSet iconSet="3Symbols">
        <cfvo type="percent" val="0"/>
        <cfvo type="num" val="3"/>
        <cfvo type="num" val="4"/>
      </iconSet>
    </cfRule>
  </conditionalFormatting>
  <conditionalFormatting sqref="AN220">
    <cfRule type="iconSet" priority="7">
      <iconSet iconSet="3Symbols">
        <cfvo type="percent" val="0"/>
        <cfvo type="num" val="3"/>
        <cfvo type="num" val="4"/>
      </iconSet>
    </cfRule>
  </conditionalFormatting>
  <dataValidations count="3">
    <dataValidation type="list" allowBlank="1" showInputMessage="1" showErrorMessage="1" sqref="AN216 AN204 AN208 AN220 AN212 AN88 AN92 AN100 AN104 AN110 AN114 AN196 AN156 AN140 AN144 AN132 AN136 AN96 AN122 AN200 AN126 AN152 AN162 AN170 AN174 AN178 AN182 AN186 AN190 AN148" xr:uid="{00000000-0002-0000-0200-000000000000}">
      <formula1>"1,2,3,4,5"</formula1>
    </dataValidation>
    <dataValidation type="textLength" allowBlank="1" showInputMessage="1" showErrorMessage="1" error="Autorisation requise" prompt="Autorisation requise" sqref="AT3:BA3 AN166" xr:uid="{00000000-0002-0000-0200-000001000000}">
      <formula1>0</formula1>
      <formula2>0</formula2>
    </dataValidation>
    <dataValidation type="list" allowBlank="1" showInputMessage="1" showErrorMessage="1" sqref="AN66:AO69 AN71:AO74 AN76:AO79 AN81:AO84" xr:uid="{00000000-0002-0000-0200-000002000000}">
      <formula1>"0,1,2,3,4,5"</formula1>
    </dataValidation>
  </dataValidations>
  <printOptions horizontalCentered="1" verticalCentered="1"/>
  <pageMargins left="0.11811023622047245" right="0.11811023622047245" top="0.15748031496062992" bottom="0.15748031496062992" header="0.31496062992125984" footer="0.11811023622047245"/>
  <pageSetup paperSize="9" orientation="landscape"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AT197"/>
  <sheetViews>
    <sheetView showGridLines="0" topLeftCell="A202" zoomScale="110" zoomScaleNormal="110" workbookViewId="0">
      <selection activeCell="A21" sqref="A21:AS34"/>
    </sheetView>
  </sheetViews>
  <sheetFormatPr defaultColWidth="2.7265625" defaultRowHeight="14"/>
  <cols>
    <col min="1" max="1" width="4.1796875" style="166" customWidth="1"/>
    <col min="2" max="2" width="2.7265625" style="110"/>
    <col min="3" max="3" width="2" style="110" customWidth="1"/>
    <col min="4" max="4" width="2.453125" style="110" customWidth="1"/>
    <col min="5" max="5" width="2.7265625" style="110"/>
    <col min="6" max="6" width="1.7265625" style="110" customWidth="1"/>
    <col min="7" max="7" width="2" style="110" customWidth="1"/>
    <col min="8" max="8" width="4" style="110" customWidth="1"/>
    <col min="9" max="9" width="1.453125" style="110" customWidth="1"/>
    <col min="10" max="10" width="6.1796875" style="110" customWidth="1"/>
    <col min="11" max="11" width="1.26953125" style="110" customWidth="1"/>
    <col min="12" max="12" width="2.26953125" style="110" customWidth="1"/>
    <col min="13" max="17" width="2.7265625" style="110"/>
    <col min="18" max="18" width="3.26953125" style="110" customWidth="1"/>
    <col min="19" max="20" width="2.7265625" style="110"/>
    <col min="21" max="21" width="5.81640625" style="110" customWidth="1"/>
    <col min="22" max="22" width="2.26953125" style="110" customWidth="1"/>
    <col min="23" max="23" width="4.453125" style="110" customWidth="1"/>
    <col min="24" max="26" width="2.7265625" style="110"/>
    <col min="27" max="27" width="3.81640625" style="110" customWidth="1"/>
    <col min="28" max="29" width="2.7265625" style="110"/>
    <col min="30" max="30" width="0.7265625" style="110" customWidth="1"/>
    <col min="31" max="34" width="2.7265625" style="110"/>
    <col min="35" max="35" width="5" style="110" customWidth="1"/>
    <col min="36" max="36" width="8.26953125" style="110" customWidth="1"/>
    <col min="37" max="37" width="2.26953125" style="110" customWidth="1"/>
    <col min="38" max="38" width="1.26953125" style="110" customWidth="1"/>
    <col min="39" max="39" width="7.81640625" style="147" customWidth="1"/>
    <col min="40" max="42" width="2.7265625" style="170"/>
    <col min="43" max="43" width="2.7265625" style="170" customWidth="1"/>
    <col min="44" max="44" width="2.7265625" style="170"/>
    <col min="45" max="45" width="3.81640625" style="170" customWidth="1"/>
    <col min="46" max="46" width="3" style="110" bestFit="1" customWidth="1"/>
    <col min="47" max="16384" width="2.7265625" style="110"/>
  </cols>
  <sheetData>
    <row r="1" spans="1:45" ht="27.75" customHeight="1">
      <c r="A1" s="393" t="s">
        <v>432</v>
      </c>
      <c r="B1" s="393"/>
      <c r="C1" s="393"/>
      <c r="D1" s="393"/>
      <c r="E1" s="393"/>
      <c r="F1" s="393"/>
      <c r="G1" s="393"/>
      <c r="H1" s="393"/>
      <c r="I1" s="393"/>
      <c r="J1" s="393"/>
      <c r="K1" s="393"/>
      <c r="L1" s="393"/>
      <c r="M1" s="393"/>
      <c r="N1" s="393"/>
      <c r="O1" s="393"/>
      <c r="P1" s="393"/>
      <c r="Q1" s="393"/>
      <c r="R1" s="393"/>
      <c r="S1" s="393"/>
      <c r="T1" s="393"/>
      <c r="U1" s="393"/>
      <c r="V1" s="393"/>
      <c r="W1" s="393"/>
      <c r="X1" s="393"/>
      <c r="Y1" s="393"/>
      <c r="Z1" s="393"/>
      <c r="AA1" s="393"/>
      <c r="AB1" s="393"/>
      <c r="AC1" s="393"/>
      <c r="AD1" s="393"/>
      <c r="AE1" s="393"/>
      <c r="AF1" s="393"/>
      <c r="AG1" s="393"/>
      <c r="AH1" s="393"/>
      <c r="AI1" s="393"/>
      <c r="AJ1" s="393"/>
      <c r="AK1" s="393"/>
      <c r="AL1" s="393"/>
      <c r="AM1" s="393"/>
      <c r="AN1" s="393"/>
      <c r="AO1" s="393"/>
      <c r="AP1" s="393"/>
      <c r="AQ1" s="393"/>
      <c r="AR1" s="393"/>
      <c r="AS1" s="393"/>
    </row>
    <row r="2" spans="1:45" ht="12" customHeight="1">
      <c r="A2" s="165"/>
      <c r="B2" s="111"/>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1"/>
      <c r="AM2" s="111"/>
      <c r="AN2" s="169"/>
      <c r="AO2" s="169"/>
      <c r="AP2" s="169"/>
      <c r="AQ2" s="169"/>
      <c r="AR2" s="169"/>
      <c r="AS2" s="169"/>
    </row>
    <row r="3" spans="1:45" s="142" customFormat="1" ht="16.5" customHeight="1">
      <c r="A3" s="394" t="s">
        <v>151</v>
      </c>
      <c r="B3" s="395"/>
      <c r="C3" s="395"/>
      <c r="D3" s="396" t="s">
        <v>161</v>
      </c>
      <c r="E3" s="397"/>
      <c r="F3" s="397"/>
      <c r="G3" s="397"/>
      <c r="H3" s="397"/>
      <c r="I3" s="397"/>
      <c r="M3" s="398" t="s">
        <v>425</v>
      </c>
      <c r="N3" s="399"/>
      <c r="O3" s="399"/>
      <c r="P3" s="399"/>
      <c r="Q3" s="399"/>
      <c r="R3" s="399"/>
      <c r="S3" s="455">
        <v>2019</v>
      </c>
      <c r="T3" s="455"/>
      <c r="U3" s="455"/>
      <c r="V3" s="456"/>
      <c r="AG3" s="157"/>
      <c r="AH3" s="157"/>
      <c r="AI3" s="157"/>
      <c r="AJ3" s="157"/>
      <c r="AK3" s="157"/>
      <c r="AL3" s="157"/>
      <c r="AN3" s="460" t="s">
        <v>495</v>
      </c>
      <c r="AO3" s="461"/>
      <c r="AP3" s="458">
        <f ca="1">TODAY()</f>
        <v>45316</v>
      </c>
      <c r="AQ3" s="458"/>
      <c r="AR3" s="458"/>
      <c r="AS3" s="459"/>
    </row>
    <row r="4" spans="1:45" ht="10.5" customHeight="1"/>
    <row r="5" spans="1:45" ht="17.25" customHeight="1">
      <c r="A5" s="275" t="s">
        <v>426</v>
      </c>
      <c r="B5" s="275"/>
      <c r="C5" s="275"/>
      <c r="D5" s="275"/>
      <c r="E5" s="275"/>
      <c r="F5" s="275"/>
      <c r="G5" s="275"/>
      <c r="H5" s="275"/>
      <c r="I5" s="275"/>
      <c r="J5" s="275"/>
      <c r="K5" s="275"/>
      <c r="L5" s="275"/>
      <c r="M5" s="275"/>
      <c r="N5" s="275"/>
      <c r="O5" s="275"/>
      <c r="P5" s="275"/>
      <c r="Q5" s="275"/>
      <c r="R5" s="275"/>
      <c r="S5" s="275"/>
      <c r="T5" s="275"/>
      <c r="U5" s="275"/>
      <c r="V5" s="275"/>
      <c r="W5" s="275"/>
      <c r="X5" s="275"/>
      <c r="Y5" s="275"/>
      <c r="Z5" s="275"/>
      <c r="AA5" s="275"/>
      <c r="AB5" s="275"/>
      <c r="AC5" s="275"/>
      <c r="AE5" s="276" t="s">
        <v>112</v>
      </c>
      <c r="AF5" s="276"/>
      <c r="AG5" s="276"/>
      <c r="AH5" s="276"/>
      <c r="AI5" s="276"/>
      <c r="AJ5" s="276"/>
      <c r="AK5" s="276"/>
      <c r="AL5" s="276"/>
      <c r="AM5" s="276"/>
      <c r="AN5" s="276"/>
      <c r="AO5" s="276"/>
      <c r="AP5" s="276"/>
      <c r="AQ5" s="276"/>
      <c r="AR5" s="406">
        <f>Recap!B32</f>
        <v>0.29166666666666663</v>
      </c>
      <c r="AS5" s="407"/>
    </row>
    <row r="6" spans="1:45" ht="18" customHeight="1"/>
    <row r="19" spans="1:45" ht="18.75" customHeight="1">
      <c r="A19" s="412" t="s">
        <v>567</v>
      </c>
      <c r="B19" s="413"/>
      <c r="C19" s="413"/>
      <c r="D19" s="413"/>
      <c r="E19" s="413"/>
      <c r="F19" s="413"/>
      <c r="G19" s="413"/>
      <c r="H19" s="413"/>
      <c r="I19" s="413"/>
      <c r="J19" s="413"/>
      <c r="K19" s="413"/>
      <c r="L19" s="413"/>
      <c r="M19" s="413"/>
      <c r="N19" s="413"/>
      <c r="O19" s="413"/>
      <c r="P19" s="413"/>
      <c r="Q19" s="413"/>
      <c r="R19" s="413"/>
      <c r="S19" s="413"/>
      <c r="T19" s="413"/>
      <c r="U19" s="413"/>
      <c r="V19" s="413"/>
      <c r="W19" s="413"/>
      <c r="X19" s="413"/>
      <c r="Y19" s="413"/>
      <c r="Z19" s="413"/>
      <c r="AA19" s="413"/>
      <c r="AB19" s="413"/>
      <c r="AC19" s="413"/>
      <c r="AD19" s="413"/>
      <c r="AE19" s="413"/>
      <c r="AF19" s="413"/>
      <c r="AG19" s="413"/>
      <c r="AH19" s="413"/>
      <c r="AI19" s="413"/>
      <c r="AJ19" s="413"/>
      <c r="AK19" s="413"/>
      <c r="AL19" s="413"/>
      <c r="AM19" s="413"/>
      <c r="AN19" s="413"/>
      <c r="AO19" s="413"/>
      <c r="AP19" s="413"/>
      <c r="AQ19" s="413"/>
      <c r="AR19" s="413"/>
      <c r="AS19" s="414"/>
    </row>
    <row r="20" spans="1:45" ht="5.25" customHeight="1"/>
    <row r="21" spans="1:45" ht="17.25" customHeight="1">
      <c r="A21" s="462"/>
      <c r="B21" s="271"/>
      <c r="C21" s="271"/>
      <c r="D21" s="271"/>
      <c r="E21" s="271"/>
      <c r="F21" s="271"/>
      <c r="G21" s="271"/>
      <c r="H21" s="271"/>
      <c r="I21" s="271"/>
      <c r="J21" s="271"/>
      <c r="K21" s="271"/>
      <c r="L21" s="271"/>
      <c r="M21" s="271"/>
      <c r="N21" s="271"/>
      <c r="O21" s="271"/>
      <c r="P21" s="271"/>
      <c r="Q21" s="271"/>
      <c r="R21" s="271"/>
      <c r="S21" s="271"/>
      <c r="T21" s="271"/>
      <c r="U21" s="271"/>
      <c r="V21" s="271"/>
      <c r="W21" s="271"/>
      <c r="X21" s="271"/>
      <c r="Y21" s="271"/>
      <c r="Z21" s="271"/>
      <c r="AA21" s="271"/>
      <c r="AB21" s="271"/>
      <c r="AC21" s="271"/>
      <c r="AD21" s="271"/>
      <c r="AE21" s="271"/>
      <c r="AF21" s="271"/>
      <c r="AG21" s="271"/>
      <c r="AH21" s="271"/>
      <c r="AI21" s="271"/>
      <c r="AJ21" s="271"/>
      <c r="AK21" s="271"/>
      <c r="AL21" s="271"/>
      <c r="AM21" s="271"/>
      <c r="AN21" s="271"/>
      <c r="AO21" s="271"/>
      <c r="AP21" s="271"/>
      <c r="AQ21" s="271"/>
      <c r="AR21" s="271"/>
      <c r="AS21" s="463"/>
    </row>
    <row r="22" spans="1:45" s="113" customFormat="1" ht="19.899999999999999" customHeight="1">
      <c r="A22" s="462"/>
      <c r="B22" s="271"/>
      <c r="C22" s="271"/>
      <c r="D22" s="271"/>
      <c r="E22" s="271"/>
      <c r="F22" s="271"/>
      <c r="G22" s="271"/>
      <c r="H22" s="271"/>
      <c r="I22" s="271"/>
      <c r="J22" s="271"/>
      <c r="K22" s="271"/>
      <c r="L22" s="271"/>
      <c r="M22" s="271"/>
      <c r="N22" s="271"/>
      <c r="O22" s="271"/>
      <c r="P22" s="271"/>
      <c r="Q22" s="271"/>
      <c r="R22" s="271"/>
      <c r="S22" s="271"/>
      <c r="T22" s="271"/>
      <c r="U22" s="271"/>
      <c r="V22" s="271"/>
      <c r="W22" s="271"/>
      <c r="X22" s="271"/>
      <c r="Y22" s="271"/>
      <c r="Z22" s="271"/>
      <c r="AA22" s="271"/>
      <c r="AB22" s="271"/>
      <c r="AC22" s="271"/>
      <c r="AD22" s="271"/>
      <c r="AE22" s="271"/>
      <c r="AF22" s="271"/>
      <c r="AG22" s="271"/>
      <c r="AH22" s="271"/>
      <c r="AI22" s="271"/>
      <c r="AJ22" s="271"/>
      <c r="AK22" s="271"/>
      <c r="AL22" s="271"/>
      <c r="AM22" s="271"/>
      <c r="AN22" s="271"/>
      <c r="AO22" s="271"/>
      <c r="AP22" s="271"/>
      <c r="AQ22" s="271"/>
      <c r="AR22" s="271"/>
      <c r="AS22" s="463"/>
    </row>
    <row r="23" spans="1:45">
      <c r="A23" s="462"/>
      <c r="B23" s="271"/>
      <c r="C23" s="271"/>
      <c r="D23" s="271"/>
      <c r="E23" s="271"/>
      <c r="F23" s="271"/>
      <c r="G23" s="271"/>
      <c r="H23" s="271"/>
      <c r="I23" s="271"/>
      <c r="J23" s="271"/>
      <c r="K23" s="271"/>
      <c r="L23" s="271"/>
      <c r="M23" s="271"/>
      <c r="N23" s="271"/>
      <c r="O23" s="271"/>
      <c r="P23" s="271"/>
      <c r="Q23" s="271"/>
      <c r="R23" s="271"/>
      <c r="S23" s="271"/>
      <c r="T23" s="271"/>
      <c r="U23" s="271"/>
      <c r="V23" s="271"/>
      <c r="W23" s="271"/>
      <c r="X23" s="271"/>
      <c r="Y23" s="271"/>
      <c r="Z23" s="271"/>
      <c r="AA23" s="271"/>
      <c r="AB23" s="271"/>
      <c r="AC23" s="271"/>
      <c r="AD23" s="271"/>
      <c r="AE23" s="271"/>
      <c r="AF23" s="271"/>
      <c r="AG23" s="271"/>
      <c r="AH23" s="271"/>
      <c r="AI23" s="271"/>
      <c r="AJ23" s="271"/>
      <c r="AK23" s="271"/>
      <c r="AL23" s="271"/>
      <c r="AM23" s="271"/>
      <c r="AN23" s="271"/>
      <c r="AO23" s="271"/>
      <c r="AP23" s="271"/>
      <c r="AQ23" s="271"/>
      <c r="AR23" s="271"/>
      <c r="AS23" s="463"/>
    </row>
    <row r="24" spans="1:45">
      <c r="A24" s="462"/>
      <c r="B24" s="271"/>
      <c r="C24" s="271"/>
      <c r="D24" s="271"/>
      <c r="E24" s="271"/>
      <c r="F24" s="271"/>
      <c r="G24" s="271"/>
      <c r="H24" s="271"/>
      <c r="I24" s="271"/>
      <c r="J24" s="271"/>
      <c r="K24" s="271"/>
      <c r="L24" s="271"/>
      <c r="M24" s="271"/>
      <c r="N24" s="271"/>
      <c r="O24" s="271"/>
      <c r="P24" s="271"/>
      <c r="Q24" s="271"/>
      <c r="R24" s="271"/>
      <c r="S24" s="271"/>
      <c r="T24" s="271"/>
      <c r="U24" s="271"/>
      <c r="V24" s="271"/>
      <c r="W24" s="271"/>
      <c r="X24" s="271"/>
      <c r="Y24" s="271"/>
      <c r="Z24" s="271"/>
      <c r="AA24" s="271"/>
      <c r="AB24" s="271"/>
      <c r="AC24" s="271"/>
      <c r="AD24" s="271"/>
      <c r="AE24" s="271"/>
      <c r="AF24" s="271"/>
      <c r="AG24" s="271"/>
      <c r="AH24" s="271"/>
      <c r="AI24" s="271"/>
      <c r="AJ24" s="271"/>
      <c r="AK24" s="271"/>
      <c r="AL24" s="271"/>
      <c r="AM24" s="271"/>
      <c r="AN24" s="271"/>
      <c r="AO24" s="271"/>
      <c r="AP24" s="271"/>
      <c r="AQ24" s="271"/>
      <c r="AR24" s="271"/>
      <c r="AS24" s="463"/>
    </row>
    <row r="25" spans="1:45">
      <c r="A25" s="462"/>
      <c r="B25" s="271"/>
      <c r="C25" s="271"/>
      <c r="D25" s="271"/>
      <c r="E25" s="271"/>
      <c r="F25" s="271"/>
      <c r="G25" s="271"/>
      <c r="H25" s="271"/>
      <c r="I25" s="271"/>
      <c r="J25" s="271"/>
      <c r="K25" s="271"/>
      <c r="L25" s="271"/>
      <c r="M25" s="271"/>
      <c r="N25" s="271"/>
      <c r="O25" s="271"/>
      <c r="P25" s="271"/>
      <c r="Q25" s="271"/>
      <c r="R25" s="271"/>
      <c r="S25" s="271"/>
      <c r="T25" s="271"/>
      <c r="U25" s="271"/>
      <c r="V25" s="271"/>
      <c r="W25" s="271"/>
      <c r="X25" s="271"/>
      <c r="Y25" s="271"/>
      <c r="Z25" s="271"/>
      <c r="AA25" s="271"/>
      <c r="AB25" s="271"/>
      <c r="AC25" s="271"/>
      <c r="AD25" s="271"/>
      <c r="AE25" s="271"/>
      <c r="AF25" s="271"/>
      <c r="AG25" s="271"/>
      <c r="AH25" s="271"/>
      <c r="AI25" s="271"/>
      <c r="AJ25" s="271"/>
      <c r="AK25" s="271"/>
      <c r="AL25" s="271"/>
      <c r="AM25" s="271"/>
      <c r="AN25" s="271"/>
      <c r="AO25" s="271"/>
      <c r="AP25" s="271"/>
      <c r="AQ25" s="271"/>
      <c r="AR25" s="271"/>
      <c r="AS25" s="463"/>
    </row>
    <row r="26" spans="1:45">
      <c r="A26" s="462"/>
      <c r="B26" s="271"/>
      <c r="C26" s="271"/>
      <c r="D26" s="271"/>
      <c r="E26" s="271"/>
      <c r="F26" s="271"/>
      <c r="G26" s="271"/>
      <c r="H26" s="271"/>
      <c r="I26" s="271"/>
      <c r="J26" s="271"/>
      <c r="K26" s="271"/>
      <c r="L26" s="271"/>
      <c r="M26" s="271"/>
      <c r="N26" s="271"/>
      <c r="O26" s="271"/>
      <c r="P26" s="271"/>
      <c r="Q26" s="271"/>
      <c r="R26" s="271"/>
      <c r="S26" s="271"/>
      <c r="T26" s="271"/>
      <c r="U26" s="271"/>
      <c r="V26" s="271"/>
      <c r="W26" s="271"/>
      <c r="X26" s="271"/>
      <c r="Y26" s="271"/>
      <c r="Z26" s="271"/>
      <c r="AA26" s="271"/>
      <c r="AB26" s="271"/>
      <c r="AC26" s="271"/>
      <c r="AD26" s="271"/>
      <c r="AE26" s="271"/>
      <c r="AF26" s="271"/>
      <c r="AG26" s="271"/>
      <c r="AH26" s="271"/>
      <c r="AI26" s="271"/>
      <c r="AJ26" s="271"/>
      <c r="AK26" s="271"/>
      <c r="AL26" s="271"/>
      <c r="AM26" s="271"/>
      <c r="AN26" s="271"/>
      <c r="AO26" s="271"/>
      <c r="AP26" s="271"/>
      <c r="AQ26" s="271"/>
      <c r="AR26" s="271"/>
      <c r="AS26" s="463"/>
    </row>
    <row r="27" spans="1:45">
      <c r="A27" s="462"/>
      <c r="B27" s="271"/>
      <c r="C27" s="271"/>
      <c r="D27" s="271"/>
      <c r="E27" s="271"/>
      <c r="F27" s="271"/>
      <c r="G27" s="271"/>
      <c r="H27" s="271"/>
      <c r="I27" s="271"/>
      <c r="J27" s="271"/>
      <c r="K27" s="271"/>
      <c r="L27" s="271"/>
      <c r="M27" s="271"/>
      <c r="N27" s="271"/>
      <c r="O27" s="271"/>
      <c r="P27" s="271"/>
      <c r="Q27" s="271"/>
      <c r="R27" s="271"/>
      <c r="S27" s="271"/>
      <c r="T27" s="271"/>
      <c r="U27" s="271"/>
      <c r="V27" s="271"/>
      <c r="W27" s="271"/>
      <c r="X27" s="271"/>
      <c r="Y27" s="271"/>
      <c r="Z27" s="271"/>
      <c r="AA27" s="271"/>
      <c r="AB27" s="271"/>
      <c r="AC27" s="271"/>
      <c r="AD27" s="271"/>
      <c r="AE27" s="271"/>
      <c r="AF27" s="271"/>
      <c r="AG27" s="271"/>
      <c r="AH27" s="271"/>
      <c r="AI27" s="271"/>
      <c r="AJ27" s="271"/>
      <c r="AK27" s="271"/>
      <c r="AL27" s="271"/>
      <c r="AM27" s="271"/>
      <c r="AN27" s="271"/>
      <c r="AO27" s="271"/>
      <c r="AP27" s="271"/>
      <c r="AQ27" s="271"/>
      <c r="AR27" s="271"/>
      <c r="AS27" s="463"/>
    </row>
    <row r="28" spans="1:45">
      <c r="A28" s="462"/>
      <c r="B28" s="271"/>
      <c r="C28" s="271"/>
      <c r="D28" s="271"/>
      <c r="E28" s="271"/>
      <c r="F28" s="271"/>
      <c r="G28" s="271"/>
      <c r="H28" s="271"/>
      <c r="I28" s="271"/>
      <c r="J28" s="271"/>
      <c r="K28" s="271"/>
      <c r="L28" s="271"/>
      <c r="M28" s="271"/>
      <c r="N28" s="271"/>
      <c r="O28" s="271"/>
      <c r="P28" s="271"/>
      <c r="Q28" s="271"/>
      <c r="R28" s="271"/>
      <c r="S28" s="271"/>
      <c r="T28" s="271"/>
      <c r="U28" s="271"/>
      <c r="V28" s="271"/>
      <c r="W28" s="271"/>
      <c r="X28" s="271"/>
      <c r="Y28" s="271"/>
      <c r="Z28" s="271"/>
      <c r="AA28" s="271"/>
      <c r="AB28" s="271"/>
      <c r="AC28" s="271"/>
      <c r="AD28" s="271"/>
      <c r="AE28" s="271"/>
      <c r="AF28" s="271"/>
      <c r="AG28" s="271"/>
      <c r="AH28" s="271"/>
      <c r="AI28" s="271"/>
      <c r="AJ28" s="271"/>
      <c r="AK28" s="271"/>
      <c r="AL28" s="271"/>
      <c r="AM28" s="271"/>
      <c r="AN28" s="271"/>
      <c r="AO28" s="271"/>
      <c r="AP28" s="271"/>
      <c r="AQ28" s="271"/>
      <c r="AR28" s="271"/>
      <c r="AS28" s="463"/>
    </row>
    <row r="29" spans="1:45">
      <c r="A29" s="462"/>
      <c r="B29" s="271"/>
      <c r="C29" s="271"/>
      <c r="D29" s="271"/>
      <c r="E29" s="271"/>
      <c r="F29" s="271"/>
      <c r="G29" s="271"/>
      <c r="H29" s="271"/>
      <c r="I29" s="271"/>
      <c r="J29" s="271"/>
      <c r="K29" s="271"/>
      <c r="L29" s="271"/>
      <c r="M29" s="271"/>
      <c r="N29" s="271"/>
      <c r="O29" s="271"/>
      <c r="P29" s="271"/>
      <c r="Q29" s="271"/>
      <c r="R29" s="271"/>
      <c r="S29" s="271"/>
      <c r="T29" s="271"/>
      <c r="U29" s="271"/>
      <c r="V29" s="271"/>
      <c r="W29" s="271"/>
      <c r="X29" s="271"/>
      <c r="Y29" s="271"/>
      <c r="Z29" s="271"/>
      <c r="AA29" s="271"/>
      <c r="AB29" s="271"/>
      <c r="AC29" s="271"/>
      <c r="AD29" s="271"/>
      <c r="AE29" s="271"/>
      <c r="AF29" s="271"/>
      <c r="AG29" s="271"/>
      <c r="AH29" s="271"/>
      <c r="AI29" s="271"/>
      <c r="AJ29" s="271"/>
      <c r="AK29" s="271"/>
      <c r="AL29" s="271"/>
      <c r="AM29" s="271"/>
      <c r="AN29" s="271"/>
      <c r="AO29" s="271"/>
      <c r="AP29" s="271"/>
      <c r="AQ29" s="271"/>
      <c r="AR29" s="271"/>
      <c r="AS29" s="463"/>
    </row>
    <row r="30" spans="1:45">
      <c r="A30" s="462"/>
      <c r="B30" s="271"/>
      <c r="C30" s="271"/>
      <c r="D30" s="271"/>
      <c r="E30" s="271"/>
      <c r="F30" s="271"/>
      <c r="G30" s="271"/>
      <c r="H30" s="271"/>
      <c r="I30" s="271"/>
      <c r="J30" s="271"/>
      <c r="K30" s="271"/>
      <c r="L30" s="271"/>
      <c r="M30" s="271"/>
      <c r="N30" s="271"/>
      <c r="O30" s="271"/>
      <c r="P30" s="271"/>
      <c r="Q30" s="271"/>
      <c r="R30" s="271"/>
      <c r="S30" s="271"/>
      <c r="T30" s="271"/>
      <c r="U30" s="271"/>
      <c r="V30" s="271"/>
      <c r="W30" s="271"/>
      <c r="X30" s="271"/>
      <c r="Y30" s="271"/>
      <c r="Z30" s="271"/>
      <c r="AA30" s="271"/>
      <c r="AB30" s="271"/>
      <c r="AC30" s="271"/>
      <c r="AD30" s="271"/>
      <c r="AE30" s="271"/>
      <c r="AF30" s="271"/>
      <c r="AG30" s="271"/>
      <c r="AH30" s="271"/>
      <c r="AI30" s="271"/>
      <c r="AJ30" s="271"/>
      <c r="AK30" s="271"/>
      <c r="AL30" s="271"/>
      <c r="AM30" s="271"/>
      <c r="AN30" s="271"/>
      <c r="AO30" s="271"/>
      <c r="AP30" s="271"/>
      <c r="AQ30" s="271"/>
      <c r="AR30" s="271"/>
      <c r="AS30" s="463"/>
    </row>
    <row r="31" spans="1:45">
      <c r="A31" s="462"/>
      <c r="B31" s="271"/>
      <c r="C31" s="271"/>
      <c r="D31" s="271"/>
      <c r="E31" s="271"/>
      <c r="F31" s="271"/>
      <c r="G31" s="271"/>
      <c r="H31" s="271"/>
      <c r="I31" s="271"/>
      <c r="J31" s="271"/>
      <c r="K31" s="271"/>
      <c r="L31" s="271"/>
      <c r="M31" s="271"/>
      <c r="N31" s="271"/>
      <c r="O31" s="271"/>
      <c r="P31" s="271"/>
      <c r="Q31" s="271"/>
      <c r="R31" s="271"/>
      <c r="S31" s="271"/>
      <c r="T31" s="271"/>
      <c r="U31" s="271"/>
      <c r="V31" s="271"/>
      <c r="W31" s="271"/>
      <c r="X31" s="271"/>
      <c r="Y31" s="271"/>
      <c r="Z31" s="271"/>
      <c r="AA31" s="271"/>
      <c r="AB31" s="271"/>
      <c r="AC31" s="271"/>
      <c r="AD31" s="271"/>
      <c r="AE31" s="271"/>
      <c r="AF31" s="271"/>
      <c r="AG31" s="271"/>
      <c r="AH31" s="271"/>
      <c r="AI31" s="271"/>
      <c r="AJ31" s="271"/>
      <c r="AK31" s="271"/>
      <c r="AL31" s="271"/>
      <c r="AM31" s="271"/>
      <c r="AN31" s="271"/>
      <c r="AO31" s="271"/>
      <c r="AP31" s="271"/>
      <c r="AQ31" s="271"/>
      <c r="AR31" s="271"/>
      <c r="AS31" s="463"/>
    </row>
    <row r="32" spans="1:45">
      <c r="A32" s="462"/>
      <c r="B32" s="271"/>
      <c r="C32" s="271"/>
      <c r="D32" s="271"/>
      <c r="E32" s="271"/>
      <c r="F32" s="271"/>
      <c r="G32" s="271"/>
      <c r="H32" s="271"/>
      <c r="I32" s="271"/>
      <c r="J32" s="271"/>
      <c r="K32" s="271"/>
      <c r="L32" s="271"/>
      <c r="M32" s="271"/>
      <c r="N32" s="271"/>
      <c r="O32" s="271"/>
      <c r="P32" s="271"/>
      <c r="Q32" s="271"/>
      <c r="R32" s="271"/>
      <c r="S32" s="271"/>
      <c r="T32" s="271"/>
      <c r="U32" s="271"/>
      <c r="V32" s="271"/>
      <c r="W32" s="271"/>
      <c r="X32" s="271"/>
      <c r="Y32" s="271"/>
      <c r="Z32" s="271"/>
      <c r="AA32" s="271"/>
      <c r="AB32" s="271"/>
      <c r="AC32" s="271"/>
      <c r="AD32" s="271"/>
      <c r="AE32" s="271"/>
      <c r="AF32" s="271"/>
      <c r="AG32" s="271"/>
      <c r="AH32" s="271"/>
      <c r="AI32" s="271"/>
      <c r="AJ32" s="271"/>
      <c r="AK32" s="271"/>
      <c r="AL32" s="271"/>
      <c r="AM32" s="271"/>
      <c r="AN32" s="271"/>
      <c r="AO32" s="271"/>
      <c r="AP32" s="271"/>
      <c r="AQ32" s="271"/>
      <c r="AR32" s="271"/>
      <c r="AS32" s="463"/>
    </row>
    <row r="33" spans="1:46">
      <c r="A33" s="462"/>
      <c r="B33" s="271"/>
      <c r="C33" s="271"/>
      <c r="D33" s="271"/>
      <c r="E33" s="271"/>
      <c r="F33" s="271"/>
      <c r="G33" s="271"/>
      <c r="H33" s="271"/>
      <c r="I33" s="271"/>
      <c r="J33" s="271"/>
      <c r="K33" s="271"/>
      <c r="L33" s="271"/>
      <c r="M33" s="271"/>
      <c r="N33" s="271"/>
      <c r="O33" s="271"/>
      <c r="P33" s="271"/>
      <c r="Q33" s="271"/>
      <c r="R33" s="271"/>
      <c r="S33" s="271"/>
      <c r="T33" s="271"/>
      <c r="U33" s="271"/>
      <c r="V33" s="271"/>
      <c r="W33" s="271"/>
      <c r="X33" s="271"/>
      <c r="Y33" s="271"/>
      <c r="Z33" s="271"/>
      <c r="AA33" s="271"/>
      <c r="AB33" s="271"/>
      <c r="AC33" s="271"/>
      <c r="AD33" s="271"/>
      <c r="AE33" s="271"/>
      <c r="AF33" s="271"/>
      <c r="AG33" s="271"/>
      <c r="AH33" s="271"/>
      <c r="AI33" s="271"/>
      <c r="AJ33" s="271"/>
      <c r="AK33" s="271"/>
      <c r="AL33" s="271"/>
      <c r="AM33" s="271"/>
      <c r="AN33" s="271"/>
      <c r="AO33" s="271"/>
      <c r="AP33" s="271"/>
      <c r="AQ33" s="271"/>
      <c r="AR33" s="271"/>
      <c r="AS33" s="463"/>
    </row>
    <row r="34" spans="1:46">
      <c r="A34" s="462"/>
      <c r="B34" s="271"/>
      <c r="C34" s="271"/>
      <c r="D34" s="271"/>
      <c r="E34" s="271"/>
      <c r="F34" s="271"/>
      <c r="G34" s="271"/>
      <c r="H34" s="271"/>
      <c r="I34" s="271"/>
      <c r="J34" s="271"/>
      <c r="K34" s="271"/>
      <c r="L34" s="271"/>
      <c r="M34" s="271"/>
      <c r="N34" s="271"/>
      <c r="O34" s="271"/>
      <c r="P34" s="271"/>
      <c r="Q34" s="271"/>
      <c r="R34" s="271"/>
      <c r="S34" s="271"/>
      <c r="T34" s="271"/>
      <c r="U34" s="271"/>
      <c r="V34" s="271"/>
      <c r="W34" s="271"/>
      <c r="X34" s="271"/>
      <c r="Y34" s="271"/>
      <c r="Z34" s="271"/>
      <c r="AA34" s="271"/>
      <c r="AB34" s="271"/>
      <c r="AC34" s="271"/>
      <c r="AD34" s="271"/>
      <c r="AE34" s="271"/>
      <c r="AF34" s="271"/>
      <c r="AG34" s="271"/>
      <c r="AH34" s="271"/>
      <c r="AI34" s="271"/>
      <c r="AJ34" s="271"/>
      <c r="AK34" s="271"/>
      <c r="AL34" s="271"/>
      <c r="AM34" s="271"/>
      <c r="AN34" s="271"/>
      <c r="AO34" s="271"/>
      <c r="AP34" s="271"/>
      <c r="AQ34" s="271"/>
      <c r="AR34" s="271"/>
      <c r="AS34" s="463"/>
    </row>
    <row r="35" spans="1:46" ht="0.65" customHeight="1">
      <c r="AE35" s="126"/>
      <c r="AF35" s="126"/>
      <c r="AG35" s="126"/>
      <c r="AH35" s="126"/>
      <c r="AI35" s="126"/>
      <c r="AJ35" s="126"/>
      <c r="AK35" s="126"/>
      <c r="AL35" s="126"/>
      <c r="AM35" s="148"/>
      <c r="AN35" s="171"/>
      <c r="AO35" s="171"/>
      <c r="AP35" s="171"/>
      <c r="AQ35" s="171"/>
      <c r="AR35" s="171"/>
      <c r="AS35" s="171"/>
    </row>
    <row r="36" spans="1:46" ht="9" customHeight="1"/>
    <row r="37" spans="1:46" ht="23.25" customHeight="1">
      <c r="A37" s="457" t="s">
        <v>511</v>
      </c>
      <c r="B37" s="457"/>
      <c r="C37" s="457"/>
      <c r="D37" s="457"/>
      <c r="E37" s="457"/>
      <c r="F37" s="457"/>
      <c r="G37" s="457"/>
      <c r="H37" s="457"/>
      <c r="I37" s="457"/>
      <c r="J37" s="457"/>
      <c r="K37" s="457"/>
      <c r="L37" s="457"/>
      <c r="M37" s="457"/>
      <c r="N37" s="457"/>
      <c r="O37" s="457"/>
      <c r="P37" s="457"/>
      <c r="Q37" s="457"/>
      <c r="R37" s="457"/>
      <c r="S37" s="457"/>
      <c r="T37" s="457"/>
      <c r="U37" s="457"/>
      <c r="V37" s="457"/>
      <c r="W37" s="457"/>
      <c r="X37" s="457"/>
      <c r="Y37" s="457"/>
      <c r="Z37" s="457"/>
      <c r="AA37" s="457"/>
      <c r="AB37" s="457"/>
      <c r="AC37" s="457"/>
      <c r="AD37" s="457"/>
      <c r="AE37" s="457"/>
      <c r="AF37" s="457"/>
      <c r="AG37" s="457"/>
      <c r="AH37" s="457"/>
      <c r="AI37" s="457"/>
      <c r="AJ37" s="457"/>
      <c r="AK37" s="457"/>
      <c r="AL37" s="457"/>
      <c r="AM37" s="457"/>
      <c r="AN37" s="457"/>
      <c r="AO37" s="457"/>
      <c r="AP37" s="457"/>
      <c r="AQ37" s="457"/>
      <c r="AR37" s="457"/>
      <c r="AS37" s="457"/>
    </row>
    <row r="38" spans="1:46" s="112" customFormat="1" ht="20.25" customHeight="1">
      <c r="A38" s="408" t="s">
        <v>427</v>
      </c>
      <c r="B38" s="409"/>
      <c r="C38" s="409"/>
      <c r="D38" s="409"/>
      <c r="E38" s="409"/>
      <c r="F38" s="409"/>
      <c r="G38" s="409"/>
      <c r="H38" s="409"/>
      <c r="I38" s="410"/>
      <c r="J38" s="403" t="s">
        <v>559</v>
      </c>
      <c r="K38" s="404"/>
      <c r="L38" s="404"/>
      <c r="M38" s="404"/>
      <c r="N38" s="404"/>
      <c r="O38" s="404"/>
      <c r="P38" s="404"/>
      <c r="Q38" s="404"/>
      <c r="R38" s="404"/>
      <c r="S38" s="404"/>
      <c r="T38" s="404"/>
      <c r="U38" s="404"/>
      <c r="V38" s="404"/>
      <c r="W38" s="404"/>
      <c r="X38" s="404"/>
      <c r="Y38" s="404"/>
      <c r="Z38" s="404"/>
      <c r="AA38" s="405"/>
      <c r="AB38" s="403" t="s">
        <v>428</v>
      </c>
      <c r="AC38" s="404"/>
      <c r="AD38" s="404"/>
      <c r="AE38" s="404"/>
      <c r="AF38" s="404"/>
      <c r="AG38" s="404"/>
      <c r="AH38" s="404"/>
      <c r="AI38" s="405"/>
      <c r="AJ38" s="403" t="s">
        <v>111</v>
      </c>
      <c r="AK38" s="404"/>
      <c r="AL38" s="404"/>
      <c r="AM38" s="411" t="s">
        <v>429</v>
      </c>
      <c r="AN38" s="411"/>
      <c r="AO38" s="411"/>
      <c r="AP38" s="411"/>
      <c r="AQ38" s="411"/>
      <c r="AR38" s="411"/>
      <c r="AS38" s="411"/>
    </row>
    <row r="39" spans="1:46" ht="18" customHeight="1">
      <c r="A39" s="239" t="s">
        <v>405</v>
      </c>
      <c r="B39" s="240"/>
      <c r="C39" s="240"/>
      <c r="D39" s="240"/>
      <c r="E39" s="240"/>
      <c r="F39" s="240"/>
      <c r="G39" s="240"/>
      <c r="H39" s="240"/>
      <c r="I39" s="241"/>
      <c r="J39" s="390" t="s">
        <v>514</v>
      </c>
      <c r="K39" s="391"/>
      <c r="L39" s="391"/>
      <c r="M39" s="391"/>
      <c r="N39" s="391"/>
      <c r="O39" s="391"/>
      <c r="P39" s="391"/>
      <c r="Q39" s="391"/>
      <c r="R39" s="391"/>
      <c r="S39" s="391"/>
      <c r="T39" s="391"/>
      <c r="U39" s="391"/>
      <c r="V39" s="391"/>
      <c r="W39" s="391"/>
      <c r="X39" s="391"/>
      <c r="Y39" s="391"/>
      <c r="Z39" s="391"/>
      <c r="AA39" s="392"/>
      <c r="AB39" s="262"/>
      <c r="AC39" s="263"/>
      <c r="AD39" s="263"/>
      <c r="AE39" s="263"/>
      <c r="AF39" s="263"/>
      <c r="AG39" s="263"/>
      <c r="AH39" s="263"/>
      <c r="AI39" s="264"/>
      <c r="AJ39" s="168"/>
      <c r="AK39" s="167"/>
      <c r="AL39" s="167"/>
      <c r="AM39" s="382" t="s">
        <v>517</v>
      </c>
      <c r="AN39" s="382"/>
      <c r="AO39" s="382"/>
      <c r="AP39" s="382"/>
      <c r="AQ39" s="382"/>
      <c r="AR39" s="382"/>
      <c r="AS39" s="382"/>
      <c r="AT39" s="116"/>
    </row>
    <row r="40" spans="1:46" ht="18" customHeight="1">
      <c r="A40" s="242"/>
      <c r="B40" s="243"/>
      <c r="C40" s="243"/>
      <c r="D40" s="243"/>
      <c r="E40" s="243"/>
      <c r="F40" s="243"/>
      <c r="G40" s="243"/>
      <c r="H40" s="243"/>
      <c r="I40" s="244"/>
      <c r="J40" s="390" t="s">
        <v>515</v>
      </c>
      <c r="K40" s="391"/>
      <c r="L40" s="391"/>
      <c r="M40" s="391"/>
      <c r="N40" s="391"/>
      <c r="O40" s="391"/>
      <c r="P40" s="391"/>
      <c r="Q40" s="391"/>
      <c r="R40" s="391"/>
      <c r="S40" s="391"/>
      <c r="T40" s="391"/>
      <c r="U40" s="391"/>
      <c r="V40" s="391"/>
      <c r="W40" s="391"/>
      <c r="X40" s="391"/>
      <c r="Y40" s="391"/>
      <c r="Z40" s="391"/>
      <c r="AA40" s="392"/>
      <c r="AB40" s="262"/>
      <c r="AC40" s="263"/>
      <c r="AD40" s="263"/>
      <c r="AE40" s="263"/>
      <c r="AF40" s="263"/>
      <c r="AG40" s="263"/>
      <c r="AH40" s="263"/>
      <c r="AI40" s="264"/>
      <c r="AJ40" s="168"/>
      <c r="AK40" s="167"/>
      <c r="AL40" s="167"/>
      <c r="AM40" s="382" t="s">
        <v>517</v>
      </c>
      <c r="AN40" s="382"/>
      <c r="AO40" s="382"/>
      <c r="AP40" s="382"/>
      <c r="AQ40" s="382"/>
      <c r="AR40" s="382"/>
      <c r="AS40" s="382"/>
    </row>
    <row r="41" spans="1:46" ht="28.5" customHeight="1">
      <c r="A41" s="242"/>
      <c r="B41" s="243"/>
      <c r="C41" s="243"/>
      <c r="D41" s="243"/>
      <c r="E41" s="243"/>
      <c r="F41" s="243"/>
      <c r="G41" s="243"/>
      <c r="H41" s="243"/>
      <c r="I41" s="244"/>
      <c r="J41" s="390" t="s">
        <v>516</v>
      </c>
      <c r="K41" s="391"/>
      <c r="L41" s="391"/>
      <c r="M41" s="391"/>
      <c r="N41" s="391"/>
      <c r="O41" s="391"/>
      <c r="P41" s="391"/>
      <c r="Q41" s="391"/>
      <c r="R41" s="391"/>
      <c r="S41" s="391"/>
      <c r="T41" s="391"/>
      <c r="U41" s="391"/>
      <c r="V41" s="391"/>
      <c r="W41" s="391"/>
      <c r="X41" s="391"/>
      <c r="Y41" s="391"/>
      <c r="Z41" s="391"/>
      <c r="AA41" s="392"/>
      <c r="AB41" s="262"/>
      <c r="AC41" s="263"/>
      <c r="AD41" s="263"/>
      <c r="AE41" s="263"/>
      <c r="AF41" s="263"/>
      <c r="AG41" s="263"/>
      <c r="AH41" s="263"/>
      <c r="AI41" s="264"/>
      <c r="AJ41" s="168"/>
      <c r="AK41" s="167"/>
      <c r="AL41" s="167"/>
      <c r="AM41" s="382" t="s">
        <v>518</v>
      </c>
      <c r="AN41" s="382"/>
      <c r="AO41" s="382"/>
      <c r="AP41" s="382"/>
      <c r="AQ41" s="382"/>
      <c r="AR41" s="382"/>
      <c r="AS41" s="382"/>
    </row>
    <row r="42" spans="1:46" ht="25" customHeight="1">
      <c r="A42" s="242"/>
      <c r="B42" s="243"/>
      <c r="C42" s="243"/>
      <c r="D42" s="243"/>
      <c r="E42" s="243"/>
      <c r="F42" s="243"/>
      <c r="G42" s="243"/>
      <c r="H42" s="243"/>
      <c r="I42" s="244"/>
      <c r="J42" s="400"/>
      <c r="K42" s="401"/>
      <c r="L42" s="401"/>
      <c r="M42" s="401"/>
      <c r="N42" s="401"/>
      <c r="O42" s="401"/>
      <c r="P42" s="401"/>
      <c r="Q42" s="401"/>
      <c r="R42" s="401"/>
      <c r="S42" s="401"/>
      <c r="T42" s="401"/>
      <c r="U42" s="401"/>
      <c r="V42" s="401"/>
      <c r="W42" s="401"/>
      <c r="X42" s="401"/>
      <c r="Y42" s="401"/>
      <c r="Z42" s="401"/>
      <c r="AA42" s="402"/>
      <c r="AB42" s="262"/>
      <c r="AC42" s="263"/>
      <c r="AD42" s="263"/>
      <c r="AE42" s="263"/>
      <c r="AF42" s="263"/>
      <c r="AG42" s="263"/>
      <c r="AH42" s="263"/>
      <c r="AI42" s="264"/>
      <c r="AJ42" s="168"/>
      <c r="AK42" s="167"/>
      <c r="AL42" s="167"/>
      <c r="AM42" s="382"/>
      <c r="AN42" s="382"/>
      <c r="AO42" s="382"/>
      <c r="AP42" s="382"/>
      <c r="AQ42" s="382"/>
      <c r="AR42" s="382"/>
      <c r="AS42" s="382"/>
    </row>
    <row r="43" spans="1:46" ht="40" customHeight="1">
      <c r="A43" s="239" t="s">
        <v>430</v>
      </c>
      <c r="B43" s="240"/>
      <c r="C43" s="240"/>
      <c r="D43" s="240"/>
      <c r="E43" s="240"/>
      <c r="F43" s="240"/>
      <c r="G43" s="240"/>
      <c r="H43" s="240"/>
      <c r="I43" s="240"/>
      <c r="J43" s="390" t="s">
        <v>519</v>
      </c>
      <c r="K43" s="391"/>
      <c r="L43" s="391"/>
      <c r="M43" s="391"/>
      <c r="N43" s="391"/>
      <c r="O43" s="391"/>
      <c r="P43" s="391"/>
      <c r="Q43" s="391"/>
      <c r="R43" s="391"/>
      <c r="S43" s="391"/>
      <c r="T43" s="391"/>
      <c r="U43" s="391"/>
      <c r="V43" s="391"/>
      <c r="W43" s="391"/>
      <c r="X43" s="391"/>
      <c r="Y43" s="391"/>
      <c r="Z43" s="391"/>
      <c r="AA43" s="392"/>
      <c r="AB43" s="262"/>
      <c r="AC43" s="263"/>
      <c r="AD43" s="263"/>
      <c r="AE43" s="263"/>
      <c r="AF43" s="263"/>
      <c r="AG43" s="263"/>
      <c r="AH43" s="263"/>
      <c r="AI43" s="264"/>
      <c r="AJ43" s="168"/>
      <c r="AK43" s="167"/>
      <c r="AL43" s="167"/>
      <c r="AM43" s="382" t="s">
        <v>523</v>
      </c>
      <c r="AN43" s="382"/>
      <c r="AO43" s="382"/>
      <c r="AP43" s="382"/>
      <c r="AQ43" s="382"/>
      <c r="AR43" s="382"/>
      <c r="AS43" s="382"/>
    </row>
    <row r="44" spans="1:46" ht="28" customHeight="1">
      <c r="A44" s="242"/>
      <c r="B44" s="243"/>
      <c r="C44" s="243"/>
      <c r="D44" s="243"/>
      <c r="E44" s="243"/>
      <c r="F44" s="243"/>
      <c r="G44" s="243"/>
      <c r="H44" s="243"/>
      <c r="I44" s="244"/>
      <c r="J44" s="390" t="s">
        <v>520</v>
      </c>
      <c r="K44" s="391"/>
      <c r="L44" s="391"/>
      <c r="M44" s="391"/>
      <c r="N44" s="391"/>
      <c r="O44" s="391"/>
      <c r="P44" s="391"/>
      <c r="Q44" s="391"/>
      <c r="R44" s="391"/>
      <c r="S44" s="391"/>
      <c r="T44" s="391"/>
      <c r="U44" s="391"/>
      <c r="V44" s="391"/>
      <c r="W44" s="391"/>
      <c r="X44" s="391"/>
      <c r="Y44" s="391"/>
      <c r="Z44" s="391"/>
      <c r="AA44" s="392"/>
      <c r="AB44" s="262"/>
      <c r="AC44" s="263"/>
      <c r="AD44" s="263"/>
      <c r="AE44" s="263"/>
      <c r="AF44" s="263"/>
      <c r="AG44" s="263"/>
      <c r="AH44" s="263"/>
      <c r="AI44" s="264"/>
      <c r="AJ44" s="168"/>
      <c r="AK44" s="167"/>
      <c r="AL44" s="167"/>
      <c r="AM44" s="382" t="s">
        <v>524</v>
      </c>
      <c r="AN44" s="382"/>
      <c r="AO44" s="382"/>
      <c r="AP44" s="382"/>
      <c r="AQ44" s="382"/>
      <c r="AR44" s="382"/>
      <c r="AS44" s="382"/>
    </row>
    <row r="45" spans="1:46" ht="28" customHeight="1">
      <c r="A45" s="242"/>
      <c r="B45" s="243"/>
      <c r="C45" s="243"/>
      <c r="D45" s="243"/>
      <c r="E45" s="243"/>
      <c r="F45" s="243"/>
      <c r="G45" s="243"/>
      <c r="H45" s="243"/>
      <c r="I45" s="244"/>
      <c r="J45" s="390" t="s">
        <v>521</v>
      </c>
      <c r="K45" s="391"/>
      <c r="L45" s="391"/>
      <c r="M45" s="391"/>
      <c r="N45" s="391"/>
      <c r="O45" s="391"/>
      <c r="P45" s="391"/>
      <c r="Q45" s="391"/>
      <c r="R45" s="391"/>
      <c r="S45" s="391"/>
      <c r="T45" s="391"/>
      <c r="U45" s="391"/>
      <c r="V45" s="391"/>
      <c r="W45" s="391"/>
      <c r="X45" s="391"/>
      <c r="Y45" s="391"/>
      <c r="Z45" s="391"/>
      <c r="AA45" s="392"/>
      <c r="AB45" s="262"/>
      <c r="AC45" s="263"/>
      <c r="AD45" s="263"/>
      <c r="AE45" s="263"/>
      <c r="AF45" s="263"/>
      <c r="AG45" s="263"/>
      <c r="AH45" s="263"/>
      <c r="AI45" s="264"/>
      <c r="AJ45" s="168"/>
      <c r="AK45" s="167"/>
      <c r="AL45" s="167"/>
      <c r="AM45" s="382" t="s">
        <v>523</v>
      </c>
      <c r="AN45" s="382"/>
      <c r="AO45" s="382"/>
      <c r="AP45" s="382"/>
      <c r="AQ45" s="382"/>
      <c r="AR45" s="382"/>
      <c r="AS45" s="382"/>
    </row>
    <row r="46" spans="1:46" ht="28" customHeight="1">
      <c r="A46" s="242"/>
      <c r="B46" s="243"/>
      <c r="C46" s="243"/>
      <c r="D46" s="243"/>
      <c r="E46" s="243"/>
      <c r="F46" s="243"/>
      <c r="G46" s="243"/>
      <c r="H46" s="243"/>
      <c r="I46" s="244"/>
      <c r="J46" s="390" t="s">
        <v>522</v>
      </c>
      <c r="K46" s="391"/>
      <c r="L46" s="391"/>
      <c r="M46" s="391"/>
      <c r="N46" s="391"/>
      <c r="O46" s="391"/>
      <c r="P46" s="391"/>
      <c r="Q46" s="391"/>
      <c r="R46" s="391"/>
      <c r="S46" s="391"/>
      <c r="T46" s="391"/>
      <c r="U46" s="391"/>
      <c r="V46" s="391"/>
      <c r="W46" s="391"/>
      <c r="X46" s="391"/>
      <c r="Y46" s="391"/>
      <c r="Z46" s="391"/>
      <c r="AA46" s="392"/>
      <c r="AB46" s="262"/>
      <c r="AC46" s="263"/>
      <c r="AD46" s="263"/>
      <c r="AE46" s="263"/>
      <c r="AF46" s="263"/>
      <c r="AG46" s="263"/>
      <c r="AH46" s="263"/>
      <c r="AI46" s="264"/>
      <c r="AJ46" s="168"/>
      <c r="AK46" s="167"/>
      <c r="AL46" s="167"/>
      <c r="AM46" s="382" t="s">
        <v>525</v>
      </c>
      <c r="AN46" s="382"/>
      <c r="AO46" s="382"/>
      <c r="AP46" s="382"/>
      <c r="AQ46" s="382"/>
      <c r="AR46" s="382"/>
      <c r="AS46" s="382"/>
    </row>
    <row r="47" spans="1:46" ht="25" customHeight="1">
      <c r="A47" s="245"/>
      <c r="B47" s="246"/>
      <c r="C47" s="246"/>
      <c r="D47" s="246"/>
      <c r="E47" s="246"/>
      <c r="F47" s="246"/>
      <c r="G47" s="246"/>
      <c r="H47" s="246"/>
      <c r="I47" s="247"/>
      <c r="J47" s="383"/>
      <c r="K47" s="384"/>
      <c r="L47" s="384"/>
      <c r="M47" s="384"/>
      <c r="N47" s="384"/>
      <c r="O47" s="384"/>
      <c r="P47" s="384"/>
      <c r="Q47" s="384"/>
      <c r="R47" s="384"/>
      <c r="S47" s="384"/>
      <c r="T47" s="384"/>
      <c r="U47" s="384"/>
      <c r="V47" s="384"/>
      <c r="W47" s="384"/>
      <c r="X47" s="384"/>
      <c r="Y47" s="384"/>
      <c r="Z47" s="384"/>
      <c r="AA47" s="385"/>
      <c r="AB47" s="262"/>
      <c r="AC47" s="263"/>
      <c r="AD47" s="263"/>
      <c r="AE47" s="263"/>
      <c r="AF47" s="263"/>
      <c r="AG47" s="263"/>
      <c r="AH47" s="263"/>
      <c r="AI47" s="264"/>
      <c r="AJ47" s="168"/>
      <c r="AK47" s="167"/>
      <c r="AL47" s="167"/>
      <c r="AM47" s="382"/>
      <c r="AN47" s="382"/>
      <c r="AO47" s="382"/>
      <c r="AP47" s="382"/>
      <c r="AQ47" s="382"/>
      <c r="AR47" s="382"/>
      <c r="AS47" s="382"/>
    </row>
    <row r="48" spans="1:46" ht="25" customHeight="1">
      <c r="A48" s="239" t="s">
        <v>115</v>
      </c>
      <c r="B48" s="240"/>
      <c r="C48" s="240"/>
      <c r="D48" s="240"/>
      <c r="E48" s="240"/>
      <c r="F48" s="240"/>
      <c r="G48" s="240"/>
      <c r="H48" s="240"/>
      <c r="I48" s="241"/>
      <c r="J48" s="383"/>
      <c r="K48" s="384"/>
      <c r="L48" s="384"/>
      <c r="M48" s="384"/>
      <c r="N48" s="384"/>
      <c r="O48" s="384"/>
      <c r="P48" s="384"/>
      <c r="Q48" s="384"/>
      <c r="R48" s="384"/>
      <c r="S48" s="384"/>
      <c r="T48" s="384"/>
      <c r="U48" s="384"/>
      <c r="V48" s="384"/>
      <c r="W48" s="384"/>
      <c r="X48" s="384"/>
      <c r="Y48" s="384"/>
      <c r="Z48" s="384"/>
      <c r="AA48" s="385"/>
      <c r="AB48" s="262"/>
      <c r="AC48" s="263"/>
      <c r="AD48" s="263"/>
      <c r="AE48" s="263"/>
      <c r="AF48" s="263"/>
      <c r="AG48" s="263"/>
      <c r="AH48" s="263"/>
      <c r="AI48" s="264"/>
      <c r="AJ48" s="168"/>
      <c r="AK48" s="167"/>
      <c r="AL48" s="167"/>
      <c r="AM48" s="382"/>
      <c r="AN48" s="382"/>
      <c r="AO48" s="382"/>
      <c r="AP48" s="382"/>
      <c r="AQ48" s="382"/>
      <c r="AR48" s="382"/>
      <c r="AS48" s="382"/>
    </row>
    <row r="49" spans="1:45" ht="25" customHeight="1">
      <c r="A49" s="242"/>
      <c r="B49" s="243"/>
      <c r="C49" s="243"/>
      <c r="D49" s="243"/>
      <c r="E49" s="243"/>
      <c r="F49" s="243"/>
      <c r="G49" s="243"/>
      <c r="H49" s="243"/>
      <c r="I49" s="244"/>
      <c r="J49" s="383"/>
      <c r="K49" s="384"/>
      <c r="L49" s="384"/>
      <c r="M49" s="384"/>
      <c r="N49" s="384"/>
      <c r="O49" s="384"/>
      <c r="P49" s="384"/>
      <c r="Q49" s="384"/>
      <c r="R49" s="384"/>
      <c r="S49" s="384"/>
      <c r="T49" s="384"/>
      <c r="U49" s="384"/>
      <c r="V49" s="384"/>
      <c r="W49" s="384"/>
      <c r="X49" s="384"/>
      <c r="Y49" s="384"/>
      <c r="Z49" s="384"/>
      <c r="AA49" s="385"/>
      <c r="AB49" s="262"/>
      <c r="AC49" s="263"/>
      <c r="AD49" s="263"/>
      <c r="AE49" s="263"/>
      <c r="AF49" s="263"/>
      <c r="AG49" s="263"/>
      <c r="AH49" s="263"/>
      <c r="AI49" s="264"/>
      <c r="AJ49" s="168"/>
      <c r="AK49" s="167"/>
      <c r="AL49" s="167"/>
      <c r="AM49" s="382"/>
      <c r="AN49" s="382"/>
      <c r="AO49" s="382"/>
      <c r="AP49" s="382"/>
      <c r="AQ49" s="382"/>
      <c r="AR49" s="382"/>
      <c r="AS49" s="382"/>
    </row>
    <row r="50" spans="1:45" ht="25" customHeight="1">
      <c r="A50" s="242"/>
      <c r="B50" s="243"/>
      <c r="C50" s="243"/>
      <c r="D50" s="243"/>
      <c r="E50" s="243"/>
      <c r="F50" s="243"/>
      <c r="G50" s="243"/>
      <c r="H50" s="243"/>
      <c r="I50" s="244"/>
      <c r="J50" s="383"/>
      <c r="K50" s="384"/>
      <c r="L50" s="384"/>
      <c r="M50" s="384"/>
      <c r="N50" s="384"/>
      <c r="O50" s="384"/>
      <c r="P50" s="384"/>
      <c r="Q50" s="384"/>
      <c r="R50" s="384"/>
      <c r="S50" s="384"/>
      <c r="T50" s="384"/>
      <c r="U50" s="384"/>
      <c r="V50" s="384"/>
      <c r="W50" s="384"/>
      <c r="X50" s="384"/>
      <c r="Y50" s="384"/>
      <c r="Z50" s="384"/>
      <c r="AA50" s="385"/>
      <c r="AB50" s="262"/>
      <c r="AC50" s="263"/>
      <c r="AD50" s="263"/>
      <c r="AE50" s="263"/>
      <c r="AF50" s="263"/>
      <c r="AG50" s="263"/>
      <c r="AH50" s="263"/>
      <c r="AI50" s="264"/>
      <c r="AJ50" s="168"/>
      <c r="AK50" s="167"/>
      <c r="AL50" s="167"/>
      <c r="AM50" s="382"/>
      <c r="AN50" s="382"/>
      <c r="AO50" s="382"/>
      <c r="AP50" s="382"/>
      <c r="AQ50" s="382"/>
      <c r="AR50" s="382"/>
      <c r="AS50" s="382"/>
    </row>
    <row r="51" spans="1:45" ht="25" customHeight="1">
      <c r="A51" s="242"/>
      <c r="B51" s="243"/>
      <c r="C51" s="243"/>
      <c r="D51" s="243"/>
      <c r="E51" s="243"/>
      <c r="F51" s="243"/>
      <c r="G51" s="243"/>
      <c r="H51" s="243"/>
      <c r="I51" s="244"/>
      <c r="J51" s="383"/>
      <c r="K51" s="384"/>
      <c r="L51" s="384"/>
      <c r="M51" s="384"/>
      <c r="N51" s="384"/>
      <c r="O51" s="384"/>
      <c r="P51" s="384"/>
      <c r="Q51" s="384"/>
      <c r="R51" s="384"/>
      <c r="S51" s="384"/>
      <c r="T51" s="384"/>
      <c r="U51" s="384"/>
      <c r="V51" s="384"/>
      <c r="W51" s="384"/>
      <c r="X51" s="384"/>
      <c r="Y51" s="384"/>
      <c r="Z51" s="384"/>
      <c r="AA51" s="385"/>
      <c r="AB51" s="262"/>
      <c r="AC51" s="263"/>
      <c r="AD51" s="263"/>
      <c r="AE51" s="263"/>
      <c r="AF51" s="263"/>
      <c r="AG51" s="263"/>
      <c r="AH51" s="263"/>
      <c r="AI51" s="264"/>
      <c r="AJ51" s="168"/>
      <c r="AK51" s="167"/>
      <c r="AL51" s="167"/>
      <c r="AM51" s="382"/>
      <c r="AN51" s="382"/>
      <c r="AO51" s="382"/>
      <c r="AP51" s="382"/>
      <c r="AQ51" s="382"/>
      <c r="AR51" s="382"/>
      <c r="AS51" s="382"/>
    </row>
    <row r="52" spans="1:45" ht="25" customHeight="1">
      <c r="A52" s="242"/>
      <c r="B52" s="243"/>
      <c r="C52" s="243"/>
      <c r="D52" s="243"/>
      <c r="E52" s="243"/>
      <c r="F52" s="243"/>
      <c r="G52" s="243"/>
      <c r="H52" s="243"/>
      <c r="I52" s="244"/>
      <c r="J52" s="383"/>
      <c r="K52" s="384"/>
      <c r="L52" s="384"/>
      <c r="M52" s="384"/>
      <c r="N52" s="384"/>
      <c r="O52" s="384"/>
      <c r="P52" s="384"/>
      <c r="Q52" s="384"/>
      <c r="R52" s="384"/>
      <c r="S52" s="384"/>
      <c r="T52" s="384"/>
      <c r="U52" s="384"/>
      <c r="V52" s="384"/>
      <c r="W52" s="384"/>
      <c r="X52" s="384"/>
      <c r="Y52" s="384"/>
      <c r="Z52" s="384"/>
      <c r="AA52" s="385"/>
      <c r="AB52" s="262"/>
      <c r="AC52" s="263"/>
      <c r="AD52" s="263"/>
      <c r="AE52" s="263"/>
      <c r="AF52" s="263"/>
      <c r="AG52" s="263"/>
      <c r="AH52" s="263"/>
      <c r="AI52" s="264"/>
      <c r="AJ52" s="168"/>
      <c r="AK52" s="167"/>
      <c r="AL52" s="167"/>
      <c r="AM52" s="382"/>
      <c r="AN52" s="382"/>
      <c r="AO52" s="382"/>
      <c r="AP52" s="382"/>
      <c r="AQ52" s="382"/>
      <c r="AR52" s="382"/>
      <c r="AS52" s="382"/>
    </row>
    <row r="53" spans="1:45" ht="25" customHeight="1">
      <c r="A53" s="245"/>
      <c r="B53" s="246"/>
      <c r="C53" s="246"/>
      <c r="D53" s="246"/>
      <c r="E53" s="246"/>
      <c r="F53" s="246"/>
      <c r="G53" s="246"/>
      <c r="H53" s="246"/>
      <c r="I53" s="247"/>
      <c r="J53" s="383"/>
      <c r="K53" s="384"/>
      <c r="L53" s="384"/>
      <c r="M53" s="384"/>
      <c r="N53" s="384"/>
      <c r="O53" s="384"/>
      <c r="P53" s="384"/>
      <c r="Q53" s="384"/>
      <c r="R53" s="384"/>
      <c r="S53" s="384"/>
      <c r="T53" s="384"/>
      <c r="U53" s="384"/>
      <c r="V53" s="384"/>
      <c r="W53" s="384"/>
      <c r="X53" s="384"/>
      <c r="Y53" s="384"/>
      <c r="Z53" s="384"/>
      <c r="AA53" s="385"/>
      <c r="AB53" s="262"/>
      <c r="AC53" s="263"/>
      <c r="AD53" s="263"/>
      <c r="AE53" s="263"/>
      <c r="AF53" s="263"/>
      <c r="AG53" s="263"/>
      <c r="AH53" s="263"/>
      <c r="AI53" s="264"/>
      <c r="AJ53" s="168"/>
      <c r="AK53" s="167"/>
      <c r="AL53" s="167"/>
      <c r="AM53" s="382"/>
      <c r="AN53" s="382"/>
      <c r="AO53" s="382"/>
      <c r="AP53" s="382"/>
      <c r="AQ53" s="382"/>
      <c r="AR53" s="382"/>
      <c r="AS53" s="382"/>
    </row>
    <row r="54" spans="1:45" ht="25" customHeight="1">
      <c r="A54" s="239" t="s">
        <v>431</v>
      </c>
      <c r="B54" s="240"/>
      <c r="C54" s="240"/>
      <c r="D54" s="240"/>
      <c r="E54" s="240"/>
      <c r="F54" s="240"/>
      <c r="G54" s="240"/>
      <c r="H54" s="240"/>
      <c r="I54" s="241"/>
      <c r="J54" s="383"/>
      <c r="K54" s="384"/>
      <c r="L54" s="384"/>
      <c r="M54" s="384"/>
      <c r="N54" s="384"/>
      <c r="O54" s="384"/>
      <c r="P54" s="384"/>
      <c r="Q54" s="384"/>
      <c r="R54" s="384"/>
      <c r="S54" s="384"/>
      <c r="T54" s="384"/>
      <c r="U54" s="384"/>
      <c r="V54" s="384"/>
      <c r="W54" s="384"/>
      <c r="X54" s="384"/>
      <c r="Y54" s="384"/>
      <c r="Z54" s="384"/>
      <c r="AA54" s="385"/>
      <c r="AB54" s="262"/>
      <c r="AC54" s="263"/>
      <c r="AD54" s="263"/>
      <c r="AE54" s="263"/>
      <c r="AF54" s="263"/>
      <c r="AG54" s="263"/>
      <c r="AH54" s="263"/>
      <c r="AI54" s="264"/>
      <c r="AJ54" s="168"/>
      <c r="AK54" s="167"/>
      <c r="AL54" s="167"/>
      <c r="AM54" s="382"/>
      <c r="AN54" s="382"/>
      <c r="AO54" s="382"/>
      <c r="AP54" s="382"/>
      <c r="AQ54" s="382"/>
      <c r="AR54" s="382"/>
      <c r="AS54" s="382"/>
    </row>
    <row r="55" spans="1:45" ht="25" customHeight="1">
      <c r="A55" s="242"/>
      <c r="B55" s="243"/>
      <c r="C55" s="243"/>
      <c r="D55" s="243"/>
      <c r="E55" s="243"/>
      <c r="F55" s="243"/>
      <c r="G55" s="243"/>
      <c r="H55" s="243"/>
      <c r="I55" s="244"/>
      <c r="J55" s="383"/>
      <c r="K55" s="384"/>
      <c r="L55" s="384"/>
      <c r="M55" s="384"/>
      <c r="N55" s="384"/>
      <c r="O55" s="384"/>
      <c r="P55" s="384"/>
      <c r="Q55" s="384"/>
      <c r="R55" s="384"/>
      <c r="S55" s="384"/>
      <c r="T55" s="384"/>
      <c r="U55" s="384"/>
      <c r="V55" s="384"/>
      <c r="W55" s="384"/>
      <c r="X55" s="384"/>
      <c r="Y55" s="384"/>
      <c r="Z55" s="384"/>
      <c r="AA55" s="385"/>
      <c r="AB55" s="262"/>
      <c r="AC55" s="263"/>
      <c r="AD55" s="263"/>
      <c r="AE55" s="263"/>
      <c r="AF55" s="263"/>
      <c r="AG55" s="263"/>
      <c r="AH55" s="263"/>
      <c r="AI55" s="264"/>
      <c r="AJ55" s="168"/>
      <c r="AK55" s="167"/>
      <c r="AL55" s="167"/>
      <c r="AM55" s="382"/>
      <c r="AN55" s="382"/>
      <c r="AO55" s="382"/>
      <c r="AP55" s="382"/>
      <c r="AQ55" s="382"/>
      <c r="AR55" s="382"/>
      <c r="AS55" s="382"/>
    </row>
    <row r="56" spans="1:45" ht="25" customHeight="1">
      <c r="A56" s="242"/>
      <c r="B56" s="243"/>
      <c r="C56" s="243"/>
      <c r="D56" s="243"/>
      <c r="E56" s="243"/>
      <c r="F56" s="243"/>
      <c r="G56" s="243"/>
      <c r="H56" s="243"/>
      <c r="I56" s="244"/>
      <c r="J56" s="383"/>
      <c r="K56" s="384"/>
      <c r="L56" s="384"/>
      <c r="M56" s="384"/>
      <c r="N56" s="384"/>
      <c r="O56" s="384"/>
      <c r="P56" s="384"/>
      <c r="Q56" s="384"/>
      <c r="R56" s="384"/>
      <c r="S56" s="384"/>
      <c r="T56" s="384"/>
      <c r="U56" s="384"/>
      <c r="V56" s="384"/>
      <c r="W56" s="384"/>
      <c r="X56" s="384"/>
      <c r="Y56" s="384"/>
      <c r="Z56" s="384"/>
      <c r="AA56" s="385"/>
      <c r="AB56" s="262"/>
      <c r="AC56" s="263"/>
      <c r="AD56" s="263"/>
      <c r="AE56" s="263"/>
      <c r="AF56" s="263"/>
      <c r="AG56" s="263"/>
      <c r="AH56" s="263"/>
      <c r="AI56" s="264"/>
      <c r="AJ56" s="168"/>
      <c r="AK56" s="167"/>
      <c r="AL56" s="167"/>
      <c r="AM56" s="382"/>
      <c r="AN56" s="382"/>
      <c r="AO56" s="382"/>
      <c r="AP56" s="382"/>
      <c r="AQ56" s="382"/>
      <c r="AR56" s="382"/>
      <c r="AS56" s="382"/>
    </row>
    <row r="57" spans="1:45" ht="25" customHeight="1">
      <c r="A57" s="242"/>
      <c r="B57" s="243"/>
      <c r="C57" s="243"/>
      <c r="D57" s="243"/>
      <c r="E57" s="243"/>
      <c r="F57" s="243"/>
      <c r="G57" s="243"/>
      <c r="H57" s="243"/>
      <c r="I57" s="244"/>
      <c r="J57" s="383"/>
      <c r="K57" s="384"/>
      <c r="L57" s="384"/>
      <c r="M57" s="384"/>
      <c r="N57" s="384"/>
      <c r="O57" s="384"/>
      <c r="P57" s="384"/>
      <c r="Q57" s="384"/>
      <c r="R57" s="384"/>
      <c r="S57" s="384"/>
      <c r="T57" s="384"/>
      <c r="U57" s="384"/>
      <c r="V57" s="384"/>
      <c r="W57" s="384"/>
      <c r="X57" s="384"/>
      <c r="Y57" s="384"/>
      <c r="Z57" s="384"/>
      <c r="AA57" s="385"/>
      <c r="AB57" s="262"/>
      <c r="AC57" s="263"/>
      <c r="AD57" s="263"/>
      <c r="AE57" s="263"/>
      <c r="AF57" s="263"/>
      <c r="AG57" s="263"/>
      <c r="AH57" s="263"/>
      <c r="AI57" s="264"/>
      <c r="AJ57" s="168"/>
      <c r="AK57" s="167"/>
      <c r="AL57" s="167"/>
      <c r="AM57" s="382"/>
      <c r="AN57" s="382"/>
      <c r="AO57" s="382"/>
      <c r="AP57" s="382"/>
      <c r="AQ57" s="382"/>
      <c r="AR57" s="382"/>
      <c r="AS57" s="382"/>
    </row>
    <row r="58" spans="1:45" ht="25" customHeight="1">
      <c r="A58" s="245"/>
      <c r="B58" s="246"/>
      <c r="C58" s="246"/>
      <c r="D58" s="246"/>
      <c r="E58" s="246"/>
      <c r="F58" s="246"/>
      <c r="G58" s="246"/>
      <c r="H58" s="246"/>
      <c r="I58" s="247"/>
      <c r="J58" s="383"/>
      <c r="K58" s="384"/>
      <c r="L58" s="384"/>
      <c r="M58" s="384"/>
      <c r="N58" s="384"/>
      <c r="O58" s="384"/>
      <c r="P58" s="384"/>
      <c r="Q58" s="384"/>
      <c r="R58" s="384"/>
      <c r="S58" s="384"/>
      <c r="T58" s="384"/>
      <c r="U58" s="384"/>
      <c r="V58" s="384"/>
      <c r="W58" s="384"/>
      <c r="X58" s="384"/>
      <c r="Y58" s="384"/>
      <c r="Z58" s="384"/>
      <c r="AA58" s="385"/>
      <c r="AB58" s="262"/>
      <c r="AC58" s="263"/>
      <c r="AD58" s="263"/>
      <c r="AE58" s="263"/>
      <c r="AF58" s="263"/>
      <c r="AG58" s="263"/>
      <c r="AH58" s="263"/>
      <c r="AI58" s="264"/>
      <c r="AJ58" s="168"/>
      <c r="AK58" s="167"/>
      <c r="AL58" s="167"/>
      <c r="AM58" s="382"/>
      <c r="AN58" s="382"/>
      <c r="AO58" s="382"/>
      <c r="AP58" s="382"/>
      <c r="AQ58" s="382"/>
      <c r="AR58" s="382"/>
      <c r="AS58" s="382"/>
    </row>
    <row r="59" spans="1:45" ht="4.5" customHeight="1">
      <c r="A59" s="26"/>
      <c r="B59" s="97"/>
      <c r="C59" s="92"/>
      <c r="D59" s="92"/>
      <c r="E59" s="95"/>
      <c r="F59" s="103"/>
      <c r="G59" s="103"/>
      <c r="H59" s="103"/>
      <c r="I59" s="103"/>
      <c r="J59" s="92"/>
      <c r="K59" s="92"/>
      <c r="L59" s="92"/>
    </row>
    <row r="60" spans="1:45" s="142" customFormat="1" ht="15" customHeight="1">
      <c r="A60" s="338" t="s">
        <v>190</v>
      </c>
      <c r="B60" s="338"/>
      <c r="C60" s="338"/>
      <c r="D60" s="338"/>
      <c r="E60" s="338"/>
      <c r="F60" s="338"/>
      <c r="G60" s="338"/>
      <c r="H60" s="338"/>
      <c r="I60" s="338"/>
      <c r="J60" s="419" t="s">
        <v>406</v>
      </c>
      <c r="K60" s="420"/>
      <c r="L60" s="420"/>
      <c r="M60" s="420"/>
      <c r="N60" s="420"/>
      <c r="O60" s="420"/>
      <c r="P60" s="420"/>
      <c r="Q60" s="420"/>
      <c r="R60" s="420"/>
      <c r="S60" s="420"/>
      <c r="T60" s="420"/>
      <c r="U60" s="420"/>
      <c r="V60" s="420"/>
      <c r="W60" s="420"/>
      <c r="X60" s="420"/>
      <c r="Y60" s="420"/>
      <c r="Z60" s="420"/>
      <c r="AA60" s="420"/>
      <c r="AB60" s="420"/>
      <c r="AC60" s="420"/>
      <c r="AD60" s="420"/>
      <c r="AE60" s="420"/>
      <c r="AF60" s="420"/>
      <c r="AG60" s="420"/>
      <c r="AH60" s="420"/>
      <c r="AI60" s="420"/>
      <c r="AJ60" s="421"/>
      <c r="AK60" s="419" t="s">
        <v>107</v>
      </c>
      <c r="AL60" s="420"/>
      <c r="AM60" s="421"/>
      <c r="AN60" s="415" t="s">
        <v>513</v>
      </c>
      <c r="AO60" s="415"/>
      <c r="AP60" s="415"/>
      <c r="AQ60" s="415"/>
      <c r="AR60" s="415"/>
      <c r="AS60" s="415"/>
    </row>
    <row r="61" spans="1:45" ht="5.15" customHeight="1">
      <c r="A61" s="26"/>
      <c r="B61" s="97"/>
      <c r="C61" s="92"/>
      <c r="D61" s="92"/>
      <c r="E61" s="95"/>
      <c r="F61" s="103"/>
      <c r="G61" s="103"/>
      <c r="H61" s="103"/>
      <c r="I61" s="103"/>
      <c r="J61" s="92"/>
      <c r="K61" s="92"/>
      <c r="L61" s="92"/>
    </row>
    <row r="62" spans="1:45" ht="15" customHeight="1">
      <c r="A62" s="416" t="s">
        <v>405</v>
      </c>
      <c r="B62" s="417"/>
      <c r="C62" s="417"/>
      <c r="D62" s="417"/>
      <c r="E62" s="417"/>
      <c r="F62" s="417"/>
      <c r="G62" s="417"/>
      <c r="H62" s="417"/>
      <c r="I62" s="417"/>
      <c r="J62" s="417"/>
      <c r="K62" s="417"/>
      <c r="L62" s="417"/>
      <c r="M62" s="417"/>
      <c r="N62" s="417"/>
      <c r="O62" s="417"/>
      <c r="P62" s="417"/>
      <c r="Q62" s="417"/>
      <c r="R62" s="417"/>
      <c r="S62" s="417"/>
      <c r="T62" s="417"/>
      <c r="U62" s="417"/>
      <c r="V62" s="417"/>
      <c r="W62" s="417"/>
      <c r="X62" s="417"/>
      <c r="Y62" s="417"/>
      <c r="Z62" s="417"/>
      <c r="AA62" s="417"/>
      <c r="AB62" s="417"/>
      <c r="AC62" s="417"/>
      <c r="AD62" s="417"/>
      <c r="AE62" s="417"/>
      <c r="AF62" s="417"/>
      <c r="AG62" s="417"/>
      <c r="AH62" s="417"/>
      <c r="AI62" s="417"/>
      <c r="AJ62" s="417"/>
      <c r="AK62" s="417"/>
      <c r="AL62" s="418"/>
      <c r="AM62" s="149">
        <f>IFERROR(AVERAGE(AM66,AM70,AM74,AM78,AM86,AM90,AM94,AM98,AM102,AM110,AM114),"")</f>
        <v>1.9090909090909092</v>
      </c>
      <c r="AN62" s="172"/>
      <c r="AO62" s="172"/>
      <c r="AP62" s="172"/>
      <c r="AQ62" s="172"/>
      <c r="AR62" s="172"/>
      <c r="AS62" s="172"/>
    </row>
    <row r="63" spans="1:45" ht="5.15" customHeight="1">
      <c r="A63" s="26"/>
      <c r="B63" s="97"/>
      <c r="C63" s="92"/>
      <c r="D63" s="324"/>
      <c r="E63" s="324"/>
      <c r="F63" s="104"/>
      <c r="G63" s="104"/>
      <c r="H63" s="104"/>
      <c r="I63" s="104"/>
      <c r="J63" s="92"/>
      <c r="K63" s="92"/>
      <c r="L63" s="92"/>
    </row>
    <row r="64" spans="1:45" ht="30" customHeight="1">
      <c r="A64" s="340" t="s">
        <v>437</v>
      </c>
      <c r="B64" s="340"/>
      <c r="C64" s="340"/>
      <c r="D64" s="340"/>
      <c r="E64" s="340"/>
      <c r="F64" s="340"/>
      <c r="G64" s="340"/>
      <c r="H64" s="340"/>
      <c r="I64" s="340"/>
      <c r="J64" s="340"/>
      <c r="K64" s="340"/>
      <c r="L64" s="340"/>
      <c r="M64" s="340"/>
      <c r="N64" s="340"/>
      <c r="O64" s="340"/>
      <c r="P64" s="340"/>
      <c r="Q64" s="340"/>
      <c r="R64" s="340"/>
      <c r="S64" s="340"/>
      <c r="T64" s="340"/>
      <c r="U64" s="340"/>
      <c r="V64" s="340"/>
      <c r="W64" s="340"/>
      <c r="X64" s="340"/>
      <c r="Y64" s="340"/>
      <c r="Z64" s="340"/>
      <c r="AA64" s="340"/>
      <c r="AB64" s="340"/>
      <c r="AC64" s="340"/>
      <c r="AD64" s="340"/>
      <c r="AE64" s="340"/>
      <c r="AF64" s="340"/>
      <c r="AG64" s="340"/>
      <c r="AH64" s="340"/>
      <c r="AI64" s="340"/>
      <c r="AJ64" s="340"/>
      <c r="AK64" s="340"/>
      <c r="AL64" s="386"/>
      <c r="AM64" s="150">
        <f>SUM(AM66,AM70,AM74,AM78)/4</f>
        <v>3</v>
      </c>
    </row>
    <row r="65" spans="1:45" ht="5.15" customHeight="1">
      <c r="A65" s="26"/>
      <c r="B65" s="97"/>
      <c r="C65" s="92"/>
      <c r="D65" s="129"/>
      <c r="E65" s="129"/>
      <c r="F65" s="104"/>
      <c r="G65" s="104"/>
      <c r="H65" s="104"/>
      <c r="I65" s="104"/>
      <c r="J65" s="92"/>
      <c r="K65" s="92"/>
      <c r="L65" s="92"/>
    </row>
    <row r="66" spans="1:45" ht="18" customHeight="1">
      <c r="A66" s="370" t="s">
        <v>139</v>
      </c>
      <c r="B66" s="342" t="s">
        <v>448</v>
      </c>
      <c r="C66" s="342"/>
      <c r="D66" s="342"/>
      <c r="E66" s="342"/>
      <c r="F66" s="342"/>
      <c r="G66" s="342"/>
      <c r="H66" s="342"/>
      <c r="I66" s="342"/>
      <c r="J66" s="342" t="s">
        <v>449</v>
      </c>
      <c r="K66" s="342"/>
      <c r="L66" s="342"/>
      <c r="M66" s="342"/>
      <c r="N66" s="342"/>
      <c r="O66" s="342"/>
      <c r="P66" s="342"/>
      <c r="Q66" s="342"/>
      <c r="R66" s="342"/>
      <c r="S66" s="342"/>
      <c r="T66" s="342"/>
      <c r="U66" s="342"/>
      <c r="V66" s="342"/>
      <c r="W66" s="342"/>
      <c r="X66" s="342"/>
      <c r="Y66" s="342"/>
      <c r="Z66" s="342"/>
      <c r="AA66" s="342"/>
      <c r="AB66" s="342"/>
      <c r="AC66" s="342"/>
      <c r="AD66" s="342"/>
      <c r="AE66" s="342"/>
      <c r="AF66" s="342"/>
      <c r="AG66" s="342"/>
      <c r="AH66" s="342"/>
      <c r="AI66" s="342"/>
      <c r="AJ66" s="342"/>
      <c r="AK66" s="343">
        <v>1</v>
      </c>
      <c r="AL66" s="343"/>
      <c r="AM66" s="387">
        <f>SUM(AK66:AL68)</f>
        <v>3</v>
      </c>
      <c r="AN66" s="464" t="s">
        <v>526</v>
      </c>
      <c r="AO66" s="464"/>
      <c r="AP66" s="464"/>
      <c r="AQ66" s="464"/>
      <c r="AR66" s="464"/>
      <c r="AS66" s="464"/>
    </row>
    <row r="67" spans="1:45" ht="28" customHeight="1">
      <c r="A67" s="370"/>
      <c r="B67" s="342"/>
      <c r="C67" s="342"/>
      <c r="D67" s="342"/>
      <c r="E67" s="342"/>
      <c r="F67" s="342"/>
      <c r="G67" s="342"/>
      <c r="H67" s="342"/>
      <c r="I67" s="342"/>
      <c r="J67" s="342" t="s">
        <v>512</v>
      </c>
      <c r="K67" s="342"/>
      <c r="L67" s="342"/>
      <c r="M67" s="342"/>
      <c r="N67" s="342"/>
      <c r="O67" s="342"/>
      <c r="P67" s="342"/>
      <c r="Q67" s="342"/>
      <c r="R67" s="342"/>
      <c r="S67" s="342"/>
      <c r="T67" s="342"/>
      <c r="U67" s="342"/>
      <c r="V67" s="342"/>
      <c r="W67" s="342"/>
      <c r="X67" s="342"/>
      <c r="Y67" s="342"/>
      <c r="Z67" s="342"/>
      <c r="AA67" s="342"/>
      <c r="AB67" s="342"/>
      <c r="AC67" s="342"/>
      <c r="AD67" s="342"/>
      <c r="AE67" s="342"/>
      <c r="AF67" s="342"/>
      <c r="AG67" s="342"/>
      <c r="AH67" s="342"/>
      <c r="AI67" s="342"/>
      <c r="AJ67" s="342"/>
      <c r="AK67" s="343">
        <v>1</v>
      </c>
      <c r="AL67" s="343"/>
      <c r="AM67" s="388"/>
      <c r="AN67" s="464"/>
      <c r="AO67" s="464"/>
      <c r="AP67" s="464"/>
      <c r="AQ67" s="464"/>
      <c r="AR67" s="464"/>
      <c r="AS67" s="464"/>
    </row>
    <row r="68" spans="1:45" ht="28" customHeight="1">
      <c r="A68" s="370"/>
      <c r="B68" s="342"/>
      <c r="C68" s="342"/>
      <c r="D68" s="342"/>
      <c r="E68" s="342"/>
      <c r="F68" s="342"/>
      <c r="G68" s="342"/>
      <c r="H68" s="342"/>
      <c r="I68" s="342"/>
      <c r="J68" s="342" t="s">
        <v>496</v>
      </c>
      <c r="K68" s="342"/>
      <c r="L68" s="342"/>
      <c r="M68" s="342"/>
      <c r="N68" s="342"/>
      <c r="O68" s="342"/>
      <c r="P68" s="342"/>
      <c r="Q68" s="342"/>
      <c r="R68" s="342"/>
      <c r="S68" s="342"/>
      <c r="T68" s="342"/>
      <c r="U68" s="342"/>
      <c r="V68" s="342"/>
      <c r="W68" s="342"/>
      <c r="X68" s="342"/>
      <c r="Y68" s="342"/>
      <c r="Z68" s="342"/>
      <c r="AA68" s="342"/>
      <c r="AB68" s="342"/>
      <c r="AC68" s="342"/>
      <c r="AD68" s="342"/>
      <c r="AE68" s="342"/>
      <c r="AF68" s="342"/>
      <c r="AG68" s="342"/>
      <c r="AH68" s="342"/>
      <c r="AI68" s="342"/>
      <c r="AJ68" s="342"/>
      <c r="AK68" s="343">
        <v>1</v>
      </c>
      <c r="AL68" s="343"/>
      <c r="AM68" s="389"/>
      <c r="AN68" s="464"/>
      <c r="AO68" s="464"/>
      <c r="AP68" s="464"/>
      <c r="AQ68" s="464"/>
      <c r="AR68" s="464"/>
      <c r="AS68" s="464"/>
    </row>
    <row r="69" spans="1:45" ht="5.15" customHeight="1">
      <c r="A69" s="26"/>
      <c r="B69" s="97"/>
      <c r="C69" s="92"/>
      <c r="D69" s="129"/>
      <c r="E69" s="129"/>
      <c r="F69" s="104"/>
      <c r="G69" s="104"/>
      <c r="H69" s="104"/>
      <c r="I69" s="104"/>
      <c r="J69" s="92"/>
      <c r="K69" s="92"/>
      <c r="L69" s="92"/>
    </row>
    <row r="70" spans="1:45" ht="18" customHeight="1">
      <c r="A70" s="370" t="s">
        <v>140</v>
      </c>
      <c r="B70" s="342" t="s">
        <v>407</v>
      </c>
      <c r="C70" s="342"/>
      <c r="D70" s="342"/>
      <c r="E70" s="342"/>
      <c r="F70" s="342"/>
      <c r="G70" s="342"/>
      <c r="H70" s="342"/>
      <c r="I70" s="342"/>
      <c r="J70" s="342" t="s">
        <v>449</v>
      </c>
      <c r="K70" s="342"/>
      <c r="L70" s="342"/>
      <c r="M70" s="342"/>
      <c r="N70" s="342"/>
      <c r="O70" s="342"/>
      <c r="P70" s="342"/>
      <c r="Q70" s="342"/>
      <c r="R70" s="342"/>
      <c r="S70" s="342"/>
      <c r="T70" s="342"/>
      <c r="U70" s="342"/>
      <c r="V70" s="342"/>
      <c r="W70" s="342"/>
      <c r="X70" s="342"/>
      <c r="Y70" s="342"/>
      <c r="Z70" s="342"/>
      <c r="AA70" s="342"/>
      <c r="AB70" s="342"/>
      <c r="AC70" s="342"/>
      <c r="AD70" s="342"/>
      <c r="AE70" s="342"/>
      <c r="AF70" s="342"/>
      <c r="AG70" s="342"/>
      <c r="AH70" s="342"/>
      <c r="AI70" s="342"/>
      <c r="AJ70" s="342"/>
      <c r="AK70" s="343">
        <v>1</v>
      </c>
      <c r="AL70" s="343"/>
      <c r="AM70" s="387">
        <f>SUM(AK70:AL72)</f>
        <v>3</v>
      </c>
      <c r="AN70" s="465" t="s">
        <v>527</v>
      </c>
      <c r="AO70" s="465"/>
      <c r="AP70" s="465"/>
      <c r="AQ70" s="465"/>
      <c r="AR70" s="465"/>
      <c r="AS70" s="465"/>
    </row>
    <row r="71" spans="1:45" ht="28" customHeight="1">
      <c r="A71" s="370"/>
      <c r="B71" s="342"/>
      <c r="C71" s="342"/>
      <c r="D71" s="342"/>
      <c r="E71" s="342"/>
      <c r="F71" s="342"/>
      <c r="G71" s="342"/>
      <c r="H71" s="342"/>
      <c r="I71" s="342"/>
      <c r="J71" s="342" t="s">
        <v>512</v>
      </c>
      <c r="K71" s="342"/>
      <c r="L71" s="342"/>
      <c r="M71" s="342"/>
      <c r="N71" s="342"/>
      <c r="O71" s="342"/>
      <c r="P71" s="342"/>
      <c r="Q71" s="342"/>
      <c r="R71" s="342"/>
      <c r="S71" s="342"/>
      <c r="T71" s="342"/>
      <c r="U71" s="342"/>
      <c r="V71" s="342"/>
      <c r="W71" s="342"/>
      <c r="X71" s="342"/>
      <c r="Y71" s="342"/>
      <c r="Z71" s="342"/>
      <c r="AA71" s="342"/>
      <c r="AB71" s="342"/>
      <c r="AC71" s="342"/>
      <c r="AD71" s="342"/>
      <c r="AE71" s="342"/>
      <c r="AF71" s="342"/>
      <c r="AG71" s="342"/>
      <c r="AH71" s="342"/>
      <c r="AI71" s="342"/>
      <c r="AJ71" s="342"/>
      <c r="AK71" s="343">
        <v>1</v>
      </c>
      <c r="AL71" s="343"/>
      <c r="AM71" s="388"/>
      <c r="AN71" s="465"/>
      <c r="AO71" s="465"/>
      <c r="AP71" s="465"/>
      <c r="AQ71" s="465"/>
      <c r="AR71" s="465"/>
      <c r="AS71" s="465"/>
    </row>
    <row r="72" spans="1:45" ht="28" customHeight="1">
      <c r="A72" s="370"/>
      <c r="B72" s="342"/>
      <c r="C72" s="342"/>
      <c r="D72" s="342"/>
      <c r="E72" s="342"/>
      <c r="F72" s="342"/>
      <c r="G72" s="342"/>
      <c r="H72" s="342"/>
      <c r="I72" s="342"/>
      <c r="J72" s="342" t="s">
        <v>496</v>
      </c>
      <c r="K72" s="342"/>
      <c r="L72" s="342"/>
      <c r="M72" s="342"/>
      <c r="N72" s="342"/>
      <c r="O72" s="342"/>
      <c r="P72" s="342"/>
      <c r="Q72" s="342"/>
      <c r="R72" s="342"/>
      <c r="S72" s="342"/>
      <c r="T72" s="342"/>
      <c r="U72" s="342"/>
      <c r="V72" s="342"/>
      <c r="W72" s="342"/>
      <c r="X72" s="342"/>
      <c r="Y72" s="342"/>
      <c r="Z72" s="342"/>
      <c r="AA72" s="342"/>
      <c r="AB72" s="342"/>
      <c r="AC72" s="342"/>
      <c r="AD72" s="342"/>
      <c r="AE72" s="342"/>
      <c r="AF72" s="342"/>
      <c r="AG72" s="342"/>
      <c r="AH72" s="342"/>
      <c r="AI72" s="342"/>
      <c r="AJ72" s="342"/>
      <c r="AK72" s="343">
        <v>1</v>
      </c>
      <c r="AL72" s="343"/>
      <c r="AM72" s="389"/>
      <c r="AN72" s="465"/>
      <c r="AO72" s="465"/>
      <c r="AP72" s="465"/>
      <c r="AQ72" s="465"/>
      <c r="AR72" s="465"/>
      <c r="AS72" s="465"/>
    </row>
    <row r="73" spans="1:45" ht="5.15" customHeight="1">
      <c r="A73" s="26"/>
      <c r="B73" s="97"/>
      <c r="C73" s="92"/>
      <c r="D73" s="129"/>
      <c r="E73" s="129"/>
      <c r="F73" s="104"/>
      <c r="G73" s="104"/>
      <c r="H73" s="104"/>
      <c r="I73" s="104"/>
      <c r="J73" s="92"/>
      <c r="K73" s="92"/>
      <c r="L73" s="92"/>
    </row>
    <row r="74" spans="1:45" ht="18" customHeight="1">
      <c r="A74" s="370" t="s">
        <v>141</v>
      </c>
      <c r="B74" s="342" t="s">
        <v>452</v>
      </c>
      <c r="C74" s="342"/>
      <c r="D74" s="342"/>
      <c r="E74" s="342"/>
      <c r="F74" s="342"/>
      <c r="G74" s="342"/>
      <c r="H74" s="342"/>
      <c r="I74" s="342"/>
      <c r="J74" s="342" t="s">
        <v>449</v>
      </c>
      <c r="K74" s="342"/>
      <c r="L74" s="342"/>
      <c r="M74" s="342"/>
      <c r="N74" s="342"/>
      <c r="O74" s="342"/>
      <c r="P74" s="342"/>
      <c r="Q74" s="342"/>
      <c r="R74" s="342"/>
      <c r="S74" s="342"/>
      <c r="T74" s="342"/>
      <c r="U74" s="342"/>
      <c r="V74" s="342"/>
      <c r="W74" s="342"/>
      <c r="X74" s="342"/>
      <c r="Y74" s="342"/>
      <c r="Z74" s="342"/>
      <c r="AA74" s="342"/>
      <c r="AB74" s="342"/>
      <c r="AC74" s="342"/>
      <c r="AD74" s="342"/>
      <c r="AE74" s="342"/>
      <c r="AF74" s="342"/>
      <c r="AG74" s="342"/>
      <c r="AH74" s="342"/>
      <c r="AI74" s="342"/>
      <c r="AJ74" s="342"/>
      <c r="AK74" s="343">
        <v>1</v>
      </c>
      <c r="AL74" s="343"/>
      <c r="AM74" s="387">
        <f>SUM(AK74:AL76)</f>
        <v>3</v>
      </c>
      <c r="AN74" s="447" t="s">
        <v>528</v>
      </c>
      <c r="AO74" s="447"/>
      <c r="AP74" s="447"/>
      <c r="AQ74" s="447"/>
      <c r="AR74" s="447"/>
      <c r="AS74" s="447"/>
    </row>
    <row r="75" spans="1:45" ht="28" customHeight="1">
      <c r="A75" s="370"/>
      <c r="B75" s="342"/>
      <c r="C75" s="342"/>
      <c r="D75" s="342"/>
      <c r="E75" s="342"/>
      <c r="F75" s="342"/>
      <c r="G75" s="342"/>
      <c r="H75" s="342"/>
      <c r="I75" s="342"/>
      <c r="J75" s="342" t="s">
        <v>512</v>
      </c>
      <c r="K75" s="342"/>
      <c r="L75" s="342"/>
      <c r="M75" s="342"/>
      <c r="N75" s="342"/>
      <c r="O75" s="342"/>
      <c r="P75" s="342"/>
      <c r="Q75" s="342"/>
      <c r="R75" s="342"/>
      <c r="S75" s="342"/>
      <c r="T75" s="342"/>
      <c r="U75" s="342"/>
      <c r="V75" s="342"/>
      <c r="W75" s="342"/>
      <c r="X75" s="342"/>
      <c r="Y75" s="342"/>
      <c r="Z75" s="342"/>
      <c r="AA75" s="342"/>
      <c r="AB75" s="342"/>
      <c r="AC75" s="342"/>
      <c r="AD75" s="342"/>
      <c r="AE75" s="342"/>
      <c r="AF75" s="342"/>
      <c r="AG75" s="342"/>
      <c r="AH75" s="342"/>
      <c r="AI75" s="342"/>
      <c r="AJ75" s="342"/>
      <c r="AK75" s="343">
        <v>1</v>
      </c>
      <c r="AL75" s="343"/>
      <c r="AM75" s="388"/>
      <c r="AN75" s="447"/>
      <c r="AO75" s="447"/>
      <c r="AP75" s="447"/>
      <c r="AQ75" s="447"/>
      <c r="AR75" s="447"/>
      <c r="AS75" s="447"/>
    </row>
    <row r="76" spans="1:45" ht="28" customHeight="1">
      <c r="A76" s="370"/>
      <c r="B76" s="342"/>
      <c r="C76" s="342"/>
      <c r="D76" s="342"/>
      <c r="E76" s="342"/>
      <c r="F76" s="342"/>
      <c r="G76" s="342"/>
      <c r="H76" s="342"/>
      <c r="I76" s="342"/>
      <c r="J76" s="342" t="s">
        <v>496</v>
      </c>
      <c r="K76" s="342"/>
      <c r="L76" s="342"/>
      <c r="M76" s="342"/>
      <c r="N76" s="342"/>
      <c r="O76" s="342"/>
      <c r="P76" s="342"/>
      <c r="Q76" s="342"/>
      <c r="R76" s="342"/>
      <c r="S76" s="342"/>
      <c r="T76" s="342"/>
      <c r="U76" s="342"/>
      <c r="V76" s="342"/>
      <c r="W76" s="342"/>
      <c r="X76" s="342"/>
      <c r="Y76" s="342"/>
      <c r="Z76" s="342"/>
      <c r="AA76" s="342"/>
      <c r="AB76" s="342"/>
      <c r="AC76" s="342"/>
      <c r="AD76" s="342"/>
      <c r="AE76" s="342"/>
      <c r="AF76" s="342"/>
      <c r="AG76" s="342"/>
      <c r="AH76" s="342"/>
      <c r="AI76" s="342"/>
      <c r="AJ76" s="342"/>
      <c r="AK76" s="343">
        <v>1</v>
      </c>
      <c r="AL76" s="343"/>
      <c r="AM76" s="389"/>
      <c r="AN76" s="447"/>
      <c r="AO76" s="447"/>
      <c r="AP76" s="447"/>
      <c r="AQ76" s="447"/>
      <c r="AR76" s="447"/>
      <c r="AS76" s="447"/>
    </row>
    <row r="77" spans="1:45" ht="5.15" customHeight="1">
      <c r="A77" s="26"/>
      <c r="B77" s="97"/>
      <c r="C77" s="92"/>
      <c r="D77" s="129"/>
      <c r="E77" s="129"/>
      <c r="F77" s="104"/>
      <c r="G77" s="104"/>
      <c r="H77" s="104"/>
      <c r="I77" s="104"/>
      <c r="J77" s="92"/>
      <c r="K77" s="92"/>
      <c r="L77" s="92"/>
    </row>
    <row r="78" spans="1:45" ht="18" customHeight="1">
      <c r="A78" s="370" t="s">
        <v>142</v>
      </c>
      <c r="B78" s="342" t="s">
        <v>451</v>
      </c>
      <c r="C78" s="342"/>
      <c r="D78" s="342"/>
      <c r="E78" s="342"/>
      <c r="F78" s="342"/>
      <c r="G78" s="342"/>
      <c r="H78" s="342"/>
      <c r="I78" s="342"/>
      <c r="J78" s="342" t="s">
        <v>449</v>
      </c>
      <c r="K78" s="342"/>
      <c r="L78" s="342"/>
      <c r="M78" s="342"/>
      <c r="N78" s="342"/>
      <c r="O78" s="342"/>
      <c r="P78" s="342"/>
      <c r="Q78" s="342"/>
      <c r="R78" s="342"/>
      <c r="S78" s="342"/>
      <c r="T78" s="342"/>
      <c r="U78" s="342"/>
      <c r="V78" s="342"/>
      <c r="W78" s="342"/>
      <c r="X78" s="342"/>
      <c r="Y78" s="342"/>
      <c r="Z78" s="342"/>
      <c r="AA78" s="342"/>
      <c r="AB78" s="342"/>
      <c r="AC78" s="342"/>
      <c r="AD78" s="342"/>
      <c r="AE78" s="342"/>
      <c r="AF78" s="342"/>
      <c r="AG78" s="342"/>
      <c r="AH78" s="342"/>
      <c r="AI78" s="342"/>
      <c r="AJ78" s="342"/>
      <c r="AK78" s="343">
        <v>1</v>
      </c>
      <c r="AL78" s="343"/>
      <c r="AM78" s="387">
        <f>SUM(AK78:AL80)</f>
        <v>3</v>
      </c>
      <c r="AN78" s="359" t="s">
        <v>529</v>
      </c>
      <c r="AO78" s="359"/>
      <c r="AP78" s="359"/>
      <c r="AQ78" s="359"/>
      <c r="AR78" s="359"/>
      <c r="AS78" s="359"/>
    </row>
    <row r="79" spans="1:45" ht="28" customHeight="1">
      <c r="A79" s="370"/>
      <c r="B79" s="342"/>
      <c r="C79" s="342"/>
      <c r="D79" s="342"/>
      <c r="E79" s="342"/>
      <c r="F79" s="342"/>
      <c r="G79" s="342"/>
      <c r="H79" s="342"/>
      <c r="I79" s="342"/>
      <c r="J79" s="342" t="s">
        <v>512</v>
      </c>
      <c r="K79" s="342"/>
      <c r="L79" s="342"/>
      <c r="M79" s="342"/>
      <c r="N79" s="342"/>
      <c r="O79" s="342"/>
      <c r="P79" s="342"/>
      <c r="Q79" s="342"/>
      <c r="R79" s="342"/>
      <c r="S79" s="342"/>
      <c r="T79" s="342"/>
      <c r="U79" s="342"/>
      <c r="V79" s="342"/>
      <c r="W79" s="342"/>
      <c r="X79" s="342"/>
      <c r="Y79" s="342"/>
      <c r="Z79" s="342"/>
      <c r="AA79" s="342"/>
      <c r="AB79" s="342"/>
      <c r="AC79" s="342"/>
      <c r="AD79" s="342"/>
      <c r="AE79" s="342"/>
      <c r="AF79" s="342"/>
      <c r="AG79" s="342"/>
      <c r="AH79" s="342"/>
      <c r="AI79" s="342"/>
      <c r="AJ79" s="342"/>
      <c r="AK79" s="343">
        <v>1</v>
      </c>
      <c r="AL79" s="343"/>
      <c r="AM79" s="388"/>
      <c r="AN79" s="359"/>
      <c r="AO79" s="359"/>
      <c r="AP79" s="359"/>
      <c r="AQ79" s="359"/>
      <c r="AR79" s="359"/>
      <c r="AS79" s="359"/>
    </row>
    <row r="80" spans="1:45" ht="28" customHeight="1">
      <c r="A80" s="370"/>
      <c r="B80" s="342"/>
      <c r="C80" s="342"/>
      <c r="D80" s="342"/>
      <c r="E80" s="342"/>
      <c r="F80" s="342"/>
      <c r="G80" s="342"/>
      <c r="H80" s="342"/>
      <c r="I80" s="342"/>
      <c r="J80" s="342" t="s">
        <v>496</v>
      </c>
      <c r="K80" s="342"/>
      <c r="L80" s="342"/>
      <c r="M80" s="342"/>
      <c r="N80" s="342"/>
      <c r="O80" s="342"/>
      <c r="P80" s="342"/>
      <c r="Q80" s="342"/>
      <c r="R80" s="342"/>
      <c r="S80" s="342"/>
      <c r="T80" s="342"/>
      <c r="U80" s="342"/>
      <c r="V80" s="342"/>
      <c r="W80" s="342"/>
      <c r="X80" s="342"/>
      <c r="Y80" s="342"/>
      <c r="Z80" s="342"/>
      <c r="AA80" s="342"/>
      <c r="AB80" s="342"/>
      <c r="AC80" s="342"/>
      <c r="AD80" s="342"/>
      <c r="AE80" s="342"/>
      <c r="AF80" s="342"/>
      <c r="AG80" s="342"/>
      <c r="AH80" s="342"/>
      <c r="AI80" s="342"/>
      <c r="AJ80" s="342"/>
      <c r="AK80" s="343">
        <v>1</v>
      </c>
      <c r="AL80" s="343"/>
      <c r="AM80" s="389"/>
      <c r="AN80" s="359"/>
      <c r="AO80" s="359"/>
      <c r="AP80" s="359"/>
      <c r="AQ80" s="359"/>
      <c r="AR80" s="359"/>
      <c r="AS80" s="359"/>
    </row>
    <row r="81" spans="1:45" ht="5.15" customHeight="1">
      <c r="A81" s="26"/>
      <c r="B81" s="97"/>
      <c r="C81" s="92"/>
      <c r="D81" s="129"/>
      <c r="E81" s="129"/>
      <c r="F81" s="104"/>
      <c r="G81" s="104"/>
      <c r="H81" s="104"/>
      <c r="I81" s="104"/>
      <c r="J81" s="92"/>
      <c r="K81" s="92"/>
      <c r="L81" s="92"/>
    </row>
    <row r="82" spans="1:45" ht="59.25" customHeight="1">
      <c r="A82" s="367" t="s">
        <v>561</v>
      </c>
      <c r="B82" s="368"/>
      <c r="C82" s="368"/>
      <c r="D82" s="368"/>
      <c r="E82" s="368"/>
      <c r="F82" s="368"/>
      <c r="G82" s="368"/>
      <c r="H82" s="368"/>
      <c r="I82" s="369"/>
      <c r="J82" s="362"/>
      <c r="K82" s="357"/>
      <c r="L82" s="357"/>
      <c r="M82" s="357"/>
      <c r="N82" s="357"/>
      <c r="O82" s="357"/>
      <c r="P82" s="357"/>
      <c r="Q82" s="357"/>
      <c r="R82" s="357"/>
      <c r="S82" s="357"/>
      <c r="T82" s="357"/>
      <c r="U82" s="357"/>
      <c r="V82" s="357"/>
      <c r="W82" s="357"/>
      <c r="X82" s="357"/>
      <c r="Y82" s="357"/>
      <c r="Z82" s="357"/>
      <c r="AA82" s="357"/>
      <c r="AB82" s="357"/>
      <c r="AC82" s="357"/>
      <c r="AD82" s="357"/>
      <c r="AE82" s="357"/>
      <c r="AF82" s="357"/>
      <c r="AG82" s="357"/>
      <c r="AH82" s="357"/>
      <c r="AI82" s="357"/>
      <c r="AJ82" s="357"/>
      <c r="AK82" s="363" t="s">
        <v>560</v>
      </c>
      <c r="AL82" s="364"/>
      <c r="AM82" s="364"/>
      <c r="AN82" s="357"/>
      <c r="AO82" s="357"/>
      <c r="AP82" s="357"/>
      <c r="AQ82" s="357"/>
      <c r="AR82" s="357"/>
      <c r="AS82" s="358"/>
    </row>
    <row r="83" spans="1:45" ht="5.15" customHeight="1">
      <c r="A83" s="26"/>
      <c r="B83" s="97"/>
      <c r="C83" s="92"/>
      <c r="D83" s="129"/>
      <c r="E83" s="129"/>
      <c r="F83" s="104"/>
      <c r="G83" s="104"/>
      <c r="H83" s="104"/>
      <c r="I83" s="104"/>
      <c r="J83" s="92"/>
      <c r="K83" s="92"/>
      <c r="L83" s="92"/>
    </row>
    <row r="84" spans="1:45" ht="15" customHeight="1">
      <c r="A84" s="423" t="s">
        <v>408</v>
      </c>
      <c r="B84" s="424"/>
      <c r="C84" s="424"/>
      <c r="D84" s="424"/>
      <c r="E84" s="424"/>
      <c r="F84" s="424"/>
      <c r="G84" s="424"/>
      <c r="H84" s="424"/>
      <c r="I84" s="424"/>
      <c r="J84" s="424"/>
      <c r="K84" s="424"/>
      <c r="L84" s="424"/>
      <c r="M84" s="424"/>
      <c r="N84" s="424"/>
      <c r="O84" s="424"/>
      <c r="P84" s="424"/>
      <c r="Q84" s="424"/>
      <c r="R84" s="424"/>
      <c r="S84" s="424"/>
      <c r="T84" s="424"/>
      <c r="U84" s="424"/>
      <c r="V84" s="424"/>
      <c r="W84" s="424"/>
      <c r="X84" s="424"/>
      <c r="Y84" s="424"/>
      <c r="Z84" s="424"/>
      <c r="AA84" s="424"/>
      <c r="AB84" s="424"/>
      <c r="AC84" s="424"/>
      <c r="AD84" s="424"/>
      <c r="AE84" s="424"/>
      <c r="AF84" s="424"/>
      <c r="AG84" s="424"/>
      <c r="AH84" s="424"/>
      <c r="AI84" s="424"/>
      <c r="AJ84" s="424"/>
      <c r="AK84" s="424"/>
      <c r="AL84" s="425"/>
      <c r="AM84" s="156">
        <f>SUM(AM86,AM90,AM94,AM98,AM102)/5</f>
        <v>1.2</v>
      </c>
    </row>
    <row r="85" spans="1:45" ht="5.15" customHeight="1">
      <c r="A85" s="26"/>
      <c r="B85" s="97"/>
      <c r="C85" s="92"/>
      <c r="D85" s="129"/>
      <c r="E85" s="129"/>
      <c r="F85" s="104"/>
      <c r="G85" s="104"/>
      <c r="H85" s="104"/>
      <c r="I85" s="104"/>
      <c r="J85" s="92"/>
      <c r="K85" s="92"/>
      <c r="L85" s="92"/>
    </row>
    <row r="86" spans="1:45" s="142" customFormat="1" ht="28" customHeight="1">
      <c r="A86" s="370" t="s">
        <v>143</v>
      </c>
      <c r="B86" s="381" t="s">
        <v>438</v>
      </c>
      <c r="C86" s="381"/>
      <c r="D86" s="381"/>
      <c r="E86" s="381"/>
      <c r="F86" s="381"/>
      <c r="G86" s="381"/>
      <c r="H86" s="381"/>
      <c r="I86" s="381"/>
      <c r="J86" s="381" t="s">
        <v>447</v>
      </c>
      <c r="K86" s="381"/>
      <c r="L86" s="381"/>
      <c r="M86" s="381"/>
      <c r="N86" s="381"/>
      <c r="O86" s="381"/>
      <c r="P86" s="381"/>
      <c r="Q86" s="381"/>
      <c r="R86" s="381"/>
      <c r="S86" s="381"/>
      <c r="T86" s="381"/>
      <c r="U86" s="381"/>
      <c r="V86" s="381"/>
      <c r="W86" s="381"/>
      <c r="X86" s="381"/>
      <c r="Y86" s="381"/>
      <c r="Z86" s="381"/>
      <c r="AA86" s="381"/>
      <c r="AB86" s="381"/>
      <c r="AC86" s="381"/>
      <c r="AD86" s="381"/>
      <c r="AE86" s="381"/>
      <c r="AF86" s="381"/>
      <c r="AG86" s="381"/>
      <c r="AH86" s="381"/>
      <c r="AI86" s="381"/>
      <c r="AJ86" s="381"/>
      <c r="AK86" s="343">
        <v>0</v>
      </c>
      <c r="AL86" s="343"/>
      <c r="AM86" s="387">
        <f>SUM(AK86:AL88)</f>
        <v>0</v>
      </c>
      <c r="AN86" s="359" t="s">
        <v>530</v>
      </c>
      <c r="AO86" s="359"/>
      <c r="AP86" s="359"/>
      <c r="AQ86" s="359"/>
      <c r="AR86" s="359"/>
      <c r="AS86" s="359"/>
    </row>
    <row r="87" spans="1:45" s="142" customFormat="1" ht="28" customHeight="1">
      <c r="A87" s="370"/>
      <c r="B87" s="381"/>
      <c r="C87" s="381"/>
      <c r="D87" s="381"/>
      <c r="E87" s="381"/>
      <c r="F87" s="381"/>
      <c r="G87" s="381"/>
      <c r="H87" s="381"/>
      <c r="I87" s="381"/>
      <c r="J87" s="381" t="s">
        <v>446</v>
      </c>
      <c r="K87" s="381"/>
      <c r="L87" s="381"/>
      <c r="M87" s="381"/>
      <c r="N87" s="381"/>
      <c r="O87" s="381"/>
      <c r="P87" s="381"/>
      <c r="Q87" s="381"/>
      <c r="R87" s="381"/>
      <c r="S87" s="381"/>
      <c r="T87" s="381"/>
      <c r="U87" s="381"/>
      <c r="V87" s="381"/>
      <c r="W87" s="381"/>
      <c r="X87" s="381"/>
      <c r="Y87" s="381"/>
      <c r="Z87" s="381"/>
      <c r="AA87" s="381"/>
      <c r="AB87" s="381"/>
      <c r="AC87" s="381"/>
      <c r="AD87" s="381"/>
      <c r="AE87" s="381"/>
      <c r="AF87" s="381"/>
      <c r="AG87" s="381"/>
      <c r="AH87" s="381"/>
      <c r="AI87" s="381"/>
      <c r="AJ87" s="381">
        <v>0</v>
      </c>
      <c r="AK87" s="343">
        <v>0</v>
      </c>
      <c r="AL87" s="343"/>
      <c r="AM87" s="388"/>
      <c r="AN87" s="359"/>
      <c r="AO87" s="359"/>
      <c r="AP87" s="359"/>
      <c r="AQ87" s="359"/>
      <c r="AR87" s="359"/>
      <c r="AS87" s="359"/>
    </row>
    <row r="88" spans="1:45" s="142" customFormat="1" ht="18" customHeight="1">
      <c r="A88" s="370"/>
      <c r="B88" s="381"/>
      <c r="C88" s="381"/>
      <c r="D88" s="381"/>
      <c r="E88" s="381"/>
      <c r="F88" s="381"/>
      <c r="G88" s="381"/>
      <c r="H88" s="381"/>
      <c r="I88" s="381"/>
      <c r="J88" s="381" t="s">
        <v>445</v>
      </c>
      <c r="K88" s="381"/>
      <c r="L88" s="381"/>
      <c r="M88" s="381"/>
      <c r="N88" s="381"/>
      <c r="O88" s="381"/>
      <c r="P88" s="381"/>
      <c r="Q88" s="381"/>
      <c r="R88" s="381"/>
      <c r="S88" s="381"/>
      <c r="T88" s="381"/>
      <c r="U88" s="381"/>
      <c r="V88" s="381"/>
      <c r="W88" s="381"/>
      <c r="X88" s="381"/>
      <c r="Y88" s="381"/>
      <c r="Z88" s="381"/>
      <c r="AA88" s="381"/>
      <c r="AB88" s="381"/>
      <c r="AC88" s="381"/>
      <c r="AD88" s="381"/>
      <c r="AE88" s="381"/>
      <c r="AF88" s="381"/>
      <c r="AG88" s="381"/>
      <c r="AH88" s="381"/>
      <c r="AI88" s="381"/>
      <c r="AJ88" s="381"/>
      <c r="AK88" s="343">
        <v>0</v>
      </c>
      <c r="AL88" s="343"/>
      <c r="AM88" s="389"/>
      <c r="AN88" s="359"/>
      <c r="AO88" s="359"/>
      <c r="AP88" s="359"/>
      <c r="AQ88" s="359"/>
      <c r="AR88" s="359"/>
      <c r="AS88" s="359"/>
    </row>
    <row r="89" spans="1:45" ht="5.15" customHeight="1">
      <c r="A89" s="26"/>
      <c r="B89" s="97"/>
      <c r="C89" s="92"/>
      <c r="D89" s="129"/>
      <c r="E89" s="129"/>
      <c r="F89" s="104"/>
      <c r="G89" s="104"/>
      <c r="H89" s="104"/>
      <c r="I89" s="104"/>
      <c r="J89" s="92"/>
      <c r="K89" s="92"/>
      <c r="L89" s="92"/>
    </row>
    <row r="90" spans="1:45" s="142" customFormat="1" ht="28" customHeight="1">
      <c r="A90" s="422" t="s">
        <v>144</v>
      </c>
      <c r="B90" s="342" t="s">
        <v>409</v>
      </c>
      <c r="C90" s="342"/>
      <c r="D90" s="342"/>
      <c r="E90" s="342"/>
      <c r="F90" s="342"/>
      <c r="G90" s="342"/>
      <c r="H90" s="342"/>
      <c r="I90" s="342"/>
      <c r="J90" s="381" t="s">
        <v>447</v>
      </c>
      <c r="K90" s="381"/>
      <c r="L90" s="381"/>
      <c r="M90" s="381"/>
      <c r="N90" s="381"/>
      <c r="O90" s="381"/>
      <c r="P90" s="381"/>
      <c r="Q90" s="381"/>
      <c r="R90" s="381"/>
      <c r="S90" s="381"/>
      <c r="T90" s="381"/>
      <c r="U90" s="381"/>
      <c r="V90" s="381"/>
      <c r="W90" s="381"/>
      <c r="X90" s="381"/>
      <c r="Y90" s="381"/>
      <c r="Z90" s="381"/>
      <c r="AA90" s="381"/>
      <c r="AB90" s="381"/>
      <c r="AC90" s="381"/>
      <c r="AD90" s="381"/>
      <c r="AE90" s="381"/>
      <c r="AF90" s="381"/>
      <c r="AG90" s="381"/>
      <c r="AH90" s="381"/>
      <c r="AI90" s="381"/>
      <c r="AJ90" s="381"/>
      <c r="AK90" s="343">
        <v>1</v>
      </c>
      <c r="AL90" s="343"/>
      <c r="AM90" s="387">
        <f>SUM(AK90:AL92)</f>
        <v>2</v>
      </c>
      <c r="AN90" s="359" t="s">
        <v>531</v>
      </c>
      <c r="AO90" s="359"/>
      <c r="AP90" s="359"/>
      <c r="AQ90" s="359"/>
      <c r="AR90" s="359"/>
      <c r="AS90" s="359"/>
    </row>
    <row r="91" spans="1:45" s="142" customFormat="1" ht="28" customHeight="1">
      <c r="A91" s="422"/>
      <c r="B91" s="342"/>
      <c r="C91" s="342"/>
      <c r="D91" s="342"/>
      <c r="E91" s="342"/>
      <c r="F91" s="342"/>
      <c r="G91" s="342"/>
      <c r="H91" s="342"/>
      <c r="I91" s="342"/>
      <c r="J91" s="381" t="s">
        <v>446</v>
      </c>
      <c r="K91" s="381"/>
      <c r="L91" s="381"/>
      <c r="M91" s="381"/>
      <c r="N91" s="381"/>
      <c r="O91" s="381"/>
      <c r="P91" s="381"/>
      <c r="Q91" s="381"/>
      <c r="R91" s="381"/>
      <c r="S91" s="381"/>
      <c r="T91" s="381"/>
      <c r="U91" s="381"/>
      <c r="V91" s="381"/>
      <c r="W91" s="381"/>
      <c r="X91" s="381"/>
      <c r="Y91" s="381"/>
      <c r="Z91" s="381"/>
      <c r="AA91" s="381"/>
      <c r="AB91" s="381"/>
      <c r="AC91" s="381"/>
      <c r="AD91" s="381"/>
      <c r="AE91" s="381"/>
      <c r="AF91" s="381"/>
      <c r="AG91" s="381"/>
      <c r="AH91" s="381"/>
      <c r="AI91" s="381"/>
      <c r="AJ91" s="381">
        <v>0</v>
      </c>
      <c r="AK91" s="343">
        <v>0</v>
      </c>
      <c r="AL91" s="343"/>
      <c r="AM91" s="388"/>
      <c r="AN91" s="359"/>
      <c r="AO91" s="359"/>
      <c r="AP91" s="359"/>
      <c r="AQ91" s="359"/>
      <c r="AR91" s="359"/>
      <c r="AS91" s="359"/>
    </row>
    <row r="92" spans="1:45" s="142" customFormat="1" ht="18" customHeight="1">
      <c r="A92" s="422"/>
      <c r="B92" s="342"/>
      <c r="C92" s="342"/>
      <c r="D92" s="342"/>
      <c r="E92" s="342"/>
      <c r="F92" s="342"/>
      <c r="G92" s="342"/>
      <c r="H92" s="342"/>
      <c r="I92" s="342"/>
      <c r="J92" s="381" t="s">
        <v>497</v>
      </c>
      <c r="K92" s="381"/>
      <c r="L92" s="381"/>
      <c r="M92" s="381"/>
      <c r="N92" s="381"/>
      <c r="O92" s="381"/>
      <c r="P92" s="381"/>
      <c r="Q92" s="381"/>
      <c r="R92" s="381"/>
      <c r="S92" s="381"/>
      <c r="T92" s="381"/>
      <c r="U92" s="381"/>
      <c r="V92" s="381"/>
      <c r="W92" s="381"/>
      <c r="X92" s="381"/>
      <c r="Y92" s="381"/>
      <c r="Z92" s="381"/>
      <c r="AA92" s="381"/>
      <c r="AB92" s="381"/>
      <c r="AC92" s="381"/>
      <c r="AD92" s="381"/>
      <c r="AE92" s="381"/>
      <c r="AF92" s="381"/>
      <c r="AG92" s="381"/>
      <c r="AH92" s="381"/>
      <c r="AI92" s="381"/>
      <c r="AJ92" s="381"/>
      <c r="AK92" s="343">
        <v>1</v>
      </c>
      <c r="AL92" s="343"/>
      <c r="AM92" s="389"/>
      <c r="AN92" s="359"/>
      <c r="AO92" s="359"/>
      <c r="AP92" s="359"/>
      <c r="AQ92" s="359"/>
      <c r="AR92" s="359"/>
      <c r="AS92" s="359"/>
    </row>
    <row r="93" spans="1:45" ht="5.15" customHeight="1">
      <c r="A93" s="26"/>
      <c r="B93" s="97"/>
      <c r="C93" s="92"/>
      <c r="D93" s="129"/>
      <c r="E93" s="129"/>
      <c r="F93" s="104"/>
      <c r="G93" s="104"/>
      <c r="H93" s="104"/>
      <c r="I93" s="104"/>
      <c r="J93" s="92"/>
      <c r="K93" s="92"/>
      <c r="L93" s="92"/>
    </row>
    <row r="94" spans="1:45" ht="28" customHeight="1">
      <c r="A94" s="422" t="s">
        <v>145</v>
      </c>
      <c r="B94" s="342" t="s">
        <v>410</v>
      </c>
      <c r="C94" s="342"/>
      <c r="D94" s="342"/>
      <c r="E94" s="342"/>
      <c r="F94" s="342"/>
      <c r="G94" s="342"/>
      <c r="H94" s="342"/>
      <c r="I94" s="342"/>
      <c r="J94" s="381" t="s">
        <v>447</v>
      </c>
      <c r="K94" s="381"/>
      <c r="L94" s="381"/>
      <c r="M94" s="381"/>
      <c r="N94" s="381"/>
      <c r="O94" s="381"/>
      <c r="P94" s="381"/>
      <c r="Q94" s="381"/>
      <c r="R94" s="381"/>
      <c r="S94" s="381"/>
      <c r="T94" s="381"/>
      <c r="U94" s="381"/>
      <c r="V94" s="381"/>
      <c r="W94" s="381"/>
      <c r="X94" s="381"/>
      <c r="Y94" s="381"/>
      <c r="Z94" s="381"/>
      <c r="AA94" s="381"/>
      <c r="AB94" s="381"/>
      <c r="AC94" s="381"/>
      <c r="AD94" s="381"/>
      <c r="AE94" s="381"/>
      <c r="AF94" s="381"/>
      <c r="AG94" s="381"/>
      <c r="AH94" s="381"/>
      <c r="AI94" s="381"/>
      <c r="AJ94" s="381"/>
      <c r="AK94" s="343">
        <v>1</v>
      </c>
      <c r="AL94" s="371"/>
      <c r="AM94" s="387">
        <f>SUM(AK94:AL96)</f>
        <v>2</v>
      </c>
      <c r="AN94" s="359" t="s">
        <v>549</v>
      </c>
      <c r="AO94" s="359"/>
      <c r="AP94" s="359"/>
      <c r="AQ94" s="359"/>
      <c r="AR94" s="359"/>
      <c r="AS94" s="359"/>
    </row>
    <row r="95" spans="1:45" ht="28" customHeight="1">
      <c r="A95" s="422"/>
      <c r="B95" s="342"/>
      <c r="C95" s="342"/>
      <c r="D95" s="342"/>
      <c r="E95" s="342"/>
      <c r="F95" s="342"/>
      <c r="G95" s="342"/>
      <c r="H95" s="342"/>
      <c r="I95" s="342"/>
      <c r="J95" s="381" t="s">
        <v>446</v>
      </c>
      <c r="K95" s="381"/>
      <c r="L95" s="381"/>
      <c r="M95" s="381"/>
      <c r="N95" s="381"/>
      <c r="O95" s="381"/>
      <c r="P95" s="381"/>
      <c r="Q95" s="381"/>
      <c r="R95" s="381"/>
      <c r="S95" s="381"/>
      <c r="T95" s="381"/>
      <c r="U95" s="381"/>
      <c r="V95" s="381"/>
      <c r="W95" s="381"/>
      <c r="X95" s="381"/>
      <c r="Y95" s="381"/>
      <c r="Z95" s="381"/>
      <c r="AA95" s="381"/>
      <c r="AB95" s="381"/>
      <c r="AC95" s="381"/>
      <c r="AD95" s="381"/>
      <c r="AE95" s="381"/>
      <c r="AF95" s="381"/>
      <c r="AG95" s="381"/>
      <c r="AH95" s="381"/>
      <c r="AI95" s="381"/>
      <c r="AJ95" s="381">
        <v>0</v>
      </c>
      <c r="AK95" s="343">
        <v>0</v>
      </c>
      <c r="AL95" s="371"/>
      <c r="AM95" s="388"/>
      <c r="AN95" s="359"/>
      <c r="AO95" s="359"/>
      <c r="AP95" s="359"/>
      <c r="AQ95" s="359"/>
      <c r="AR95" s="359"/>
      <c r="AS95" s="359"/>
    </row>
    <row r="96" spans="1:45" ht="18" customHeight="1">
      <c r="A96" s="422"/>
      <c r="B96" s="342"/>
      <c r="C96" s="342"/>
      <c r="D96" s="342"/>
      <c r="E96" s="342"/>
      <c r="F96" s="342"/>
      <c r="G96" s="342"/>
      <c r="H96" s="342"/>
      <c r="I96" s="342"/>
      <c r="J96" s="381" t="s">
        <v>445</v>
      </c>
      <c r="K96" s="381"/>
      <c r="L96" s="381"/>
      <c r="M96" s="381"/>
      <c r="N96" s="381"/>
      <c r="O96" s="381"/>
      <c r="P96" s="381"/>
      <c r="Q96" s="381"/>
      <c r="R96" s="381"/>
      <c r="S96" s="381"/>
      <c r="T96" s="381"/>
      <c r="U96" s="381"/>
      <c r="V96" s="381"/>
      <c r="W96" s="381"/>
      <c r="X96" s="381"/>
      <c r="Y96" s="381"/>
      <c r="Z96" s="381"/>
      <c r="AA96" s="381"/>
      <c r="AB96" s="381"/>
      <c r="AC96" s="381"/>
      <c r="AD96" s="381"/>
      <c r="AE96" s="381"/>
      <c r="AF96" s="381"/>
      <c r="AG96" s="381"/>
      <c r="AH96" s="381"/>
      <c r="AI96" s="381"/>
      <c r="AJ96" s="381"/>
      <c r="AK96" s="343">
        <v>1</v>
      </c>
      <c r="AL96" s="371"/>
      <c r="AM96" s="389"/>
      <c r="AN96" s="359"/>
      <c r="AO96" s="359"/>
      <c r="AP96" s="359"/>
      <c r="AQ96" s="359"/>
      <c r="AR96" s="359"/>
      <c r="AS96" s="359"/>
    </row>
    <row r="97" spans="1:45" ht="5.15" customHeight="1">
      <c r="A97" s="26"/>
      <c r="B97" s="97"/>
      <c r="C97" s="92"/>
      <c r="D97" s="129"/>
      <c r="E97" s="129"/>
      <c r="F97" s="104"/>
      <c r="G97" s="104"/>
      <c r="H97" s="104"/>
      <c r="I97" s="104"/>
      <c r="J97" s="92"/>
      <c r="K97" s="92"/>
      <c r="L97" s="92"/>
    </row>
    <row r="98" spans="1:45" ht="28" customHeight="1">
      <c r="A98" s="422" t="s">
        <v>146</v>
      </c>
      <c r="B98" s="381" t="s">
        <v>411</v>
      </c>
      <c r="C98" s="381"/>
      <c r="D98" s="381"/>
      <c r="E98" s="381"/>
      <c r="F98" s="381"/>
      <c r="G98" s="381"/>
      <c r="H98" s="381"/>
      <c r="I98" s="381"/>
      <c r="J98" s="381" t="s">
        <v>447</v>
      </c>
      <c r="K98" s="381"/>
      <c r="L98" s="381"/>
      <c r="M98" s="381"/>
      <c r="N98" s="381"/>
      <c r="O98" s="381"/>
      <c r="P98" s="381"/>
      <c r="Q98" s="381"/>
      <c r="R98" s="381"/>
      <c r="S98" s="381"/>
      <c r="T98" s="381"/>
      <c r="U98" s="381"/>
      <c r="V98" s="381"/>
      <c r="W98" s="381"/>
      <c r="X98" s="381"/>
      <c r="Y98" s="381"/>
      <c r="Z98" s="381"/>
      <c r="AA98" s="381"/>
      <c r="AB98" s="381"/>
      <c r="AC98" s="381"/>
      <c r="AD98" s="381"/>
      <c r="AE98" s="381"/>
      <c r="AF98" s="381"/>
      <c r="AG98" s="381"/>
      <c r="AH98" s="381"/>
      <c r="AI98" s="381"/>
      <c r="AJ98" s="381"/>
      <c r="AK98" s="343">
        <v>1</v>
      </c>
      <c r="AL98" s="371"/>
      <c r="AM98" s="387">
        <f>SUM(AK98:AL100)</f>
        <v>2</v>
      </c>
      <c r="AN98" s="359" t="s">
        <v>548</v>
      </c>
      <c r="AO98" s="359"/>
      <c r="AP98" s="359"/>
      <c r="AQ98" s="359"/>
      <c r="AR98" s="359"/>
      <c r="AS98" s="359"/>
    </row>
    <row r="99" spans="1:45" ht="28" customHeight="1">
      <c r="A99" s="422"/>
      <c r="B99" s="381"/>
      <c r="C99" s="381"/>
      <c r="D99" s="381"/>
      <c r="E99" s="381"/>
      <c r="F99" s="381"/>
      <c r="G99" s="381"/>
      <c r="H99" s="381"/>
      <c r="I99" s="381"/>
      <c r="J99" s="381" t="s">
        <v>446</v>
      </c>
      <c r="K99" s="381"/>
      <c r="L99" s="381"/>
      <c r="M99" s="381"/>
      <c r="N99" s="381"/>
      <c r="O99" s="381"/>
      <c r="P99" s="381"/>
      <c r="Q99" s="381"/>
      <c r="R99" s="381"/>
      <c r="S99" s="381"/>
      <c r="T99" s="381"/>
      <c r="U99" s="381"/>
      <c r="V99" s="381"/>
      <c r="W99" s="381"/>
      <c r="X99" s="381"/>
      <c r="Y99" s="381"/>
      <c r="Z99" s="381"/>
      <c r="AA99" s="381"/>
      <c r="AB99" s="381"/>
      <c r="AC99" s="381"/>
      <c r="AD99" s="381"/>
      <c r="AE99" s="381"/>
      <c r="AF99" s="381"/>
      <c r="AG99" s="381"/>
      <c r="AH99" s="381"/>
      <c r="AI99" s="381"/>
      <c r="AJ99" s="381">
        <v>0</v>
      </c>
      <c r="AK99" s="343">
        <v>0</v>
      </c>
      <c r="AL99" s="371"/>
      <c r="AM99" s="388"/>
      <c r="AN99" s="359"/>
      <c r="AO99" s="359"/>
      <c r="AP99" s="359"/>
      <c r="AQ99" s="359"/>
      <c r="AR99" s="359"/>
      <c r="AS99" s="359"/>
    </row>
    <row r="100" spans="1:45" ht="21" customHeight="1">
      <c r="A100" s="422"/>
      <c r="B100" s="381"/>
      <c r="C100" s="381"/>
      <c r="D100" s="381"/>
      <c r="E100" s="381"/>
      <c r="F100" s="381"/>
      <c r="G100" s="381"/>
      <c r="H100" s="381"/>
      <c r="I100" s="381"/>
      <c r="J100" s="381" t="s">
        <v>445</v>
      </c>
      <c r="K100" s="381"/>
      <c r="L100" s="381"/>
      <c r="M100" s="381"/>
      <c r="N100" s="381"/>
      <c r="O100" s="381"/>
      <c r="P100" s="381"/>
      <c r="Q100" s="381"/>
      <c r="R100" s="381"/>
      <c r="S100" s="381"/>
      <c r="T100" s="381"/>
      <c r="U100" s="381"/>
      <c r="V100" s="381"/>
      <c r="W100" s="381"/>
      <c r="X100" s="381"/>
      <c r="Y100" s="381"/>
      <c r="Z100" s="381"/>
      <c r="AA100" s="381"/>
      <c r="AB100" s="381"/>
      <c r="AC100" s="381"/>
      <c r="AD100" s="381"/>
      <c r="AE100" s="381"/>
      <c r="AF100" s="381"/>
      <c r="AG100" s="381"/>
      <c r="AH100" s="381"/>
      <c r="AI100" s="381"/>
      <c r="AJ100" s="381"/>
      <c r="AK100" s="343">
        <v>1</v>
      </c>
      <c r="AL100" s="371"/>
      <c r="AM100" s="389"/>
      <c r="AN100" s="359"/>
      <c r="AO100" s="359"/>
      <c r="AP100" s="359"/>
      <c r="AQ100" s="359"/>
      <c r="AR100" s="359"/>
      <c r="AS100" s="359"/>
    </row>
    <row r="101" spans="1:45" ht="5.15" customHeight="1">
      <c r="A101" s="26"/>
      <c r="B101" s="97"/>
      <c r="C101" s="92"/>
      <c r="D101" s="129"/>
      <c r="E101" s="129"/>
      <c r="F101" s="104"/>
      <c r="G101" s="104"/>
      <c r="H101" s="104"/>
      <c r="I101" s="104"/>
      <c r="J101" s="92"/>
      <c r="K101" s="92"/>
      <c r="L101" s="92"/>
    </row>
    <row r="102" spans="1:45" s="142" customFormat="1" ht="28" customHeight="1">
      <c r="A102" s="370" t="s">
        <v>147</v>
      </c>
      <c r="B102" s="381" t="s">
        <v>412</v>
      </c>
      <c r="C102" s="381"/>
      <c r="D102" s="381"/>
      <c r="E102" s="381"/>
      <c r="F102" s="381"/>
      <c r="G102" s="381"/>
      <c r="H102" s="381"/>
      <c r="I102" s="381"/>
      <c r="J102" s="381" t="s">
        <v>450</v>
      </c>
      <c r="K102" s="381"/>
      <c r="L102" s="381"/>
      <c r="M102" s="381"/>
      <c r="N102" s="381"/>
      <c r="O102" s="381"/>
      <c r="P102" s="381"/>
      <c r="Q102" s="381"/>
      <c r="R102" s="381"/>
      <c r="S102" s="381"/>
      <c r="T102" s="381"/>
      <c r="U102" s="381"/>
      <c r="V102" s="381"/>
      <c r="W102" s="381"/>
      <c r="X102" s="381"/>
      <c r="Y102" s="381"/>
      <c r="Z102" s="381"/>
      <c r="AA102" s="381"/>
      <c r="AB102" s="381"/>
      <c r="AC102" s="381"/>
      <c r="AD102" s="381"/>
      <c r="AE102" s="381"/>
      <c r="AF102" s="381"/>
      <c r="AG102" s="381"/>
      <c r="AH102" s="381"/>
      <c r="AI102" s="381"/>
      <c r="AJ102" s="381"/>
      <c r="AK102" s="343">
        <v>0</v>
      </c>
      <c r="AL102" s="343"/>
      <c r="AM102" s="387">
        <f>SUM(AK102:AL104)</f>
        <v>0</v>
      </c>
      <c r="AN102" s="359" t="s">
        <v>532</v>
      </c>
      <c r="AO102" s="359"/>
      <c r="AP102" s="359"/>
      <c r="AQ102" s="359"/>
      <c r="AR102" s="359"/>
      <c r="AS102" s="359"/>
    </row>
    <row r="103" spans="1:45" s="142" customFormat="1" ht="40" customHeight="1">
      <c r="A103" s="370"/>
      <c r="B103" s="381"/>
      <c r="C103" s="381"/>
      <c r="D103" s="381"/>
      <c r="E103" s="381"/>
      <c r="F103" s="381"/>
      <c r="G103" s="381"/>
      <c r="H103" s="381"/>
      <c r="I103" s="381"/>
      <c r="J103" s="381" t="s">
        <v>464</v>
      </c>
      <c r="K103" s="381"/>
      <c r="L103" s="381"/>
      <c r="M103" s="381"/>
      <c r="N103" s="381"/>
      <c r="O103" s="381"/>
      <c r="P103" s="381"/>
      <c r="Q103" s="381"/>
      <c r="R103" s="381"/>
      <c r="S103" s="381"/>
      <c r="T103" s="381"/>
      <c r="U103" s="381"/>
      <c r="V103" s="381"/>
      <c r="W103" s="381"/>
      <c r="X103" s="381"/>
      <c r="Y103" s="381"/>
      <c r="Z103" s="381"/>
      <c r="AA103" s="381"/>
      <c r="AB103" s="381"/>
      <c r="AC103" s="381"/>
      <c r="AD103" s="381"/>
      <c r="AE103" s="381"/>
      <c r="AF103" s="381"/>
      <c r="AG103" s="381"/>
      <c r="AH103" s="381"/>
      <c r="AI103" s="381"/>
      <c r="AJ103" s="381"/>
      <c r="AK103" s="343">
        <v>0</v>
      </c>
      <c r="AL103" s="343"/>
      <c r="AM103" s="388"/>
      <c r="AN103" s="359"/>
      <c r="AO103" s="359"/>
      <c r="AP103" s="359"/>
      <c r="AQ103" s="359"/>
      <c r="AR103" s="359"/>
      <c r="AS103" s="359"/>
    </row>
    <row r="104" spans="1:45" s="142" customFormat="1" ht="33.75" customHeight="1">
      <c r="A104" s="370"/>
      <c r="B104" s="381"/>
      <c r="C104" s="381"/>
      <c r="D104" s="381"/>
      <c r="E104" s="381"/>
      <c r="F104" s="381"/>
      <c r="G104" s="381"/>
      <c r="H104" s="381"/>
      <c r="I104" s="381"/>
      <c r="J104" s="381" t="s">
        <v>463</v>
      </c>
      <c r="K104" s="381"/>
      <c r="L104" s="381"/>
      <c r="M104" s="381"/>
      <c r="N104" s="381"/>
      <c r="O104" s="381"/>
      <c r="P104" s="381"/>
      <c r="Q104" s="381"/>
      <c r="R104" s="381"/>
      <c r="S104" s="381"/>
      <c r="T104" s="381"/>
      <c r="U104" s="381"/>
      <c r="V104" s="381"/>
      <c r="W104" s="381"/>
      <c r="X104" s="381"/>
      <c r="Y104" s="381"/>
      <c r="Z104" s="381"/>
      <c r="AA104" s="381"/>
      <c r="AB104" s="381"/>
      <c r="AC104" s="381"/>
      <c r="AD104" s="381"/>
      <c r="AE104" s="381"/>
      <c r="AF104" s="381"/>
      <c r="AG104" s="381"/>
      <c r="AH104" s="381"/>
      <c r="AI104" s="381"/>
      <c r="AJ104" s="381"/>
      <c r="AK104" s="343">
        <v>0</v>
      </c>
      <c r="AL104" s="343"/>
      <c r="AM104" s="389"/>
      <c r="AN104" s="359"/>
      <c r="AO104" s="359"/>
      <c r="AP104" s="359"/>
      <c r="AQ104" s="359"/>
      <c r="AR104" s="359"/>
      <c r="AS104" s="359"/>
    </row>
    <row r="105" spans="1:45" ht="5.15" customHeight="1">
      <c r="A105" s="26"/>
      <c r="B105" s="97"/>
      <c r="C105" s="92"/>
      <c r="D105" s="129"/>
      <c r="E105" s="129"/>
      <c r="F105" s="104"/>
      <c r="G105" s="104"/>
      <c r="H105" s="104"/>
      <c r="I105" s="104"/>
      <c r="J105" s="92"/>
      <c r="K105" s="92"/>
      <c r="L105" s="92"/>
    </row>
    <row r="106" spans="1:45" ht="48" customHeight="1">
      <c r="A106" s="367" t="s">
        <v>561</v>
      </c>
      <c r="B106" s="368"/>
      <c r="C106" s="368"/>
      <c r="D106" s="368"/>
      <c r="E106" s="368"/>
      <c r="F106" s="368"/>
      <c r="G106" s="368"/>
      <c r="H106" s="368"/>
      <c r="I106" s="369"/>
      <c r="J106" s="362"/>
      <c r="K106" s="357"/>
      <c r="L106" s="357"/>
      <c r="M106" s="357"/>
      <c r="N106" s="357"/>
      <c r="O106" s="357"/>
      <c r="P106" s="357"/>
      <c r="Q106" s="357"/>
      <c r="R106" s="357"/>
      <c r="S106" s="357"/>
      <c r="T106" s="357"/>
      <c r="U106" s="357"/>
      <c r="V106" s="357"/>
      <c r="W106" s="357"/>
      <c r="X106" s="357"/>
      <c r="Y106" s="357"/>
      <c r="Z106" s="357"/>
      <c r="AA106" s="357"/>
      <c r="AB106" s="357"/>
      <c r="AC106" s="357"/>
      <c r="AD106" s="357"/>
      <c r="AE106" s="357"/>
      <c r="AF106" s="357"/>
      <c r="AG106" s="357"/>
      <c r="AH106" s="357"/>
      <c r="AI106" s="357"/>
      <c r="AJ106" s="357"/>
      <c r="AK106" s="363" t="s">
        <v>560</v>
      </c>
      <c r="AL106" s="364"/>
      <c r="AM106" s="364"/>
      <c r="AN106" s="365"/>
      <c r="AO106" s="365"/>
      <c r="AP106" s="365"/>
      <c r="AQ106" s="365"/>
      <c r="AR106" s="365"/>
      <c r="AS106" s="366"/>
    </row>
    <row r="107" spans="1:45" ht="5.15" customHeight="1">
      <c r="A107" s="26"/>
      <c r="B107" s="97"/>
      <c r="C107" s="92"/>
      <c r="D107" s="129"/>
      <c r="E107" s="129"/>
      <c r="F107" s="104"/>
      <c r="G107" s="104"/>
      <c r="H107" s="104"/>
      <c r="I107" s="104"/>
      <c r="J107" s="92"/>
      <c r="K107" s="92"/>
      <c r="L107" s="92"/>
    </row>
    <row r="108" spans="1:45" ht="15" customHeight="1">
      <c r="A108" s="423" t="s">
        <v>413</v>
      </c>
      <c r="B108" s="424"/>
      <c r="C108" s="424"/>
      <c r="D108" s="424"/>
      <c r="E108" s="424"/>
      <c r="F108" s="424"/>
      <c r="G108" s="424"/>
      <c r="H108" s="424"/>
      <c r="I108" s="424"/>
      <c r="J108" s="424"/>
      <c r="K108" s="424"/>
      <c r="L108" s="424"/>
      <c r="M108" s="424"/>
      <c r="N108" s="424"/>
      <c r="O108" s="424"/>
      <c r="P108" s="424"/>
      <c r="Q108" s="424"/>
      <c r="R108" s="424"/>
      <c r="S108" s="424"/>
      <c r="T108" s="424"/>
      <c r="U108" s="424"/>
      <c r="V108" s="424"/>
      <c r="W108" s="424"/>
      <c r="X108" s="424"/>
      <c r="Y108" s="424"/>
      <c r="Z108" s="424"/>
      <c r="AA108" s="424"/>
      <c r="AB108" s="424"/>
      <c r="AC108" s="424"/>
      <c r="AD108" s="424"/>
      <c r="AE108" s="424"/>
      <c r="AF108" s="424"/>
      <c r="AG108" s="424"/>
      <c r="AH108" s="424"/>
      <c r="AI108" s="424"/>
      <c r="AJ108" s="424"/>
      <c r="AK108" s="424"/>
      <c r="AL108" s="425"/>
      <c r="AM108" s="155">
        <f>SUM(AM110,AM114)/2</f>
        <v>1.5</v>
      </c>
    </row>
    <row r="109" spans="1:45" ht="5.15" customHeight="1">
      <c r="A109" s="26"/>
      <c r="B109" s="97"/>
      <c r="C109" s="92"/>
      <c r="D109" s="129"/>
      <c r="E109" s="129"/>
      <c r="F109" s="104"/>
      <c r="G109" s="104"/>
      <c r="H109" s="104"/>
      <c r="I109" s="104"/>
      <c r="J109" s="92"/>
      <c r="K109" s="92"/>
      <c r="L109" s="92"/>
    </row>
    <row r="110" spans="1:45" s="142" customFormat="1" ht="28" customHeight="1">
      <c r="A110" s="422" t="s">
        <v>148</v>
      </c>
      <c r="B110" s="342" t="s">
        <v>414</v>
      </c>
      <c r="C110" s="342"/>
      <c r="D110" s="342"/>
      <c r="E110" s="342"/>
      <c r="F110" s="342"/>
      <c r="G110" s="342"/>
      <c r="H110" s="342"/>
      <c r="I110" s="342"/>
      <c r="J110" s="380" t="s">
        <v>442</v>
      </c>
      <c r="K110" s="380"/>
      <c r="L110" s="380"/>
      <c r="M110" s="380"/>
      <c r="N110" s="380"/>
      <c r="O110" s="380"/>
      <c r="P110" s="380"/>
      <c r="Q110" s="380"/>
      <c r="R110" s="380"/>
      <c r="S110" s="380"/>
      <c r="T110" s="380"/>
      <c r="U110" s="380"/>
      <c r="V110" s="380"/>
      <c r="W110" s="380"/>
      <c r="X110" s="380"/>
      <c r="Y110" s="380"/>
      <c r="Z110" s="380"/>
      <c r="AA110" s="380"/>
      <c r="AB110" s="380"/>
      <c r="AC110" s="380"/>
      <c r="AD110" s="380"/>
      <c r="AE110" s="380"/>
      <c r="AF110" s="380"/>
      <c r="AG110" s="380"/>
      <c r="AH110" s="380"/>
      <c r="AI110" s="380"/>
      <c r="AJ110" s="380"/>
      <c r="AK110" s="343">
        <v>1</v>
      </c>
      <c r="AL110" s="371"/>
      <c r="AM110" s="387">
        <f>SUM(AK110:AL112)</f>
        <v>1</v>
      </c>
      <c r="AN110" s="426"/>
      <c r="AO110" s="426"/>
      <c r="AP110" s="426"/>
      <c r="AQ110" s="426"/>
      <c r="AR110" s="426"/>
      <c r="AS110" s="426"/>
    </row>
    <row r="111" spans="1:45" s="142" customFormat="1" ht="28" customHeight="1">
      <c r="A111" s="422"/>
      <c r="B111" s="342"/>
      <c r="C111" s="342"/>
      <c r="D111" s="342"/>
      <c r="E111" s="342"/>
      <c r="F111" s="342"/>
      <c r="G111" s="342"/>
      <c r="H111" s="342"/>
      <c r="I111" s="342"/>
      <c r="J111" s="380" t="s">
        <v>443</v>
      </c>
      <c r="K111" s="380"/>
      <c r="L111" s="380"/>
      <c r="M111" s="380"/>
      <c r="N111" s="380"/>
      <c r="O111" s="380"/>
      <c r="P111" s="380"/>
      <c r="Q111" s="380"/>
      <c r="R111" s="380"/>
      <c r="S111" s="380"/>
      <c r="T111" s="380"/>
      <c r="U111" s="380"/>
      <c r="V111" s="380"/>
      <c r="W111" s="380"/>
      <c r="X111" s="380"/>
      <c r="Y111" s="380"/>
      <c r="Z111" s="380"/>
      <c r="AA111" s="380"/>
      <c r="AB111" s="380"/>
      <c r="AC111" s="380"/>
      <c r="AD111" s="380"/>
      <c r="AE111" s="380"/>
      <c r="AF111" s="380"/>
      <c r="AG111" s="380"/>
      <c r="AH111" s="380"/>
      <c r="AI111" s="380"/>
      <c r="AJ111" s="380"/>
      <c r="AK111" s="343">
        <v>0</v>
      </c>
      <c r="AL111" s="371"/>
      <c r="AM111" s="388"/>
      <c r="AN111" s="426"/>
      <c r="AO111" s="426"/>
      <c r="AP111" s="426"/>
      <c r="AQ111" s="426"/>
      <c r="AR111" s="426"/>
      <c r="AS111" s="426"/>
    </row>
    <row r="112" spans="1:45" s="142" customFormat="1" ht="28" customHeight="1">
      <c r="A112" s="422"/>
      <c r="B112" s="342"/>
      <c r="C112" s="342"/>
      <c r="D112" s="342"/>
      <c r="E112" s="342"/>
      <c r="F112" s="342"/>
      <c r="G112" s="342"/>
      <c r="H112" s="342"/>
      <c r="I112" s="342"/>
      <c r="J112" s="380" t="s">
        <v>444</v>
      </c>
      <c r="K112" s="380"/>
      <c r="L112" s="380"/>
      <c r="M112" s="380"/>
      <c r="N112" s="380"/>
      <c r="O112" s="380"/>
      <c r="P112" s="380"/>
      <c r="Q112" s="380"/>
      <c r="R112" s="380"/>
      <c r="S112" s="380"/>
      <c r="T112" s="380"/>
      <c r="U112" s="380"/>
      <c r="V112" s="380"/>
      <c r="W112" s="380"/>
      <c r="X112" s="380"/>
      <c r="Y112" s="380"/>
      <c r="Z112" s="380"/>
      <c r="AA112" s="380"/>
      <c r="AB112" s="380"/>
      <c r="AC112" s="380"/>
      <c r="AD112" s="380"/>
      <c r="AE112" s="380"/>
      <c r="AF112" s="380"/>
      <c r="AG112" s="380"/>
      <c r="AH112" s="380"/>
      <c r="AI112" s="380"/>
      <c r="AJ112" s="380"/>
      <c r="AK112" s="343">
        <v>0</v>
      </c>
      <c r="AL112" s="371"/>
      <c r="AM112" s="389"/>
      <c r="AN112" s="426"/>
      <c r="AO112" s="426"/>
      <c r="AP112" s="426"/>
      <c r="AQ112" s="426"/>
      <c r="AR112" s="426"/>
      <c r="AS112" s="426"/>
    </row>
    <row r="113" spans="1:45" ht="5.15" customHeight="1">
      <c r="A113" s="26"/>
      <c r="B113" s="97"/>
      <c r="C113" s="92"/>
      <c r="D113" s="129"/>
      <c r="E113" s="129"/>
      <c r="F113" s="104"/>
      <c r="G113" s="104"/>
      <c r="H113" s="104"/>
      <c r="I113" s="104"/>
      <c r="J113" s="92"/>
      <c r="K113" s="92"/>
      <c r="L113" s="92"/>
    </row>
    <row r="114" spans="1:45" s="142" customFormat="1" ht="28" customHeight="1">
      <c r="A114" s="422" t="s">
        <v>149</v>
      </c>
      <c r="B114" s="342" t="s">
        <v>415</v>
      </c>
      <c r="C114" s="342"/>
      <c r="D114" s="342"/>
      <c r="E114" s="342"/>
      <c r="F114" s="342"/>
      <c r="G114" s="342"/>
      <c r="H114" s="342"/>
      <c r="I114" s="342"/>
      <c r="J114" s="380" t="s">
        <v>439</v>
      </c>
      <c r="K114" s="380"/>
      <c r="L114" s="380"/>
      <c r="M114" s="380"/>
      <c r="N114" s="380"/>
      <c r="O114" s="380"/>
      <c r="P114" s="380"/>
      <c r="Q114" s="380"/>
      <c r="R114" s="380"/>
      <c r="S114" s="380"/>
      <c r="T114" s="380"/>
      <c r="U114" s="380"/>
      <c r="V114" s="380"/>
      <c r="W114" s="380"/>
      <c r="X114" s="380"/>
      <c r="Y114" s="380"/>
      <c r="Z114" s="380"/>
      <c r="AA114" s="380"/>
      <c r="AB114" s="380"/>
      <c r="AC114" s="380"/>
      <c r="AD114" s="380"/>
      <c r="AE114" s="380"/>
      <c r="AF114" s="380"/>
      <c r="AG114" s="380"/>
      <c r="AH114" s="380"/>
      <c r="AI114" s="380"/>
      <c r="AJ114" s="380"/>
      <c r="AK114" s="343">
        <v>1</v>
      </c>
      <c r="AL114" s="371"/>
      <c r="AM114" s="387">
        <f>SUM(AK114:AL116)</f>
        <v>2</v>
      </c>
      <c r="AN114" s="359" t="s">
        <v>533</v>
      </c>
      <c r="AO114" s="359"/>
      <c r="AP114" s="359"/>
      <c r="AQ114" s="359"/>
      <c r="AR114" s="359"/>
      <c r="AS114" s="359"/>
    </row>
    <row r="115" spans="1:45" s="142" customFormat="1" ht="28" customHeight="1">
      <c r="A115" s="422"/>
      <c r="B115" s="342"/>
      <c r="C115" s="342"/>
      <c r="D115" s="342"/>
      <c r="E115" s="342"/>
      <c r="F115" s="342"/>
      <c r="G115" s="342"/>
      <c r="H115" s="342"/>
      <c r="I115" s="342"/>
      <c r="J115" s="380" t="s">
        <v>440</v>
      </c>
      <c r="K115" s="380"/>
      <c r="L115" s="380"/>
      <c r="M115" s="380"/>
      <c r="N115" s="380"/>
      <c r="O115" s="380"/>
      <c r="P115" s="380"/>
      <c r="Q115" s="380"/>
      <c r="R115" s="380"/>
      <c r="S115" s="380"/>
      <c r="T115" s="380"/>
      <c r="U115" s="380"/>
      <c r="V115" s="380"/>
      <c r="W115" s="380"/>
      <c r="X115" s="380"/>
      <c r="Y115" s="380"/>
      <c r="Z115" s="380"/>
      <c r="AA115" s="380"/>
      <c r="AB115" s="380"/>
      <c r="AC115" s="380"/>
      <c r="AD115" s="380"/>
      <c r="AE115" s="380"/>
      <c r="AF115" s="380"/>
      <c r="AG115" s="380"/>
      <c r="AH115" s="380"/>
      <c r="AI115" s="380"/>
      <c r="AJ115" s="380"/>
      <c r="AK115" s="343">
        <v>1</v>
      </c>
      <c r="AL115" s="371"/>
      <c r="AM115" s="388"/>
      <c r="AN115" s="359"/>
      <c r="AO115" s="359"/>
      <c r="AP115" s="359"/>
      <c r="AQ115" s="359"/>
      <c r="AR115" s="359"/>
      <c r="AS115" s="359"/>
    </row>
    <row r="116" spans="1:45" s="142" customFormat="1" ht="28" customHeight="1">
      <c r="A116" s="422"/>
      <c r="B116" s="342"/>
      <c r="C116" s="342"/>
      <c r="D116" s="342"/>
      <c r="E116" s="342"/>
      <c r="F116" s="342"/>
      <c r="G116" s="342"/>
      <c r="H116" s="342"/>
      <c r="I116" s="342"/>
      <c r="J116" s="380" t="s">
        <v>441</v>
      </c>
      <c r="K116" s="380"/>
      <c r="L116" s="380"/>
      <c r="M116" s="380"/>
      <c r="N116" s="380"/>
      <c r="O116" s="380"/>
      <c r="P116" s="380"/>
      <c r="Q116" s="380"/>
      <c r="R116" s="380"/>
      <c r="S116" s="380"/>
      <c r="T116" s="380"/>
      <c r="U116" s="380"/>
      <c r="V116" s="380"/>
      <c r="W116" s="380"/>
      <c r="X116" s="380"/>
      <c r="Y116" s="380"/>
      <c r="Z116" s="380"/>
      <c r="AA116" s="380"/>
      <c r="AB116" s="380"/>
      <c r="AC116" s="380"/>
      <c r="AD116" s="380"/>
      <c r="AE116" s="380"/>
      <c r="AF116" s="380"/>
      <c r="AG116" s="380"/>
      <c r="AH116" s="380"/>
      <c r="AI116" s="380"/>
      <c r="AJ116" s="380"/>
      <c r="AK116" s="343">
        <v>0</v>
      </c>
      <c r="AL116" s="371"/>
      <c r="AM116" s="389"/>
      <c r="AN116" s="359"/>
      <c r="AO116" s="359"/>
      <c r="AP116" s="359"/>
      <c r="AQ116" s="359"/>
      <c r="AR116" s="359"/>
      <c r="AS116" s="359"/>
    </row>
    <row r="117" spans="1:45" ht="6.75" customHeight="1">
      <c r="A117" s="26"/>
      <c r="B117" s="97"/>
      <c r="C117" s="92"/>
      <c r="D117" s="129"/>
      <c r="E117" s="129"/>
      <c r="F117" s="104"/>
      <c r="G117" s="104"/>
      <c r="H117" s="104"/>
      <c r="I117" s="104"/>
      <c r="J117" s="92"/>
      <c r="K117" s="92"/>
      <c r="L117" s="92"/>
    </row>
    <row r="118" spans="1:45" ht="42" customHeight="1">
      <c r="A118" s="367" t="s">
        <v>561</v>
      </c>
      <c r="B118" s="368"/>
      <c r="C118" s="368"/>
      <c r="D118" s="368"/>
      <c r="E118" s="368"/>
      <c r="F118" s="368"/>
      <c r="G118" s="368"/>
      <c r="H118" s="368"/>
      <c r="I118" s="369"/>
      <c r="J118" s="362"/>
      <c r="K118" s="357"/>
      <c r="L118" s="357"/>
      <c r="M118" s="357"/>
      <c r="N118" s="357"/>
      <c r="O118" s="357"/>
      <c r="P118" s="357"/>
      <c r="Q118" s="357"/>
      <c r="R118" s="357"/>
      <c r="S118" s="357"/>
      <c r="T118" s="357"/>
      <c r="U118" s="357"/>
      <c r="V118" s="357"/>
      <c r="W118" s="357"/>
      <c r="X118" s="357"/>
      <c r="Y118" s="357"/>
      <c r="Z118" s="357"/>
      <c r="AA118" s="357"/>
      <c r="AB118" s="357"/>
      <c r="AC118" s="357"/>
      <c r="AD118" s="357"/>
      <c r="AE118" s="357"/>
      <c r="AF118" s="357"/>
      <c r="AG118" s="357"/>
      <c r="AH118" s="357"/>
      <c r="AI118" s="357"/>
      <c r="AJ118" s="357"/>
      <c r="AK118" s="363" t="s">
        <v>560</v>
      </c>
      <c r="AL118" s="364"/>
      <c r="AM118" s="364"/>
      <c r="AN118" s="365"/>
      <c r="AO118" s="365"/>
      <c r="AP118" s="365"/>
      <c r="AQ118" s="365"/>
      <c r="AR118" s="365"/>
      <c r="AS118" s="366"/>
    </row>
    <row r="119" spans="1:45" ht="6.75" customHeight="1">
      <c r="A119" s="26"/>
      <c r="B119" s="97"/>
      <c r="C119" s="92"/>
      <c r="D119" s="129"/>
      <c r="E119" s="129"/>
      <c r="F119" s="104"/>
      <c r="G119" s="104"/>
      <c r="H119" s="104"/>
      <c r="I119" s="104"/>
      <c r="J119" s="92"/>
      <c r="K119" s="92"/>
      <c r="L119" s="92"/>
    </row>
    <row r="120" spans="1:45">
      <c r="A120" s="431" t="s">
        <v>416</v>
      </c>
      <c r="B120" s="432"/>
      <c r="C120" s="432"/>
      <c r="D120" s="432"/>
      <c r="E120" s="432"/>
      <c r="F120" s="432"/>
      <c r="G120" s="432"/>
      <c r="H120" s="432"/>
      <c r="I120" s="432"/>
      <c r="J120" s="432"/>
      <c r="K120" s="432"/>
      <c r="L120" s="432"/>
      <c r="M120" s="432"/>
      <c r="N120" s="432"/>
      <c r="O120" s="432"/>
      <c r="P120" s="432"/>
      <c r="Q120" s="432"/>
      <c r="R120" s="432"/>
      <c r="S120" s="432"/>
      <c r="T120" s="432"/>
      <c r="U120" s="432"/>
      <c r="V120" s="432"/>
      <c r="W120" s="432"/>
      <c r="X120" s="432"/>
      <c r="Y120" s="432"/>
      <c r="Z120" s="432"/>
      <c r="AA120" s="432"/>
      <c r="AB120" s="432"/>
      <c r="AC120" s="432"/>
      <c r="AD120" s="432"/>
      <c r="AE120" s="432"/>
      <c r="AF120" s="432"/>
      <c r="AG120" s="432"/>
      <c r="AH120" s="432"/>
      <c r="AI120" s="432"/>
      <c r="AJ120" s="432"/>
      <c r="AK120" s="432"/>
      <c r="AL120" s="432"/>
      <c r="AM120" s="153">
        <f>IFERROR(AVERAGE(AM124,AM128,AM136,AM140,AM145,AM149,AM157),"")</f>
        <v>1.1428571428571428</v>
      </c>
    </row>
    <row r="121" spans="1:45" ht="5.15" customHeight="1">
      <c r="A121" s="26"/>
      <c r="B121" s="97"/>
      <c r="C121" s="92"/>
      <c r="D121" s="129"/>
      <c r="E121" s="129"/>
      <c r="F121" s="104"/>
      <c r="G121" s="104"/>
      <c r="H121" s="104"/>
      <c r="I121" s="104"/>
      <c r="J121" s="92"/>
      <c r="K121" s="92"/>
      <c r="L121" s="92"/>
    </row>
    <row r="122" spans="1:45" ht="18" customHeight="1">
      <c r="A122" s="427" t="s">
        <v>417</v>
      </c>
      <c r="B122" s="340"/>
      <c r="C122" s="340"/>
      <c r="D122" s="340"/>
      <c r="E122" s="340"/>
      <c r="F122" s="340"/>
      <c r="G122" s="340"/>
      <c r="H122" s="340"/>
      <c r="I122" s="340"/>
      <c r="J122" s="340"/>
      <c r="K122" s="340"/>
      <c r="L122" s="340"/>
      <c r="M122" s="340"/>
      <c r="N122" s="340"/>
      <c r="O122" s="340"/>
      <c r="P122" s="340"/>
      <c r="Q122" s="340"/>
      <c r="R122" s="340"/>
      <c r="S122" s="340"/>
      <c r="T122" s="340"/>
      <c r="U122" s="340"/>
      <c r="V122" s="340"/>
      <c r="W122" s="340"/>
      <c r="X122" s="340"/>
      <c r="Y122" s="340"/>
      <c r="Z122" s="340"/>
      <c r="AA122" s="340"/>
      <c r="AB122" s="340"/>
      <c r="AC122" s="340"/>
      <c r="AD122" s="340"/>
      <c r="AE122" s="340"/>
      <c r="AF122" s="340"/>
      <c r="AG122" s="340"/>
      <c r="AH122" s="340"/>
      <c r="AI122" s="340"/>
      <c r="AJ122" s="340"/>
      <c r="AK122" s="340"/>
      <c r="AL122" s="386"/>
      <c r="AM122" s="155">
        <f>SUM(AM124,AM128)/2</f>
        <v>1.5</v>
      </c>
    </row>
    <row r="123" spans="1:45" ht="5.15" customHeight="1">
      <c r="A123" s="26"/>
      <c r="B123" s="97"/>
      <c r="C123" s="92"/>
      <c r="D123" s="129"/>
      <c r="E123" s="129"/>
      <c r="F123" s="104"/>
      <c r="G123" s="104"/>
      <c r="H123" s="104"/>
      <c r="I123" s="104"/>
      <c r="J123" s="92"/>
      <c r="K123" s="92"/>
      <c r="L123" s="92"/>
    </row>
    <row r="124" spans="1:45" s="142" customFormat="1" ht="28" customHeight="1">
      <c r="A124" s="428" t="s">
        <v>129</v>
      </c>
      <c r="B124" s="342" t="s">
        <v>453</v>
      </c>
      <c r="C124" s="342"/>
      <c r="D124" s="342"/>
      <c r="E124" s="342"/>
      <c r="F124" s="342"/>
      <c r="G124" s="342"/>
      <c r="H124" s="342"/>
      <c r="I124" s="342"/>
      <c r="J124" s="342" t="s">
        <v>457</v>
      </c>
      <c r="K124" s="342"/>
      <c r="L124" s="342"/>
      <c r="M124" s="342"/>
      <c r="N124" s="342"/>
      <c r="O124" s="342"/>
      <c r="P124" s="342"/>
      <c r="Q124" s="342"/>
      <c r="R124" s="342"/>
      <c r="S124" s="342"/>
      <c r="T124" s="342"/>
      <c r="U124" s="342"/>
      <c r="V124" s="342"/>
      <c r="W124" s="342"/>
      <c r="X124" s="342"/>
      <c r="Y124" s="342"/>
      <c r="Z124" s="342"/>
      <c r="AA124" s="342"/>
      <c r="AB124" s="342"/>
      <c r="AC124" s="342"/>
      <c r="AD124" s="342"/>
      <c r="AE124" s="342"/>
      <c r="AF124" s="342"/>
      <c r="AG124" s="342"/>
      <c r="AH124" s="342"/>
      <c r="AI124" s="342"/>
      <c r="AJ124" s="342"/>
      <c r="AK124" s="343">
        <v>1</v>
      </c>
      <c r="AL124" s="371"/>
      <c r="AM124" s="387">
        <f>SUM(AK124:AL126)</f>
        <v>2</v>
      </c>
      <c r="AN124" s="359" t="s">
        <v>534</v>
      </c>
      <c r="AO124" s="359"/>
      <c r="AP124" s="359"/>
      <c r="AQ124" s="359"/>
      <c r="AR124" s="359"/>
      <c r="AS124" s="359"/>
    </row>
    <row r="125" spans="1:45" s="142" customFormat="1" ht="28" customHeight="1">
      <c r="A125" s="429"/>
      <c r="B125" s="342"/>
      <c r="C125" s="342"/>
      <c r="D125" s="342"/>
      <c r="E125" s="342"/>
      <c r="F125" s="342"/>
      <c r="G125" s="342"/>
      <c r="H125" s="342"/>
      <c r="I125" s="342"/>
      <c r="J125" s="342" t="s">
        <v>507</v>
      </c>
      <c r="K125" s="342"/>
      <c r="L125" s="342"/>
      <c r="M125" s="342"/>
      <c r="N125" s="342"/>
      <c r="O125" s="342"/>
      <c r="P125" s="342"/>
      <c r="Q125" s="342"/>
      <c r="R125" s="342"/>
      <c r="S125" s="342"/>
      <c r="T125" s="342"/>
      <c r="U125" s="342"/>
      <c r="V125" s="342"/>
      <c r="W125" s="342"/>
      <c r="X125" s="342"/>
      <c r="Y125" s="342"/>
      <c r="Z125" s="342"/>
      <c r="AA125" s="342"/>
      <c r="AB125" s="342"/>
      <c r="AC125" s="342"/>
      <c r="AD125" s="342"/>
      <c r="AE125" s="342"/>
      <c r="AF125" s="342"/>
      <c r="AG125" s="342"/>
      <c r="AH125" s="342"/>
      <c r="AI125" s="342"/>
      <c r="AJ125" s="342"/>
      <c r="AK125" s="343">
        <v>1</v>
      </c>
      <c r="AL125" s="371"/>
      <c r="AM125" s="388"/>
      <c r="AN125" s="359"/>
      <c r="AO125" s="359"/>
      <c r="AP125" s="359"/>
      <c r="AQ125" s="359"/>
      <c r="AR125" s="359"/>
      <c r="AS125" s="359"/>
    </row>
    <row r="126" spans="1:45" s="142" customFormat="1" ht="40" customHeight="1">
      <c r="A126" s="430"/>
      <c r="B126" s="342"/>
      <c r="C126" s="342"/>
      <c r="D126" s="342"/>
      <c r="E126" s="342"/>
      <c r="F126" s="342"/>
      <c r="G126" s="342"/>
      <c r="H126" s="342"/>
      <c r="I126" s="342"/>
      <c r="J126" s="342" t="s">
        <v>455</v>
      </c>
      <c r="K126" s="342"/>
      <c r="L126" s="342"/>
      <c r="M126" s="342"/>
      <c r="N126" s="342"/>
      <c r="O126" s="342"/>
      <c r="P126" s="342"/>
      <c r="Q126" s="342"/>
      <c r="R126" s="342"/>
      <c r="S126" s="342"/>
      <c r="T126" s="342"/>
      <c r="U126" s="342"/>
      <c r="V126" s="342"/>
      <c r="W126" s="342"/>
      <c r="X126" s="342"/>
      <c r="Y126" s="342"/>
      <c r="Z126" s="342"/>
      <c r="AA126" s="342"/>
      <c r="AB126" s="342"/>
      <c r="AC126" s="342"/>
      <c r="AD126" s="342"/>
      <c r="AE126" s="342"/>
      <c r="AF126" s="342"/>
      <c r="AG126" s="342"/>
      <c r="AH126" s="342"/>
      <c r="AI126" s="342"/>
      <c r="AJ126" s="342"/>
      <c r="AK126" s="343">
        <v>0</v>
      </c>
      <c r="AL126" s="371"/>
      <c r="AM126" s="389"/>
      <c r="AN126" s="359"/>
      <c r="AO126" s="359"/>
      <c r="AP126" s="359"/>
      <c r="AQ126" s="359"/>
      <c r="AR126" s="359"/>
      <c r="AS126" s="359"/>
    </row>
    <row r="127" spans="1:45" ht="5.15" customHeight="1">
      <c r="A127" s="26"/>
      <c r="B127" s="97"/>
      <c r="C127" s="92"/>
      <c r="D127" s="129"/>
      <c r="E127" s="129"/>
      <c r="F127" s="104"/>
      <c r="G127" s="104"/>
      <c r="H127" s="104"/>
      <c r="I127" s="104"/>
      <c r="J127" s="92"/>
      <c r="K127" s="92"/>
      <c r="L127" s="92"/>
    </row>
    <row r="128" spans="1:45" s="142" customFormat="1" ht="28" customHeight="1">
      <c r="A128" s="422" t="s">
        <v>130</v>
      </c>
      <c r="B128" s="381" t="s">
        <v>454</v>
      </c>
      <c r="C128" s="381"/>
      <c r="D128" s="381"/>
      <c r="E128" s="381"/>
      <c r="F128" s="381"/>
      <c r="G128" s="381"/>
      <c r="H128" s="381"/>
      <c r="I128" s="381"/>
      <c r="J128" s="342" t="s">
        <v>498</v>
      </c>
      <c r="K128" s="342"/>
      <c r="L128" s="342"/>
      <c r="M128" s="342"/>
      <c r="N128" s="342"/>
      <c r="O128" s="342"/>
      <c r="P128" s="342"/>
      <c r="Q128" s="342"/>
      <c r="R128" s="342"/>
      <c r="S128" s="342"/>
      <c r="T128" s="342"/>
      <c r="U128" s="342"/>
      <c r="V128" s="342"/>
      <c r="W128" s="342"/>
      <c r="X128" s="342"/>
      <c r="Y128" s="342"/>
      <c r="Z128" s="342"/>
      <c r="AA128" s="342"/>
      <c r="AB128" s="342"/>
      <c r="AC128" s="342"/>
      <c r="AD128" s="342"/>
      <c r="AE128" s="342"/>
      <c r="AF128" s="342"/>
      <c r="AG128" s="342"/>
      <c r="AH128" s="342"/>
      <c r="AI128" s="342"/>
      <c r="AJ128" s="342"/>
      <c r="AK128" s="343">
        <v>1</v>
      </c>
      <c r="AL128" s="371"/>
      <c r="AM128" s="387">
        <f>SUM(AK128:AL130)</f>
        <v>1</v>
      </c>
      <c r="AN128" s="359"/>
      <c r="AO128" s="359"/>
      <c r="AP128" s="359"/>
      <c r="AQ128" s="359"/>
      <c r="AR128" s="359"/>
      <c r="AS128" s="359"/>
    </row>
    <row r="129" spans="1:45" s="142" customFormat="1" ht="42" customHeight="1">
      <c r="A129" s="422"/>
      <c r="B129" s="381"/>
      <c r="C129" s="381"/>
      <c r="D129" s="381"/>
      <c r="E129" s="381"/>
      <c r="F129" s="381"/>
      <c r="G129" s="381"/>
      <c r="H129" s="381"/>
      <c r="I129" s="381"/>
      <c r="J129" s="342" t="s">
        <v>499</v>
      </c>
      <c r="K129" s="342"/>
      <c r="L129" s="342"/>
      <c r="M129" s="342"/>
      <c r="N129" s="342"/>
      <c r="O129" s="342"/>
      <c r="P129" s="342"/>
      <c r="Q129" s="342"/>
      <c r="R129" s="342"/>
      <c r="S129" s="342"/>
      <c r="T129" s="342"/>
      <c r="U129" s="342"/>
      <c r="V129" s="342"/>
      <c r="W129" s="342"/>
      <c r="X129" s="342"/>
      <c r="Y129" s="342"/>
      <c r="Z129" s="342"/>
      <c r="AA129" s="342"/>
      <c r="AB129" s="342"/>
      <c r="AC129" s="342"/>
      <c r="AD129" s="342"/>
      <c r="AE129" s="342"/>
      <c r="AF129" s="342"/>
      <c r="AG129" s="342"/>
      <c r="AH129" s="342"/>
      <c r="AI129" s="342"/>
      <c r="AJ129" s="342"/>
      <c r="AK129" s="343">
        <v>0</v>
      </c>
      <c r="AL129" s="371"/>
      <c r="AM129" s="388"/>
      <c r="AN129" s="359"/>
      <c r="AO129" s="359"/>
      <c r="AP129" s="359"/>
      <c r="AQ129" s="359"/>
      <c r="AR129" s="359"/>
      <c r="AS129" s="359"/>
    </row>
    <row r="130" spans="1:45" s="142" customFormat="1" ht="28" customHeight="1">
      <c r="A130" s="422"/>
      <c r="B130" s="381"/>
      <c r="C130" s="381"/>
      <c r="D130" s="381"/>
      <c r="E130" s="381"/>
      <c r="F130" s="381"/>
      <c r="G130" s="381"/>
      <c r="H130" s="381"/>
      <c r="I130" s="381"/>
      <c r="J130" s="342" t="s">
        <v>456</v>
      </c>
      <c r="K130" s="342"/>
      <c r="L130" s="342"/>
      <c r="M130" s="342"/>
      <c r="N130" s="342"/>
      <c r="O130" s="342"/>
      <c r="P130" s="342"/>
      <c r="Q130" s="342"/>
      <c r="R130" s="342"/>
      <c r="S130" s="342"/>
      <c r="T130" s="342"/>
      <c r="U130" s="342"/>
      <c r="V130" s="342"/>
      <c r="W130" s="342"/>
      <c r="X130" s="342"/>
      <c r="Y130" s="342"/>
      <c r="Z130" s="342"/>
      <c r="AA130" s="342"/>
      <c r="AB130" s="342"/>
      <c r="AC130" s="342"/>
      <c r="AD130" s="342"/>
      <c r="AE130" s="342"/>
      <c r="AF130" s="342"/>
      <c r="AG130" s="342"/>
      <c r="AH130" s="342"/>
      <c r="AI130" s="342"/>
      <c r="AJ130" s="342"/>
      <c r="AK130" s="343">
        <v>0</v>
      </c>
      <c r="AL130" s="371"/>
      <c r="AM130" s="389"/>
      <c r="AN130" s="359"/>
      <c r="AO130" s="359"/>
      <c r="AP130" s="359"/>
      <c r="AQ130" s="359"/>
      <c r="AR130" s="359"/>
      <c r="AS130" s="359"/>
    </row>
    <row r="131" spans="1:45" ht="5.15" customHeight="1">
      <c r="A131" s="26"/>
      <c r="B131" s="97"/>
      <c r="C131" s="92"/>
      <c r="D131" s="129"/>
      <c r="E131" s="129"/>
      <c r="F131" s="104"/>
      <c r="G131" s="104"/>
      <c r="H131" s="104"/>
      <c r="I131" s="104"/>
      <c r="J131" s="92"/>
      <c r="K131" s="92"/>
      <c r="L131" s="92"/>
    </row>
    <row r="132" spans="1:45" ht="54.75" customHeight="1">
      <c r="A132" s="367" t="s">
        <v>561</v>
      </c>
      <c r="B132" s="368"/>
      <c r="C132" s="368"/>
      <c r="D132" s="368"/>
      <c r="E132" s="368"/>
      <c r="F132" s="368"/>
      <c r="G132" s="368"/>
      <c r="H132" s="368"/>
      <c r="I132" s="369"/>
      <c r="J132" s="362"/>
      <c r="K132" s="357"/>
      <c r="L132" s="357"/>
      <c r="M132" s="357"/>
      <c r="N132" s="357"/>
      <c r="O132" s="357"/>
      <c r="P132" s="357"/>
      <c r="Q132" s="357"/>
      <c r="R132" s="357"/>
      <c r="S132" s="357"/>
      <c r="T132" s="357"/>
      <c r="U132" s="357"/>
      <c r="V132" s="357"/>
      <c r="W132" s="357"/>
      <c r="X132" s="357"/>
      <c r="Y132" s="357"/>
      <c r="Z132" s="357"/>
      <c r="AA132" s="357"/>
      <c r="AB132" s="357"/>
      <c r="AC132" s="357"/>
      <c r="AD132" s="357"/>
      <c r="AE132" s="357"/>
      <c r="AF132" s="357"/>
      <c r="AG132" s="357"/>
      <c r="AH132" s="357"/>
      <c r="AI132" s="357"/>
      <c r="AJ132" s="357"/>
      <c r="AK132" s="363" t="s">
        <v>560</v>
      </c>
      <c r="AL132" s="364"/>
      <c r="AM132" s="364"/>
      <c r="AN132" s="357"/>
      <c r="AO132" s="357"/>
      <c r="AP132" s="357"/>
      <c r="AQ132" s="357"/>
      <c r="AR132" s="357"/>
      <c r="AS132" s="358"/>
    </row>
    <row r="133" spans="1:45" ht="5.15" customHeight="1">
      <c r="A133" s="26"/>
      <c r="B133" s="97"/>
      <c r="C133" s="92"/>
      <c r="D133" s="129"/>
      <c r="E133" s="129"/>
      <c r="F133" s="104"/>
      <c r="G133" s="104"/>
      <c r="H133" s="104"/>
      <c r="I133" s="104"/>
      <c r="J133" s="92"/>
      <c r="K133" s="92"/>
      <c r="L133" s="92"/>
    </row>
    <row r="134" spans="1:45" ht="20.149999999999999" customHeight="1">
      <c r="A134" s="423" t="s">
        <v>418</v>
      </c>
      <c r="B134" s="424"/>
      <c r="C134" s="424"/>
      <c r="D134" s="424"/>
      <c r="E134" s="424"/>
      <c r="F134" s="424"/>
      <c r="G134" s="424"/>
      <c r="H134" s="424"/>
      <c r="I134" s="424"/>
      <c r="J134" s="424"/>
      <c r="K134" s="424"/>
      <c r="L134" s="424"/>
      <c r="M134" s="424"/>
      <c r="N134" s="424"/>
      <c r="O134" s="424"/>
      <c r="P134" s="424"/>
      <c r="Q134" s="424"/>
      <c r="R134" s="424"/>
      <c r="S134" s="424"/>
      <c r="T134" s="424"/>
      <c r="U134" s="424"/>
      <c r="V134" s="424"/>
      <c r="W134" s="424"/>
      <c r="X134" s="424"/>
      <c r="Y134" s="424"/>
      <c r="Z134" s="424"/>
      <c r="AA134" s="424"/>
      <c r="AB134" s="424"/>
      <c r="AC134" s="424"/>
      <c r="AD134" s="424"/>
      <c r="AE134" s="424"/>
      <c r="AF134" s="424"/>
      <c r="AG134" s="424"/>
      <c r="AH134" s="424"/>
      <c r="AI134" s="424"/>
      <c r="AJ134" s="424"/>
      <c r="AK134" s="424"/>
      <c r="AL134" s="425"/>
      <c r="AM134" s="155">
        <f>SUM(AM136,AM140,AM145,AM149)/4</f>
        <v>1.25</v>
      </c>
    </row>
    <row r="135" spans="1:45" ht="5.15" customHeight="1">
      <c r="A135" s="26"/>
      <c r="B135" s="97"/>
      <c r="C135" s="92"/>
      <c r="D135" s="129"/>
      <c r="E135" s="129"/>
      <c r="F135" s="104"/>
      <c r="G135" s="104"/>
      <c r="H135" s="104"/>
      <c r="I135" s="104"/>
      <c r="J135" s="92"/>
      <c r="K135" s="92"/>
      <c r="L135" s="92"/>
    </row>
    <row r="136" spans="1:45" s="142" customFormat="1" ht="18" customHeight="1">
      <c r="A136" s="422" t="s">
        <v>131</v>
      </c>
      <c r="B136" s="342" t="s">
        <v>535</v>
      </c>
      <c r="C136" s="342"/>
      <c r="D136" s="342"/>
      <c r="E136" s="342"/>
      <c r="F136" s="342" t="s">
        <v>327</v>
      </c>
      <c r="G136" s="342"/>
      <c r="H136" s="342"/>
      <c r="I136" s="342"/>
      <c r="J136" s="342" t="s">
        <v>458</v>
      </c>
      <c r="K136" s="342"/>
      <c r="L136" s="342"/>
      <c r="M136" s="342"/>
      <c r="N136" s="342"/>
      <c r="O136" s="342"/>
      <c r="P136" s="342"/>
      <c r="Q136" s="342"/>
      <c r="R136" s="342"/>
      <c r="S136" s="342"/>
      <c r="T136" s="342"/>
      <c r="U136" s="342"/>
      <c r="V136" s="342"/>
      <c r="W136" s="342"/>
      <c r="X136" s="342"/>
      <c r="Y136" s="342"/>
      <c r="Z136" s="342"/>
      <c r="AA136" s="342"/>
      <c r="AB136" s="342"/>
      <c r="AC136" s="342"/>
      <c r="AD136" s="342"/>
      <c r="AE136" s="342"/>
      <c r="AF136" s="342"/>
      <c r="AG136" s="342"/>
      <c r="AH136" s="342"/>
      <c r="AI136" s="342"/>
      <c r="AJ136" s="342"/>
      <c r="AK136" s="343">
        <v>1</v>
      </c>
      <c r="AL136" s="371"/>
      <c r="AM136" s="387">
        <f>SUM(AK136:AL138)</f>
        <v>2</v>
      </c>
      <c r="AN136" s="360" t="s">
        <v>544</v>
      </c>
      <c r="AO136" s="360"/>
      <c r="AP136" s="360"/>
      <c r="AQ136" s="360"/>
      <c r="AR136" s="360"/>
      <c r="AS136" s="360"/>
    </row>
    <row r="137" spans="1:45" s="142" customFormat="1" ht="28" customHeight="1">
      <c r="A137" s="422"/>
      <c r="B137" s="342"/>
      <c r="C137" s="342"/>
      <c r="D137" s="342"/>
      <c r="E137" s="342"/>
      <c r="F137" s="342" t="s">
        <v>109</v>
      </c>
      <c r="G137" s="342"/>
      <c r="H137" s="342"/>
      <c r="I137" s="342"/>
      <c r="J137" s="342" t="s">
        <v>508</v>
      </c>
      <c r="K137" s="342"/>
      <c r="L137" s="342"/>
      <c r="M137" s="342"/>
      <c r="N137" s="342"/>
      <c r="O137" s="342"/>
      <c r="P137" s="342"/>
      <c r="Q137" s="342"/>
      <c r="R137" s="342"/>
      <c r="S137" s="342"/>
      <c r="T137" s="342"/>
      <c r="U137" s="342"/>
      <c r="V137" s="342"/>
      <c r="W137" s="342"/>
      <c r="X137" s="342"/>
      <c r="Y137" s="342"/>
      <c r="Z137" s="342"/>
      <c r="AA137" s="342"/>
      <c r="AB137" s="342"/>
      <c r="AC137" s="342"/>
      <c r="AD137" s="342"/>
      <c r="AE137" s="342"/>
      <c r="AF137" s="342"/>
      <c r="AG137" s="342"/>
      <c r="AH137" s="342"/>
      <c r="AI137" s="342"/>
      <c r="AJ137" s="342"/>
      <c r="AK137" s="343">
        <v>1</v>
      </c>
      <c r="AL137" s="371"/>
      <c r="AM137" s="388"/>
      <c r="AN137" s="360"/>
      <c r="AO137" s="360"/>
      <c r="AP137" s="360"/>
      <c r="AQ137" s="360"/>
      <c r="AR137" s="360"/>
      <c r="AS137" s="360"/>
    </row>
    <row r="138" spans="1:45" s="142" customFormat="1" ht="40.5" customHeight="1">
      <c r="A138" s="422"/>
      <c r="B138" s="342"/>
      <c r="C138" s="342"/>
      <c r="D138" s="342"/>
      <c r="E138" s="342"/>
      <c r="F138" s="342" t="s">
        <v>110</v>
      </c>
      <c r="G138" s="342"/>
      <c r="H138" s="342"/>
      <c r="I138" s="342"/>
      <c r="J138" s="342" t="s">
        <v>459</v>
      </c>
      <c r="K138" s="342"/>
      <c r="L138" s="342"/>
      <c r="M138" s="342"/>
      <c r="N138" s="342"/>
      <c r="O138" s="342"/>
      <c r="P138" s="342"/>
      <c r="Q138" s="342"/>
      <c r="R138" s="342"/>
      <c r="S138" s="342"/>
      <c r="T138" s="342"/>
      <c r="U138" s="342"/>
      <c r="V138" s="342"/>
      <c r="W138" s="342"/>
      <c r="X138" s="342"/>
      <c r="Y138" s="342"/>
      <c r="Z138" s="342"/>
      <c r="AA138" s="342"/>
      <c r="AB138" s="342"/>
      <c r="AC138" s="342"/>
      <c r="AD138" s="342"/>
      <c r="AE138" s="342"/>
      <c r="AF138" s="342"/>
      <c r="AG138" s="342"/>
      <c r="AH138" s="342"/>
      <c r="AI138" s="342"/>
      <c r="AJ138" s="342"/>
      <c r="AK138" s="343">
        <v>0</v>
      </c>
      <c r="AL138" s="371"/>
      <c r="AM138" s="389"/>
      <c r="AN138" s="360"/>
      <c r="AO138" s="360"/>
      <c r="AP138" s="360"/>
      <c r="AQ138" s="360"/>
      <c r="AR138" s="360"/>
      <c r="AS138" s="360"/>
    </row>
    <row r="139" spans="1:45" ht="5.15" customHeight="1">
      <c r="A139" s="26"/>
      <c r="B139" s="97"/>
      <c r="C139" s="92"/>
      <c r="D139" s="129"/>
      <c r="E139" s="129"/>
      <c r="F139" s="104"/>
      <c r="G139" s="104"/>
      <c r="H139" s="104"/>
      <c r="I139" s="104"/>
      <c r="J139" s="92"/>
      <c r="K139" s="92"/>
      <c r="L139" s="92"/>
    </row>
    <row r="140" spans="1:45" s="142" customFormat="1" ht="28" customHeight="1">
      <c r="A140" s="370" t="s">
        <v>132</v>
      </c>
      <c r="B140" s="381" t="s">
        <v>460</v>
      </c>
      <c r="C140" s="381"/>
      <c r="D140" s="381"/>
      <c r="E140" s="381"/>
      <c r="F140" s="381"/>
      <c r="G140" s="381"/>
      <c r="H140" s="381"/>
      <c r="I140" s="381"/>
      <c r="J140" s="433" t="s">
        <v>462</v>
      </c>
      <c r="K140" s="434"/>
      <c r="L140" s="434"/>
      <c r="M140" s="434"/>
      <c r="N140" s="434"/>
      <c r="O140" s="434"/>
      <c r="P140" s="434"/>
      <c r="Q140" s="434"/>
      <c r="R140" s="434"/>
      <c r="S140" s="434"/>
      <c r="T140" s="434"/>
      <c r="U140" s="434"/>
      <c r="V140" s="434"/>
      <c r="W140" s="434"/>
      <c r="X140" s="434"/>
      <c r="Y140" s="434"/>
      <c r="Z140" s="434"/>
      <c r="AA140" s="434"/>
      <c r="AB140" s="434"/>
      <c r="AC140" s="434"/>
      <c r="AD140" s="434"/>
      <c r="AE140" s="434"/>
      <c r="AF140" s="434"/>
      <c r="AG140" s="434"/>
      <c r="AH140" s="434"/>
      <c r="AI140" s="434"/>
      <c r="AJ140" s="434"/>
      <c r="AK140" s="343">
        <v>1</v>
      </c>
      <c r="AL140" s="371"/>
      <c r="AM140" s="435">
        <f>SUM(AK140:AL143)</f>
        <v>2</v>
      </c>
      <c r="AN140" s="361" t="s">
        <v>536</v>
      </c>
      <c r="AO140" s="359"/>
      <c r="AP140" s="359"/>
      <c r="AQ140" s="359"/>
      <c r="AR140" s="359"/>
      <c r="AS140" s="359"/>
    </row>
    <row r="141" spans="1:45" s="142" customFormat="1" ht="28" customHeight="1">
      <c r="A141" s="370"/>
      <c r="B141" s="381"/>
      <c r="C141" s="381"/>
      <c r="D141" s="381"/>
      <c r="E141" s="381"/>
      <c r="F141" s="381"/>
      <c r="G141" s="381"/>
      <c r="H141" s="381"/>
      <c r="I141" s="381"/>
      <c r="J141" s="433" t="s">
        <v>461</v>
      </c>
      <c r="K141" s="434"/>
      <c r="L141" s="434"/>
      <c r="M141" s="434"/>
      <c r="N141" s="434"/>
      <c r="O141" s="434"/>
      <c r="P141" s="434"/>
      <c r="Q141" s="434"/>
      <c r="R141" s="434"/>
      <c r="S141" s="434"/>
      <c r="T141" s="434"/>
      <c r="U141" s="434"/>
      <c r="V141" s="434"/>
      <c r="W141" s="434"/>
      <c r="X141" s="434"/>
      <c r="Y141" s="434"/>
      <c r="Z141" s="434"/>
      <c r="AA141" s="434"/>
      <c r="AB141" s="434"/>
      <c r="AC141" s="434"/>
      <c r="AD141" s="434"/>
      <c r="AE141" s="434"/>
      <c r="AF141" s="434"/>
      <c r="AG141" s="434"/>
      <c r="AH141" s="434"/>
      <c r="AI141" s="434"/>
      <c r="AJ141" s="434"/>
      <c r="AK141" s="343">
        <v>1</v>
      </c>
      <c r="AL141" s="371"/>
      <c r="AM141" s="435"/>
      <c r="AN141" s="361"/>
      <c r="AO141" s="359"/>
      <c r="AP141" s="359"/>
      <c r="AQ141" s="359"/>
      <c r="AR141" s="359"/>
      <c r="AS141" s="359"/>
    </row>
    <row r="142" spans="1:45" s="142" customFormat="1" ht="28" customHeight="1">
      <c r="A142" s="370"/>
      <c r="B142" s="381"/>
      <c r="C142" s="381"/>
      <c r="D142" s="381"/>
      <c r="E142" s="381"/>
      <c r="F142" s="381"/>
      <c r="G142" s="381"/>
      <c r="H142" s="381"/>
      <c r="I142" s="381"/>
      <c r="J142" s="342" t="s">
        <v>476</v>
      </c>
      <c r="K142" s="342"/>
      <c r="L142" s="342"/>
      <c r="M142" s="342"/>
      <c r="N142" s="342"/>
      <c r="O142" s="342"/>
      <c r="P142" s="342"/>
      <c r="Q142" s="342"/>
      <c r="R142" s="342"/>
      <c r="S142" s="342"/>
      <c r="T142" s="342"/>
      <c r="U142" s="342"/>
      <c r="V142" s="342"/>
      <c r="W142" s="342"/>
      <c r="X142" s="342"/>
      <c r="Y142" s="342"/>
      <c r="Z142" s="342"/>
      <c r="AA142" s="342"/>
      <c r="AB142" s="342"/>
      <c r="AC142" s="342"/>
      <c r="AD142" s="342"/>
      <c r="AE142" s="342"/>
      <c r="AF142" s="342"/>
      <c r="AG142" s="342"/>
      <c r="AH142" s="342"/>
      <c r="AI142" s="342"/>
      <c r="AJ142" s="433"/>
      <c r="AK142" s="343">
        <v>0</v>
      </c>
      <c r="AL142" s="371"/>
      <c r="AM142" s="435"/>
      <c r="AN142" s="361"/>
      <c r="AO142" s="359"/>
      <c r="AP142" s="359"/>
      <c r="AQ142" s="359"/>
      <c r="AR142" s="359"/>
      <c r="AS142" s="359"/>
    </row>
    <row r="143" spans="1:45" s="142" customFormat="1" ht="28" customHeight="1">
      <c r="A143" s="370"/>
      <c r="B143" s="381"/>
      <c r="C143" s="381"/>
      <c r="D143" s="381"/>
      <c r="E143" s="381"/>
      <c r="F143" s="381"/>
      <c r="G143" s="381"/>
      <c r="H143" s="381"/>
      <c r="I143" s="381"/>
      <c r="J143" s="433" t="s">
        <v>509</v>
      </c>
      <c r="K143" s="434"/>
      <c r="L143" s="434"/>
      <c r="M143" s="434"/>
      <c r="N143" s="434"/>
      <c r="O143" s="434"/>
      <c r="P143" s="434"/>
      <c r="Q143" s="434"/>
      <c r="R143" s="434"/>
      <c r="S143" s="434"/>
      <c r="T143" s="434"/>
      <c r="U143" s="434"/>
      <c r="V143" s="434"/>
      <c r="W143" s="434"/>
      <c r="X143" s="434"/>
      <c r="Y143" s="434"/>
      <c r="Z143" s="434"/>
      <c r="AA143" s="434"/>
      <c r="AB143" s="434"/>
      <c r="AC143" s="434"/>
      <c r="AD143" s="434"/>
      <c r="AE143" s="434"/>
      <c r="AF143" s="434"/>
      <c r="AG143" s="434"/>
      <c r="AH143" s="434"/>
      <c r="AI143" s="434"/>
      <c r="AJ143" s="438"/>
      <c r="AK143" s="371">
        <v>0</v>
      </c>
      <c r="AL143" s="437"/>
      <c r="AM143" s="435"/>
      <c r="AN143" s="361"/>
      <c r="AO143" s="359"/>
      <c r="AP143" s="359"/>
      <c r="AQ143" s="359"/>
      <c r="AR143" s="359"/>
      <c r="AS143" s="359"/>
    </row>
    <row r="144" spans="1:45" ht="5.15" customHeight="1">
      <c r="A144" s="26"/>
      <c r="B144" s="97"/>
      <c r="C144" s="92"/>
      <c r="D144" s="129"/>
      <c r="E144" s="129"/>
      <c r="F144" s="104"/>
      <c r="G144" s="104"/>
      <c r="H144" s="104"/>
      <c r="I144" s="104"/>
      <c r="J144" s="92"/>
      <c r="K144" s="92"/>
      <c r="L144" s="92"/>
    </row>
    <row r="145" spans="1:45" s="142" customFormat="1" ht="28" customHeight="1">
      <c r="A145" s="436" t="s">
        <v>133</v>
      </c>
      <c r="B145" s="381" t="s">
        <v>419</v>
      </c>
      <c r="C145" s="381"/>
      <c r="D145" s="381"/>
      <c r="E145" s="381"/>
      <c r="F145" s="381"/>
      <c r="G145" s="381"/>
      <c r="H145" s="381"/>
      <c r="I145" s="381"/>
      <c r="J145" s="342" t="s">
        <v>465</v>
      </c>
      <c r="K145" s="342"/>
      <c r="L145" s="342"/>
      <c r="M145" s="342"/>
      <c r="N145" s="342"/>
      <c r="O145" s="342"/>
      <c r="P145" s="342"/>
      <c r="Q145" s="342"/>
      <c r="R145" s="342"/>
      <c r="S145" s="342"/>
      <c r="T145" s="342"/>
      <c r="U145" s="342"/>
      <c r="V145" s="342"/>
      <c r="W145" s="342"/>
      <c r="X145" s="342"/>
      <c r="Y145" s="342"/>
      <c r="Z145" s="342"/>
      <c r="AA145" s="342"/>
      <c r="AB145" s="342"/>
      <c r="AC145" s="342"/>
      <c r="AD145" s="342"/>
      <c r="AE145" s="342"/>
      <c r="AF145" s="342"/>
      <c r="AG145" s="342"/>
      <c r="AH145" s="342"/>
      <c r="AI145" s="342"/>
      <c r="AJ145" s="342"/>
      <c r="AK145" s="343">
        <v>0</v>
      </c>
      <c r="AL145" s="343"/>
      <c r="AM145" s="387">
        <f>SUM(AK145:AL147)</f>
        <v>0</v>
      </c>
      <c r="AN145" s="359" t="s">
        <v>546</v>
      </c>
      <c r="AO145" s="359"/>
      <c r="AP145" s="359"/>
      <c r="AQ145" s="359"/>
      <c r="AR145" s="359"/>
      <c r="AS145" s="359"/>
    </row>
    <row r="146" spans="1:45" s="142" customFormat="1" ht="28" customHeight="1">
      <c r="A146" s="436"/>
      <c r="B146" s="381"/>
      <c r="C146" s="381"/>
      <c r="D146" s="381"/>
      <c r="E146" s="381"/>
      <c r="F146" s="381"/>
      <c r="G146" s="381"/>
      <c r="H146" s="381"/>
      <c r="I146" s="381"/>
      <c r="J146" s="342" t="s">
        <v>500</v>
      </c>
      <c r="K146" s="342"/>
      <c r="L146" s="342"/>
      <c r="M146" s="342"/>
      <c r="N146" s="342"/>
      <c r="O146" s="342"/>
      <c r="P146" s="342"/>
      <c r="Q146" s="342"/>
      <c r="R146" s="342"/>
      <c r="S146" s="342"/>
      <c r="T146" s="342"/>
      <c r="U146" s="342"/>
      <c r="V146" s="342"/>
      <c r="W146" s="342"/>
      <c r="X146" s="342"/>
      <c r="Y146" s="342"/>
      <c r="Z146" s="342"/>
      <c r="AA146" s="342"/>
      <c r="AB146" s="342"/>
      <c r="AC146" s="342"/>
      <c r="AD146" s="342"/>
      <c r="AE146" s="342"/>
      <c r="AF146" s="342"/>
      <c r="AG146" s="342"/>
      <c r="AH146" s="342"/>
      <c r="AI146" s="342"/>
      <c r="AJ146" s="342"/>
      <c r="AK146" s="371">
        <v>0</v>
      </c>
      <c r="AL146" s="372"/>
      <c r="AM146" s="388"/>
      <c r="AN146" s="359"/>
      <c r="AO146" s="359"/>
      <c r="AP146" s="359"/>
      <c r="AQ146" s="359"/>
      <c r="AR146" s="359"/>
      <c r="AS146" s="359"/>
    </row>
    <row r="147" spans="1:45" s="142" customFormat="1" ht="28" customHeight="1">
      <c r="A147" s="436"/>
      <c r="B147" s="381"/>
      <c r="C147" s="381"/>
      <c r="D147" s="381"/>
      <c r="E147" s="381"/>
      <c r="F147" s="381"/>
      <c r="G147" s="381"/>
      <c r="H147" s="381"/>
      <c r="I147" s="381"/>
      <c r="J147" s="342" t="s">
        <v>501</v>
      </c>
      <c r="K147" s="342"/>
      <c r="L147" s="342"/>
      <c r="M147" s="342"/>
      <c r="N147" s="342"/>
      <c r="O147" s="342"/>
      <c r="P147" s="342"/>
      <c r="Q147" s="342"/>
      <c r="R147" s="342"/>
      <c r="S147" s="342"/>
      <c r="T147" s="342"/>
      <c r="U147" s="342"/>
      <c r="V147" s="342"/>
      <c r="W147" s="342"/>
      <c r="X147" s="342"/>
      <c r="Y147" s="342"/>
      <c r="Z147" s="342"/>
      <c r="AA147" s="342"/>
      <c r="AB147" s="342"/>
      <c r="AC147" s="342"/>
      <c r="AD147" s="342"/>
      <c r="AE147" s="342"/>
      <c r="AF147" s="342"/>
      <c r="AG147" s="342"/>
      <c r="AH147" s="342"/>
      <c r="AI147" s="342"/>
      <c r="AJ147" s="342"/>
      <c r="AK147" s="371">
        <v>0</v>
      </c>
      <c r="AL147" s="372"/>
      <c r="AM147" s="389"/>
      <c r="AN147" s="359"/>
      <c r="AO147" s="359"/>
      <c r="AP147" s="359"/>
      <c r="AQ147" s="359"/>
      <c r="AR147" s="359"/>
      <c r="AS147" s="359"/>
    </row>
    <row r="148" spans="1:45" ht="5.15" customHeight="1">
      <c r="A148" s="26"/>
      <c r="B148" s="97"/>
      <c r="C148" s="92"/>
      <c r="D148" s="129"/>
      <c r="E148" s="129"/>
      <c r="F148" s="104"/>
      <c r="G148" s="104"/>
      <c r="H148" s="104"/>
      <c r="I148" s="104"/>
      <c r="J148" s="92"/>
      <c r="K148" s="92"/>
      <c r="L148" s="92"/>
    </row>
    <row r="149" spans="1:45" s="142" customFormat="1" ht="28" customHeight="1">
      <c r="A149" s="422" t="s">
        <v>134</v>
      </c>
      <c r="B149" s="381" t="s">
        <v>420</v>
      </c>
      <c r="C149" s="381"/>
      <c r="D149" s="381"/>
      <c r="E149" s="381"/>
      <c r="F149" s="381"/>
      <c r="G149" s="381"/>
      <c r="H149" s="381"/>
      <c r="I149" s="381"/>
      <c r="J149" s="342" t="s">
        <v>468</v>
      </c>
      <c r="K149" s="342"/>
      <c r="L149" s="342"/>
      <c r="M149" s="342"/>
      <c r="N149" s="342"/>
      <c r="O149" s="342"/>
      <c r="P149" s="342"/>
      <c r="Q149" s="342"/>
      <c r="R149" s="342"/>
      <c r="S149" s="342"/>
      <c r="T149" s="342"/>
      <c r="U149" s="342"/>
      <c r="V149" s="342"/>
      <c r="W149" s="342"/>
      <c r="X149" s="342"/>
      <c r="Y149" s="342"/>
      <c r="Z149" s="342"/>
      <c r="AA149" s="342"/>
      <c r="AB149" s="342"/>
      <c r="AC149" s="342"/>
      <c r="AD149" s="342"/>
      <c r="AE149" s="342"/>
      <c r="AF149" s="342"/>
      <c r="AG149" s="342"/>
      <c r="AH149" s="342"/>
      <c r="AI149" s="342"/>
      <c r="AJ149" s="342"/>
      <c r="AK149" s="371">
        <v>1</v>
      </c>
      <c r="AL149" s="372"/>
      <c r="AM149" s="387">
        <f>SUM(AK149:AL151)</f>
        <v>1</v>
      </c>
      <c r="AN149" s="359" t="s">
        <v>545</v>
      </c>
      <c r="AO149" s="359"/>
      <c r="AP149" s="359"/>
      <c r="AQ149" s="359"/>
      <c r="AR149" s="359"/>
      <c r="AS149" s="359"/>
    </row>
    <row r="150" spans="1:45" s="142" customFormat="1" ht="28" customHeight="1">
      <c r="A150" s="422"/>
      <c r="B150" s="381"/>
      <c r="C150" s="381"/>
      <c r="D150" s="381"/>
      <c r="E150" s="381"/>
      <c r="F150" s="381"/>
      <c r="G150" s="381"/>
      <c r="H150" s="381"/>
      <c r="I150" s="381"/>
      <c r="J150" s="342" t="s">
        <v>466</v>
      </c>
      <c r="K150" s="342"/>
      <c r="L150" s="342"/>
      <c r="M150" s="342"/>
      <c r="N150" s="342"/>
      <c r="O150" s="342"/>
      <c r="P150" s="342"/>
      <c r="Q150" s="342"/>
      <c r="R150" s="342"/>
      <c r="S150" s="342"/>
      <c r="T150" s="342"/>
      <c r="U150" s="342"/>
      <c r="V150" s="342"/>
      <c r="W150" s="342"/>
      <c r="X150" s="342"/>
      <c r="Y150" s="342"/>
      <c r="Z150" s="342"/>
      <c r="AA150" s="342"/>
      <c r="AB150" s="342"/>
      <c r="AC150" s="342"/>
      <c r="AD150" s="342"/>
      <c r="AE150" s="342"/>
      <c r="AF150" s="342"/>
      <c r="AG150" s="342"/>
      <c r="AH150" s="342"/>
      <c r="AI150" s="342"/>
      <c r="AJ150" s="342"/>
      <c r="AK150" s="343">
        <v>0</v>
      </c>
      <c r="AL150" s="343"/>
      <c r="AM150" s="388"/>
      <c r="AN150" s="359"/>
      <c r="AO150" s="359"/>
      <c r="AP150" s="359"/>
      <c r="AQ150" s="359"/>
      <c r="AR150" s="359"/>
      <c r="AS150" s="359"/>
    </row>
    <row r="151" spans="1:45" s="142" customFormat="1" ht="28" customHeight="1">
      <c r="A151" s="422"/>
      <c r="B151" s="381"/>
      <c r="C151" s="381"/>
      <c r="D151" s="381"/>
      <c r="E151" s="381"/>
      <c r="F151" s="381"/>
      <c r="G151" s="381"/>
      <c r="H151" s="381"/>
      <c r="I151" s="381"/>
      <c r="J151" s="380" t="s">
        <v>467</v>
      </c>
      <c r="K151" s="380"/>
      <c r="L151" s="380"/>
      <c r="M151" s="380"/>
      <c r="N151" s="380"/>
      <c r="O151" s="380"/>
      <c r="P151" s="380"/>
      <c r="Q151" s="380"/>
      <c r="R151" s="380"/>
      <c r="S151" s="380"/>
      <c r="T151" s="380"/>
      <c r="U151" s="380"/>
      <c r="V151" s="380"/>
      <c r="W151" s="380"/>
      <c r="X151" s="380"/>
      <c r="Y151" s="380"/>
      <c r="Z151" s="380"/>
      <c r="AA151" s="380"/>
      <c r="AB151" s="380"/>
      <c r="AC151" s="380"/>
      <c r="AD151" s="380"/>
      <c r="AE151" s="380"/>
      <c r="AF151" s="380"/>
      <c r="AG151" s="380"/>
      <c r="AH151" s="380"/>
      <c r="AI151" s="380"/>
      <c r="AJ151" s="380"/>
      <c r="AK151" s="371">
        <v>0</v>
      </c>
      <c r="AL151" s="372"/>
      <c r="AM151" s="389"/>
      <c r="AN151" s="359"/>
      <c r="AO151" s="359"/>
      <c r="AP151" s="359"/>
      <c r="AQ151" s="359"/>
      <c r="AR151" s="359"/>
      <c r="AS151" s="359"/>
    </row>
    <row r="152" spans="1:45" ht="5.15" customHeight="1">
      <c r="A152" s="26"/>
      <c r="B152" s="97"/>
      <c r="C152" s="92"/>
      <c r="D152" s="129"/>
      <c r="E152" s="129"/>
      <c r="F152" s="104"/>
      <c r="G152" s="104"/>
      <c r="H152" s="104"/>
      <c r="I152" s="104"/>
      <c r="J152" s="92"/>
      <c r="K152" s="92"/>
      <c r="L152" s="92"/>
    </row>
    <row r="153" spans="1:45" ht="51" customHeight="1">
      <c r="A153" s="367" t="s">
        <v>561</v>
      </c>
      <c r="B153" s="368"/>
      <c r="C153" s="368"/>
      <c r="D153" s="368"/>
      <c r="E153" s="368"/>
      <c r="F153" s="368"/>
      <c r="G153" s="368"/>
      <c r="H153" s="368"/>
      <c r="I153" s="369"/>
      <c r="J153" s="362"/>
      <c r="K153" s="357"/>
      <c r="L153" s="357"/>
      <c r="M153" s="357"/>
      <c r="N153" s="357"/>
      <c r="O153" s="357"/>
      <c r="P153" s="357"/>
      <c r="Q153" s="357"/>
      <c r="R153" s="357"/>
      <c r="S153" s="357"/>
      <c r="T153" s="357"/>
      <c r="U153" s="357"/>
      <c r="V153" s="357"/>
      <c r="W153" s="357"/>
      <c r="X153" s="357"/>
      <c r="Y153" s="357"/>
      <c r="Z153" s="357"/>
      <c r="AA153" s="357"/>
      <c r="AB153" s="357"/>
      <c r="AC153" s="357"/>
      <c r="AD153" s="357"/>
      <c r="AE153" s="357"/>
      <c r="AF153" s="357"/>
      <c r="AG153" s="357"/>
      <c r="AH153" s="357"/>
      <c r="AI153" s="357"/>
      <c r="AJ153" s="357"/>
      <c r="AK153" s="363" t="s">
        <v>560</v>
      </c>
      <c r="AL153" s="364"/>
      <c r="AM153" s="364"/>
      <c r="AN153" s="357"/>
      <c r="AO153" s="357"/>
      <c r="AP153" s="357"/>
      <c r="AQ153" s="357"/>
      <c r="AR153" s="357"/>
      <c r="AS153" s="358"/>
    </row>
    <row r="154" spans="1:45" ht="5.15" customHeight="1">
      <c r="A154" s="26"/>
      <c r="B154" s="97"/>
      <c r="C154" s="92"/>
      <c r="D154" s="129"/>
      <c r="E154" s="129"/>
      <c r="F154" s="104"/>
      <c r="G154" s="104"/>
      <c r="H154" s="104"/>
      <c r="I154" s="104"/>
      <c r="J154" s="92"/>
      <c r="K154" s="92"/>
      <c r="L154" s="92"/>
    </row>
    <row r="155" spans="1:45" ht="20.149999999999999" customHeight="1">
      <c r="A155" s="439" t="s">
        <v>421</v>
      </c>
      <c r="B155" s="440"/>
      <c r="C155" s="440"/>
      <c r="D155" s="440"/>
      <c r="E155" s="440"/>
      <c r="F155" s="440"/>
      <c r="G155" s="440"/>
      <c r="H155" s="440"/>
      <c r="I155" s="440"/>
      <c r="J155" s="440"/>
      <c r="K155" s="440"/>
      <c r="L155" s="440"/>
      <c r="M155" s="440"/>
      <c r="N155" s="440"/>
      <c r="O155" s="440"/>
      <c r="P155" s="440"/>
      <c r="Q155" s="440"/>
      <c r="R155" s="440"/>
      <c r="S155" s="440"/>
      <c r="T155" s="440"/>
      <c r="U155" s="440"/>
      <c r="V155" s="440"/>
      <c r="W155" s="440"/>
      <c r="X155" s="440"/>
      <c r="Y155" s="440"/>
      <c r="Z155" s="440"/>
      <c r="AA155" s="440"/>
      <c r="AB155" s="440"/>
      <c r="AC155" s="440"/>
      <c r="AD155" s="440"/>
      <c r="AE155" s="440"/>
      <c r="AF155" s="440"/>
      <c r="AG155" s="440"/>
      <c r="AH155" s="440"/>
      <c r="AI155" s="440"/>
      <c r="AJ155" s="440"/>
      <c r="AK155" s="440"/>
      <c r="AL155" s="441"/>
      <c r="AM155" s="154">
        <f>AM157</f>
        <v>0</v>
      </c>
    </row>
    <row r="156" spans="1:45" ht="5.15" customHeight="1">
      <c r="A156" s="26"/>
      <c r="B156" s="97"/>
      <c r="C156" s="92"/>
      <c r="D156" s="129"/>
      <c r="E156" s="129"/>
      <c r="F156" s="104"/>
      <c r="G156" s="104"/>
      <c r="H156" s="104"/>
      <c r="I156" s="104"/>
      <c r="J156" s="92"/>
      <c r="K156" s="92"/>
      <c r="L156" s="92"/>
    </row>
    <row r="157" spans="1:45" s="142" customFormat="1" ht="18" customHeight="1">
      <c r="A157" s="422" t="s">
        <v>135</v>
      </c>
      <c r="B157" s="381" t="s">
        <v>422</v>
      </c>
      <c r="C157" s="381"/>
      <c r="D157" s="381"/>
      <c r="E157" s="381"/>
      <c r="F157" s="381" t="s">
        <v>108</v>
      </c>
      <c r="G157" s="381"/>
      <c r="H157" s="381"/>
      <c r="I157" s="381"/>
      <c r="J157" s="342" t="s">
        <v>502</v>
      </c>
      <c r="K157" s="342"/>
      <c r="L157" s="342"/>
      <c r="M157" s="342"/>
      <c r="N157" s="342"/>
      <c r="O157" s="342"/>
      <c r="P157" s="342"/>
      <c r="Q157" s="342"/>
      <c r="R157" s="342"/>
      <c r="S157" s="342"/>
      <c r="T157" s="342"/>
      <c r="U157" s="342"/>
      <c r="V157" s="342"/>
      <c r="W157" s="342"/>
      <c r="X157" s="342"/>
      <c r="Y157" s="342"/>
      <c r="Z157" s="342"/>
      <c r="AA157" s="342"/>
      <c r="AB157" s="342"/>
      <c r="AC157" s="342"/>
      <c r="AD157" s="342"/>
      <c r="AE157" s="342"/>
      <c r="AF157" s="342"/>
      <c r="AG157" s="342"/>
      <c r="AH157" s="342"/>
      <c r="AI157" s="342"/>
      <c r="AJ157" s="342"/>
      <c r="AK157" s="343">
        <v>0</v>
      </c>
      <c r="AL157" s="343"/>
      <c r="AM157" s="387">
        <f>SUM(AK157:AL159)</f>
        <v>0</v>
      </c>
      <c r="AN157" s="359" t="s">
        <v>537</v>
      </c>
      <c r="AO157" s="359"/>
      <c r="AP157" s="359"/>
      <c r="AQ157" s="359"/>
      <c r="AR157" s="359"/>
      <c r="AS157" s="359"/>
    </row>
    <row r="158" spans="1:45" s="142" customFormat="1" ht="28" customHeight="1">
      <c r="A158" s="422"/>
      <c r="B158" s="381"/>
      <c r="C158" s="381"/>
      <c r="D158" s="381"/>
      <c r="E158" s="381"/>
      <c r="F158" s="381" t="s">
        <v>109</v>
      </c>
      <c r="G158" s="381"/>
      <c r="H158" s="381"/>
      <c r="I158" s="381"/>
      <c r="J158" s="342" t="s">
        <v>480</v>
      </c>
      <c r="K158" s="342"/>
      <c r="L158" s="342"/>
      <c r="M158" s="342"/>
      <c r="N158" s="342"/>
      <c r="O158" s="342"/>
      <c r="P158" s="342"/>
      <c r="Q158" s="342"/>
      <c r="R158" s="342"/>
      <c r="S158" s="342"/>
      <c r="T158" s="342"/>
      <c r="U158" s="342"/>
      <c r="V158" s="342"/>
      <c r="W158" s="342"/>
      <c r="X158" s="342"/>
      <c r="Y158" s="342"/>
      <c r="Z158" s="342"/>
      <c r="AA158" s="342"/>
      <c r="AB158" s="342"/>
      <c r="AC158" s="342"/>
      <c r="AD158" s="342"/>
      <c r="AE158" s="342"/>
      <c r="AF158" s="342"/>
      <c r="AG158" s="342"/>
      <c r="AH158" s="342"/>
      <c r="AI158" s="342"/>
      <c r="AJ158" s="342"/>
      <c r="AK158" s="371">
        <v>0</v>
      </c>
      <c r="AL158" s="372"/>
      <c r="AM158" s="388"/>
      <c r="AN158" s="359"/>
      <c r="AO158" s="359"/>
      <c r="AP158" s="359"/>
      <c r="AQ158" s="359"/>
      <c r="AR158" s="359"/>
      <c r="AS158" s="359"/>
    </row>
    <row r="159" spans="1:45" s="142" customFormat="1" ht="28" customHeight="1">
      <c r="A159" s="422"/>
      <c r="B159" s="381"/>
      <c r="C159" s="381"/>
      <c r="D159" s="381"/>
      <c r="E159" s="381"/>
      <c r="F159" s="381" t="s">
        <v>110</v>
      </c>
      <c r="G159" s="381"/>
      <c r="H159" s="381"/>
      <c r="I159" s="381"/>
      <c r="J159" s="380" t="s">
        <v>469</v>
      </c>
      <c r="K159" s="380"/>
      <c r="L159" s="380"/>
      <c r="M159" s="380"/>
      <c r="N159" s="380"/>
      <c r="O159" s="380"/>
      <c r="P159" s="380"/>
      <c r="Q159" s="380"/>
      <c r="R159" s="380"/>
      <c r="S159" s="380"/>
      <c r="T159" s="380"/>
      <c r="U159" s="380"/>
      <c r="V159" s="380"/>
      <c r="W159" s="380"/>
      <c r="X159" s="380"/>
      <c r="Y159" s="380"/>
      <c r="Z159" s="380"/>
      <c r="AA159" s="380"/>
      <c r="AB159" s="380"/>
      <c r="AC159" s="380"/>
      <c r="AD159" s="380"/>
      <c r="AE159" s="380"/>
      <c r="AF159" s="380"/>
      <c r="AG159" s="380"/>
      <c r="AH159" s="380"/>
      <c r="AI159" s="380"/>
      <c r="AJ159" s="380"/>
      <c r="AK159" s="371">
        <v>0</v>
      </c>
      <c r="AL159" s="372"/>
      <c r="AM159" s="389"/>
      <c r="AN159" s="359"/>
      <c r="AO159" s="359"/>
      <c r="AP159" s="359"/>
      <c r="AQ159" s="359"/>
      <c r="AR159" s="359"/>
      <c r="AS159" s="359"/>
    </row>
    <row r="160" spans="1:45" ht="5.15" customHeight="1">
      <c r="A160" s="26"/>
      <c r="B160" s="97"/>
      <c r="C160" s="92"/>
      <c r="D160" s="129"/>
      <c r="E160" s="129"/>
      <c r="F160" s="104"/>
      <c r="G160" s="104"/>
      <c r="H160" s="104"/>
      <c r="I160" s="104"/>
      <c r="J160" s="92"/>
      <c r="K160" s="92"/>
      <c r="L160" s="92"/>
    </row>
    <row r="161" spans="1:45" ht="40.5" customHeight="1">
      <c r="A161" s="367" t="s">
        <v>561</v>
      </c>
      <c r="B161" s="368"/>
      <c r="C161" s="368"/>
      <c r="D161" s="368"/>
      <c r="E161" s="368"/>
      <c r="F161" s="368"/>
      <c r="G161" s="368"/>
      <c r="H161" s="368"/>
      <c r="I161" s="369"/>
      <c r="J161" s="362"/>
      <c r="K161" s="357"/>
      <c r="L161" s="357"/>
      <c r="M161" s="357"/>
      <c r="N161" s="357"/>
      <c r="O161" s="357"/>
      <c r="P161" s="357"/>
      <c r="Q161" s="357"/>
      <c r="R161" s="357"/>
      <c r="S161" s="357"/>
      <c r="T161" s="357"/>
      <c r="U161" s="357"/>
      <c r="V161" s="357"/>
      <c r="W161" s="357"/>
      <c r="X161" s="357"/>
      <c r="Y161" s="357"/>
      <c r="Z161" s="357"/>
      <c r="AA161" s="357"/>
      <c r="AB161" s="357"/>
      <c r="AC161" s="357"/>
      <c r="AD161" s="357"/>
      <c r="AE161" s="357"/>
      <c r="AF161" s="357"/>
      <c r="AG161" s="357"/>
      <c r="AH161" s="357"/>
      <c r="AI161" s="357"/>
      <c r="AJ161" s="357"/>
      <c r="AK161" s="363" t="s">
        <v>560</v>
      </c>
      <c r="AL161" s="364"/>
      <c r="AM161" s="364"/>
      <c r="AN161" s="357"/>
      <c r="AO161" s="357"/>
      <c r="AP161" s="357"/>
      <c r="AQ161" s="357"/>
      <c r="AR161" s="357"/>
      <c r="AS161" s="358"/>
    </row>
    <row r="162" spans="1:45" ht="5.15" customHeight="1">
      <c r="A162" s="26"/>
      <c r="B162" s="97"/>
      <c r="C162" s="92"/>
      <c r="D162" s="129"/>
      <c r="E162" s="129"/>
      <c r="F162" s="104"/>
      <c r="G162" s="104"/>
      <c r="H162" s="104"/>
      <c r="I162" s="104"/>
      <c r="J162" s="92"/>
      <c r="K162" s="92"/>
      <c r="L162" s="92"/>
    </row>
    <row r="163" spans="1:45" ht="29.25" customHeight="1">
      <c r="A163" s="374" t="s">
        <v>503</v>
      </c>
      <c r="B163" s="375"/>
      <c r="C163" s="375"/>
      <c r="D163" s="375"/>
      <c r="E163" s="375"/>
      <c r="F163" s="375"/>
      <c r="G163" s="375"/>
      <c r="H163" s="375"/>
      <c r="I163" s="375"/>
      <c r="J163" s="375"/>
      <c r="K163" s="375"/>
      <c r="L163" s="375"/>
      <c r="M163" s="375"/>
      <c r="N163" s="375"/>
      <c r="O163" s="375"/>
      <c r="P163" s="375"/>
      <c r="Q163" s="375"/>
      <c r="R163" s="375"/>
      <c r="S163" s="375"/>
      <c r="T163" s="375"/>
      <c r="U163" s="375"/>
      <c r="V163" s="375"/>
      <c r="W163" s="375"/>
      <c r="X163" s="375"/>
      <c r="Y163" s="375"/>
      <c r="Z163" s="375"/>
      <c r="AA163" s="375"/>
      <c r="AB163" s="375"/>
      <c r="AC163" s="375"/>
      <c r="AD163" s="375"/>
      <c r="AE163" s="375"/>
      <c r="AF163" s="375"/>
      <c r="AG163" s="375"/>
      <c r="AH163" s="375"/>
      <c r="AI163" s="375"/>
      <c r="AJ163" s="375"/>
      <c r="AK163" s="375"/>
      <c r="AL163" s="376"/>
      <c r="AM163" s="153">
        <f>IFERROR(AVERAGE(AM167,AM171,AM176,AM184,AM188,AM192),"")</f>
        <v>1</v>
      </c>
    </row>
    <row r="164" spans="1:45" ht="5.15" customHeight="1">
      <c r="A164" s="26"/>
      <c r="B164" s="97"/>
      <c r="C164" s="92"/>
      <c r="D164" s="129"/>
      <c r="E164" s="129"/>
      <c r="F164" s="104"/>
      <c r="G164" s="104"/>
      <c r="H164" s="104"/>
      <c r="I164" s="104"/>
      <c r="J164" s="92"/>
      <c r="K164" s="92"/>
      <c r="L164" s="92"/>
    </row>
    <row r="165" spans="1:45" ht="20.149999999999999" customHeight="1">
      <c r="A165" s="377" t="s">
        <v>423</v>
      </c>
      <c r="B165" s="378"/>
      <c r="C165" s="378"/>
      <c r="D165" s="378"/>
      <c r="E165" s="378"/>
      <c r="F165" s="378"/>
      <c r="G165" s="378"/>
      <c r="H165" s="378"/>
      <c r="I165" s="378"/>
      <c r="J165" s="378"/>
      <c r="K165" s="378"/>
      <c r="L165" s="378"/>
      <c r="M165" s="378"/>
      <c r="N165" s="378"/>
      <c r="O165" s="378"/>
      <c r="P165" s="378"/>
      <c r="Q165" s="378"/>
      <c r="R165" s="378"/>
      <c r="S165" s="378"/>
      <c r="T165" s="378"/>
      <c r="U165" s="378"/>
      <c r="V165" s="378"/>
      <c r="W165" s="378"/>
      <c r="X165" s="378"/>
      <c r="Y165" s="378"/>
      <c r="Z165" s="378"/>
      <c r="AA165" s="378"/>
      <c r="AB165" s="378"/>
      <c r="AC165" s="378"/>
      <c r="AD165" s="378"/>
      <c r="AE165" s="378"/>
      <c r="AF165" s="378"/>
      <c r="AG165" s="378"/>
      <c r="AH165" s="378"/>
      <c r="AI165" s="378"/>
      <c r="AJ165" s="378"/>
      <c r="AK165" s="378"/>
      <c r="AL165" s="379"/>
      <c r="AM165" s="152">
        <f>SUM(AM167,AM171,AM176)/3</f>
        <v>1</v>
      </c>
    </row>
    <row r="166" spans="1:45" ht="5.15" customHeight="1">
      <c r="A166" s="26"/>
      <c r="B166" s="97"/>
      <c r="C166" s="92"/>
      <c r="D166" s="129"/>
      <c r="E166" s="129"/>
      <c r="F166" s="104"/>
      <c r="G166" s="104"/>
      <c r="H166" s="104"/>
      <c r="I166" s="104"/>
      <c r="J166" s="92"/>
      <c r="K166" s="92"/>
      <c r="L166" s="92"/>
    </row>
    <row r="167" spans="1:45" s="142" customFormat="1" ht="28" customHeight="1">
      <c r="A167" s="422" t="s">
        <v>116</v>
      </c>
      <c r="B167" s="381" t="s">
        <v>470</v>
      </c>
      <c r="C167" s="381"/>
      <c r="D167" s="381"/>
      <c r="E167" s="381"/>
      <c r="F167" s="381"/>
      <c r="G167" s="381"/>
      <c r="H167" s="381"/>
      <c r="I167" s="381"/>
      <c r="J167" s="448" t="s">
        <v>471</v>
      </c>
      <c r="K167" s="449"/>
      <c r="L167" s="449"/>
      <c r="M167" s="449"/>
      <c r="N167" s="449"/>
      <c r="O167" s="449"/>
      <c r="P167" s="449"/>
      <c r="Q167" s="449"/>
      <c r="R167" s="449"/>
      <c r="S167" s="449"/>
      <c r="T167" s="449"/>
      <c r="U167" s="449"/>
      <c r="V167" s="449"/>
      <c r="W167" s="449"/>
      <c r="X167" s="449"/>
      <c r="Y167" s="449"/>
      <c r="Z167" s="449"/>
      <c r="AA167" s="449"/>
      <c r="AB167" s="449"/>
      <c r="AC167" s="449"/>
      <c r="AD167" s="449"/>
      <c r="AE167" s="449"/>
      <c r="AF167" s="449"/>
      <c r="AG167" s="449"/>
      <c r="AH167" s="449"/>
      <c r="AI167" s="449"/>
      <c r="AJ167" s="450"/>
      <c r="AK167" s="343">
        <v>1</v>
      </c>
      <c r="AL167" s="371"/>
      <c r="AM167" s="387">
        <f>SUM(AK167:AL169)</f>
        <v>3</v>
      </c>
      <c r="AN167" s="359" t="s">
        <v>538</v>
      </c>
      <c r="AO167" s="447"/>
      <c r="AP167" s="447"/>
      <c r="AQ167" s="447"/>
      <c r="AR167" s="447"/>
      <c r="AS167" s="447"/>
    </row>
    <row r="168" spans="1:45" s="142" customFormat="1" ht="42" customHeight="1">
      <c r="A168" s="422"/>
      <c r="B168" s="381"/>
      <c r="C168" s="381"/>
      <c r="D168" s="381"/>
      <c r="E168" s="381"/>
      <c r="F168" s="381"/>
      <c r="G168" s="381"/>
      <c r="H168" s="381"/>
      <c r="I168" s="381"/>
      <c r="J168" s="448" t="s">
        <v>472</v>
      </c>
      <c r="K168" s="449"/>
      <c r="L168" s="449"/>
      <c r="M168" s="449"/>
      <c r="N168" s="449"/>
      <c r="O168" s="449"/>
      <c r="P168" s="449"/>
      <c r="Q168" s="449"/>
      <c r="R168" s="449"/>
      <c r="S168" s="449"/>
      <c r="T168" s="449"/>
      <c r="U168" s="449"/>
      <c r="V168" s="449"/>
      <c r="W168" s="449"/>
      <c r="X168" s="449"/>
      <c r="Y168" s="449"/>
      <c r="Z168" s="449"/>
      <c r="AA168" s="449"/>
      <c r="AB168" s="449"/>
      <c r="AC168" s="449"/>
      <c r="AD168" s="449"/>
      <c r="AE168" s="449"/>
      <c r="AF168" s="449"/>
      <c r="AG168" s="449"/>
      <c r="AH168" s="449"/>
      <c r="AI168" s="449"/>
      <c r="AJ168" s="450"/>
      <c r="AK168" s="343">
        <v>1</v>
      </c>
      <c r="AL168" s="371"/>
      <c r="AM168" s="388"/>
      <c r="AN168" s="447"/>
      <c r="AO168" s="447"/>
      <c r="AP168" s="447"/>
      <c r="AQ168" s="447"/>
      <c r="AR168" s="447"/>
      <c r="AS168" s="447"/>
    </row>
    <row r="169" spans="1:45" s="142" customFormat="1" ht="42" customHeight="1">
      <c r="A169" s="422"/>
      <c r="B169" s="381"/>
      <c r="C169" s="381"/>
      <c r="D169" s="381"/>
      <c r="E169" s="381"/>
      <c r="F169" s="381"/>
      <c r="G169" s="381"/>
      <c r="H169" s="381"/>
      <c r="I169" s="381"/>
      <c r="J169" s="448" t="s">
        <v>473</v>
      </c>
      <c r="K169" s="449"/>
      <c r="L169" s="449"/>
      <c r="M169" s="449"/>
      <c r="N169" s="449"/>
      <c r="O169" s="449"/>
      <c r="P169" s="449"/>
      <c r="Q169" s="449"/>
      <c r="R169" s="449"/>
      <c r="S169" s="449"/>
      <c r="T169" s="449"/>
      <c r="U169" s="449"/>
      <c r="V169" s="449"/>
      <c r="W169" s="449"/>
      <c r="X169" s="449"/>
      <c r="Y169" s="449"/>
      <c r="Z169" s="449"/>
      <c r="AA169" s="449"/>
      <c r="AB169" s="449"/>
      <c r="AC169" s="449"/>
      <c r="AD169" s="449"/>
      <c r="AE169" s="449"/>
      <c r="AF169" s="449"/>
      <c r="AG169" s="449"/>
      <c r="AH169" s="449"/>
      <c r="AI169" s="449"/>
      <c r="AJ169" s="450"/>
      <c r="AK169" s="343">
        <v>1</v>
      </c>
      <c r="AL169" s="371"/>
      <c r="AM169" s="389"/>
      <c r="AN169" s="447"/>
      <c r="AO169" s="447"/>
      <c r="AP169" s="447"/>
      <c r="AQ169" s="447"/>
      <c r="AR169" s="447"/>
      <c r="AS169" s="447"/>
    </row>
    <row r="170" spans="1:45" ht="5.15" customHeight="1">
      <c r="A170" s="26"/>
      <c r="B170" s="97"/>
      <c r="C170" s="92"/>
      <c r="D170" s="129"/>
      <c r="E170" s="129"/>
      <c r="F170" s="104"/>
      <c r="G170" s="104"/>
      <c r="H170" s="104"/>
      <c r="I170" s="104"/>
      <c r="J170" s="92"/>
      <c r="K170" s="92"/>
      <c r="L170" s="92"/>
    </row>
    <row r="171" spans="1:45" s="142" customFormat="1" ht="28" customHeight="1">
      <c r="A171" s="422" t="s">
        <v>117</v>
      </c>
      <c r="B171" s="381" t="s">
        <v>474</v>
      </c>
      <c r="C171" s="381"/>
      <c r="D171" s="381"/>
      <c r="E171" s="381"/>
      <c r="F171" s="381"/>
      <c r="G171" s="381"/>
      <c r="H171" s="381"/>
      <c r="I171" s="381"/>
      <c r="J171" s="442" t="s">
        <v>504</v>
      </c>
      <c r="K171" s="443"/>
      <c r="L171" s="443"/>
      <c r="M171" s="443"/>
      <c r="N171" s="443"/>
      <c r="O171" s="443"/>
      <c r="P171" s="443"/>
      <c r="Q171" s="443"/>
      <c r="R171" s="443"/>
      <c r="S171" s="443"/>
      <c r="T171" s="443"/>
      <c r="U171" s="443"/>
      <c r="V171" s="443"/>
      <c r="W171" s="443"/>
      <c r="X171" s="443"/>
      <c r="Y171" s="443"/>
      <c r="Z171" s="443"/>
      <c r="AA171" s="443"/>
      <c r="AB171" s="443"/>
      <c r="AC171" s="443"/>
      <c r="AD171" s="443"/>
      <c r="AE171" s="443"/>
      <c r="AF171" s="443"/>
      <c r="AG171" s="443"/>
      <c r="AH171" s="443"/>
      <c r="AI171" s="443"/>
      <c r="AJ171" s="444"/>
      <c r="AK171" s="343">
        <v>0</v>
      </c>
      <c r="AL171" s="371"/>
      <c r="AM171" s="435">
        <f>SUM(AK171:AL174)</f>
        <v>0</v>
      </c>
      <c r="AN171" s="359" t="s">
        <v>547</v>
      </c>
      <c r="AO171" s="447"/>
      <c r="AP171" s="447"/>
      <c r="AQ171" s="447"/>
      <c r="AR171" s="447"/>
      <c r="AS171" s="447"/>
    </row>
    <row r="172" spans="1:45" s="142" customFormat="1" ht="28" customHeight="1">
      <c r="A172" s="422"/>
      <c r="B172" s="381"/>
      <c r="C172" s="381"/>
      <c r="D172" s="381"/>
      <c r="E172" s="381"/>
      <c r="F172" s="381"/>
      <c r="G172" s="381"/>
      <c r="H172" s="381"/>
      <c r="I172" s="381"/>
      <c r="J172" s="442" t="s">
        <v>482</v>
      </c>
      <c r="K172" s="445"/>
      <c r="L172" s="445"/>
      <c r="M172" s="445"/>
      <c r="N172" s="445"/>
      <c r="O172" s="445"/>
      <c r="P172" s="445"/>
      <c r="Q172" s="445"/>
      <c r="R172" s="445"/>
      <c r="S172" s="445"/>
      <c r="T172" s="445"/>
      <c r="U172" s="445"/>
      <c r="V172" s="445"/>
      <c r="W172" s="445"/>
      <c r="X172" s="445"/>
      <c r="Y172" s="445"/>
      <c r="Z172" s="445"/>
      <c r="AA172" s="445"/>
      <c r="AB172" s="445"/>
      <c r="AC172" s="445"/>
      <c r="AD172" s="445"/>
      <c r="AE172" s="445"/>
      <c r="AF172" s="445"/>
      <c r="AG172" s="445"/>
      <c r="AH172" s="445"/>
      <c r="AI172" s="445"/>
      <c r="AJ172" s="446"/>
      <c r="AK172" s="343">
        <v>0</v>
      </c>
      <c r="AL172" s="371"/>
      <c r="AM172" s="435"/>
      <c r="AN172" s="447"/>
      <c r="AO172" s="447"/>
      <c r="AP172" s="447"/>
      <c r="AQ172" s="447"/>
      <c r="AR172" s="447"/>
      <c r="AS172" s="447"/>
    </row>
    <row r="173" spans="1:45" s="142" customFormat="1" ht="28" customHeight="1">
      <c r="A173" s="422"/>
      <c r="B173" s="381"/>
      <c r="C173" s="381"/>
      <c r="D173" s="381"/>
      <c r="E173" s="381"/>
      <c r="F173" s="381"/>
      <c r="G173" s="381"/>
      <c r="H173" s="381"/>
      <c r="I173" s="381"/>
      <c r="J173" s="453" t="s">
        <v>475</v>
      </c>
      <c r="K173" s="454"/>
      <c r="L173" s="454"/>
      <c r="M173" s="454"/>
      <c r="N173" s="454"/>
      <c r="O173" s="454"/>
      <c r="P173" s="454"/>
      <c r="Q173" s="454"/>
      <c r="R173" s="454"/>
      <c r="S173" s="454"/>
      <c r="T173" s="454"/>
      <c r="U173" s="454"/>
      <c r="V173" s="454"/>
      <c r="W173" s="454"/>
      <c r="X173" s="454"/>
      <c r="Y173" s="454"/>
      <c r="Z173" s="454"/>
      <c r="AA173" s="454"/>
      <c r="AB173" s="454"/>
      <c r="AC173" s="454"/>
      <c r="AD173" s="454"/>
      <c r="AE173" s="454"/>
      <c r="AF173" s="454"/>
      <c r="AG173" s="454"/>
      <c r="AH173" s="454"/>
      <c r="AI173" s="454"/>
      <c r="AJ173" s="466"/>
      <c r="AK173" s="343">
        <v>0</v>
      </c>
      <c r="AL173" s="371"/>
      <c r="AM173" s="435"/>
      <c r="AN173" s="447"/>
      <c r="AO173" s="447"/>
      <c r="AP173" s="447"/>
      <c r="AQ173" s="447"/>
      <c r="AR173" s="447"/>
      <c r="AS173" s="447"/>
    </row>
    <row r="174" spans="1:45" s="142" customFormat="1" ht="52" customHeight="1">
      <c r="A174" s="422"/>
      <c r="B174" s="381"/>
      <c r="C174" s="381"/>
      <c r="D174" s="381"/>
      <c r="E174" s="381"/>
      <c r="F174" s="381"/>
      <c r="G174" s="381"/>
      <c r="H174" s="381"/>
      <c r="I174" s="381"/>
      <c r="J174" s="373" t="s">
        <v>483</v>
      </c>
      <c r="K174" s="373"/>
      <c r="L174" s="373"/>
      <c r="M174" s="373"/>
      <c r="N174" s="373"/>
      <c r="O174" s="373"/>
      <c r="P174" s="373"/>
      <c r="Q174" s="373"/>
      <c r="R174" s="373"/>
      <c r="S174" s="373"/>
      <c r="T174" s="373"/>
      <c r="U174" s="373"/>
      <c r="V174" s="373"/>
      <c r="W174" s="373"/>
      <c r="X174" s="373"/>
      <c r="Y174" s="373"/>
      <c r="Z174" s="373"/>
      <c r="AA174" s="373"/>
      <c r="AB174" s="373"/>
      <c r="AC174" s="373"/>
      <c r="AD174" s="373"/>
      <c r="AE174" s="373"/>
      <c r="AF174" s="373"/>
      <c r="AG174" s="373"/>
      <c r="AH174" s="373"/>
      <c r="AI174" s="373"/>
      <c r="AJ174" s="373"/>
      <c r="AK174" s="371">
        <v>0</v>
      </c>
      <c r="AL174" s="372"/>
      <c r="AM174" s="435"/>
      <c r="AN174" s="447"/>
      <c r="AO174" s="447"/>
      <c r="AP174" s="447"/>
      <c r="AQ174" s="447"/>
      <c r="AR174" s="447"/>
      <c r="AS174" s="447"/>
    </row>
    <row r="175" spans="1:45" ht="5.15" customHeight="1">
      <c r="A175" s="26"/>
      <c r="B175" s="97"/>
      <c r="C175" s="92"/>
      <c r="D175" s="129"/>
      <c r="E175" s="129"/>
      <c r="F175" s="104"/>
      <c r="G175" s="104"/>
      <c r="H175" s="104"/>
      <c r="I175" s="104"/>
      <c r="J175" s="92"/>
      <c r="K175" s="92"/>
      <c r="L175" s="92"/>
    </row>
    <row r="176" spans="1:45" s="142" customFormat="1" ht="28" customHeight="1">
      <c r="A176" s="422" t="s">
        <v>118</v>
      </c>
      <c r="B176" s="381" t="s">
        <v>477</v>
      </c>
      <c r="C176" s="381"/>
      <c r="D176" s="381"/>
      <c r="E176" s="381"/>
      <c r="F176" s="381"/>
      <c r="G176" s="381"/>
      <c r="H176" s="381"/>
      <c r="I176" s="381"/>
      <c r="J176" s="442" t="s">
        <v>478</v>
      </c>
      <c r="K176" s="443"/>
      <c r="L176" s="443"/>
      <c r="M176" s="443"/>
      <c r="N176" s="443"/>
      <c r="O176" s="443"/>
      <c r="P176" s="443"/>
      <c r="Q176" s="443"/>
      <c r="R176" s="443"/>
      <c r="S176" s="443"/>
      <c r="T176" s="443"/>
      <c r="U176" s="443"/>
      <c r="V176" s="443"/>
      <c r="W176" s="443"/>
      <c r="X176" s="443"/>
      <c r="Y176" s="443"/>
      <c r="Z176" s="443"/>
      <c r="AA176" s="443"/>
      <c r="AB176" s="443"/>
      <c r="AC176" s="443"/>
      <c r="AD176" s="443"/>
      <c r="AE176" s="443"/>
      <c r="AF176" s="443"/>
      <c r="AG176" s="443"/>
      <c r="AH176" s="443"/>
      <c r="AI176" s="443"/>
      <c r="AJ176" s="444"/>
      <c r="AK176" s="343">
        <v>0</v>
      </c>
      <c r="AL176" s="343"/>
      <c r="AM176" s="387">
        <f>SUM(AK176:AL178)</f>
        <v>0</v>
      </c>
      <c r="AN176" s="359" t="s">
        <v>539</v>
      </c>
      <c r="AO176" s="359"/>
      <c r="AP176" s="359"/>
      <c r="AQ176" s="359"/>
      <c r="AR176" s="359"/>
      <c r="AS176" s="359"/>
    </row>
    <row r="177" spans="1:45" s="142" customFormat="1" ht="42" customHeight="1">
      <c r="A177" s="422"/>
      <c r="B177" s="381"/>
      <c r="C177" s="381"/>
      <c r="D177" s="381"/>
      <c r="E177" s="381"/>
      <c r="F177" s="381"/>
      <c r="G177" s="381"/>
      <c r="H177" s="381"/>
      <c r="I177" s="381"/>
      <c r="J177" s="342" t="s">
        <v>479</v>
      </c>
      <c r="K177" s="342"/>
      <c r="L177" s="342"/>
      <c r="M177" s="342"/>
      <c r="N177" s="342"/>
      <c r="O177" s="342"/>
      <c r="P177" s="342"/>
      <c r="Q177" s="342"/>
      <c r="R177" s="342"/>
      <c r="S177" s="342"/>
      <c r="T177" s="342"/>
      <c r="U177" s="342"/>
      <c r="V177" s="342"/>
      <c r="W177" s="342"/>
      <c r="X177" s="342"/>
      <c r="Y177" s="342"/>
      <c r="Z177" s="342"/>
      <c r="AA177" s="342"/>
      <c r="AB177" s="342"/>
      <c r="AC177" s="342"/>
      <c r="AD177" s="342"/>
      <c r="AE177" s="342"/>
      <c r="AF177" s="342"/>
      <c r="AG177" s="342"/>
      <c r="AH177" s="342"/>
      <c r="AI177" s="342"/>
      <c r="AJ177" s="342"/>
      <c r="AK177" s="371">
        <v>0</v>
      </c>
      <c r="AL177" s="372"/>
      <c r="AM177" s="388"/>
      <c r="AN177" s="359"/>
      <c r="AO177" s="359"/>
      <c r="AP177" s="359"/>
      <c r="AQ177" s="359"/>
      <c r="AR177" s="359"/>
      <c r="AS177" s="359"/>
    </row>
    <row r="178" spans="1:45" s="142" customFormat="1" ht="42" customHeight="1">
      <c r="A178" s="422"/>
      <c r="B178" s="381"/>
      <c r="C178" s="381"/>
      <c r="D178" s="381"/>
      <c r="E178" s="381"/>
      <c r="F178" s="381"/>
      <c r="G178" s="381"/>
      <c r="H178" s="381"/>
      <c r="I178" s="381"/>
      <c r="J178" s="380" t="s">
        <v>481</v>
      </c>
      <c r="K178" s="380"/>
      <c r="L178" s="380"/>
      <c r="M178" s="380"/>
      <c r="N178" s="380"/>
      <c r="O178" s="380"/>
      <c r="P178" s="380"/>
      <c r="Q178" s="380"/>
      <c r="R178" s="380"/>
      <c r="S178" s="380"/>
      <c r="T178" s="380"/>
      <c r="U178" s="380"/>
      <c r="V178" s="380"/>
      <c r="W178" s="380"/>
      <c r="X178" s="380"/>
      <c r="Y178" s="380"/>
      <c r="Z178" s="380"/>
      <c r="AA178" s="380"/>
      <c r="AB178" s="380"/>
      <c r="AC178" s="380"/>
      <c r="AD178" s="380"/>
      <c r="AE178" s="380"/>
      <c r="AF178" s="380"/>
      <c r="AG178" s="380"/>
      <c r="AH178" s="380"/>
      <c r="AI178" s="380"/>
      <c r="AJ178" s="380"/>
      <c r="AK178" s="371">
        <v>0</v>
      </c>
      <c r="AL178" s="372"/>
      <c r="AM178" s="389"/>
      <c r="AN178" s="359"/>
      <c r="AO178" s="359"/>
      <c r="AP178" s="359"/>
      <c r="AQ178" s="359"/>
      <c r="AR178" s="359"/>
      <c r="AS178" s="359"/>
    </row>
    <row r="179" spans="1:45" ht="5.15" customHeight="1">
      <c r="A179" s="26"/>
      <c r="B179" s="97"/>
      <c r="C179" s="92"/>
      <c r="D179" s="129"/>
      <c r="E179" s="129"/>
      <c r="F179" s="104"/>
      <c r="G179" s="104"/>
      <c r="H179" s="104"/>
      <c r="I179" s="104"/>
      <c r="J179" s="92"/>
      <c r="K179" s="92"/>
      <c r="L179" s="92"/>
    </row>
    <row r="180" spans="1:45" ht="29.25" customHeight="1">
      <c r="A180" s="367" t="s">
        <v>561</v>
      </c>
      <c r="B180" s="368"/>
      <c r="C180" s="368"/>
      <c r="D180" s="368"/>
      <c r="E180" s="368"/>
      <c r="F180" s="368"/>
      <c r="G180" s="368"/>
      <c r="H180" s="368"/>
      <c r="I180" s="369"/>
      <c r="J180" s="362"/>
      <c r="K180" s="357"/>
      <c r="L180" s="357"/>
      <c r="M180" s="357"/>
      <c r="N180" s="357"/>
      <c r="O180" s="357"/>
      <c r="P180" s="357"/>
      <c r="Q180" s="357"/>
      <c r="R180" s="357"/>
      <c r="S180" s="357"/>
      <c r="T180" s="357"/>
      <c r="U180" s="357"/>
      <c r="V180" s="357"/>
      <c r="W180" s="357"/>
      <c r="X180" s="357"/>
      <c r="Y180" s="357"/>
      <c r="Z180" s="357"/>
      <c r="AA180" s="357"/>
      <c r="AB180" s="357"/>
      <c r="AC180" s="357"/>
      <c r="AD180" s="357"/>
      <c r="AE180" s="357"/>
      <c r="AF180" s="357"/>
      <c r="AG180" s="357"/>
      <c r="AH180" s="357"/>
      <c r="AI180" s="357"/>
      <c r="AJ180" s="357"/>
      <c r="AK180" s="363" t="s">
        <v>560</v>
      </c>
      <c r="AL180" s="364"/>
      <c r="AM180" s="364"/>
      <c r="AN180" s="357"/>
      <c r="AO180" s="357"/>
      <c r="AP180" s="357"/>
      <c r="AQ180" s="357"/>
      <c r="AR180" s="357"/>
      <c r="AS180" s="358"/>
    </row>
    <row r="181" spans="1:45" ht="5.15" customHeight="1">
      <c r="A181" s="26"/>
      <c r="B181" s="97"/>
      <c r="C181" s="92"/>
      <c r="D181" s="129"/>
      <c r="E181" s="129"/>
      <c r="F181" s="104"/>
      <c r="G181" s="104"/>
      <c r="H181" s="104"/>
      <c r="I181" s="104"/>
      <c r="J181" s="92"/>
      <c r="K181" s="92"/>
      <c r="L181" s="92"/>
    </row>
    <row r="182" spans="1:45" ht="15" customHeight="1">
      <c r="A182" s="439" t="s">
        <v>424</v>
      </c>
      <c r="B182" s="440"/>
      <c r="C182" s="440"/>
      <c r="D182" s="440"/>
      <c r="E182" s="440"/>
      <c r="F182" s="440"/>
      <c r="G182" s="440"/>
      <c r="H182" s="440"/>
      <c r="I182" s="440"/>
      <c r="J182" s="440"/>
      <c r="K182" s="440"/>
      <c r="L182" s="440"/>
      <c r="M182" s="440"/>
      <c r="N182" s="440"/>
      <c r="O182" s="440"/>
      <c r="P182" s="440"/>
      <c r="Q182" s="440"/>
      <c r="R182" s="440"/>
      <c r="S182" s="440"/>
      <c r="T182" s="440"/>
      <c r="U182" s="440"/>
      <c r="V182" s="440"/>
      <c r="W182" s="440"/>
      <c r="X182" s="440"/>
      <c r="Y182" s="440"/>
      <c r="Z182" s="440"/>
      <c r="AA182" s="440"/>
      <c r="AB182" s="440"/>
      <c r="AC182" s="440"/>
      <c r="AD182" s="440"/>
      <c r="AE182" s="440"/>
      <c r="AF182" s="440"/>
      <c r="AG182" s="440"/>
      <c r="AH182" s="440"/>
      <c r="AI182" s="440"/>
      <c r="AJ182" s="440"/>
      <c r="AK182" s="440"/>
      <c r="AL182" s="441"/>
      <c r="AM182" s="151">
        <f>SUM(AM184,AM188,AM192)/3</f>
        <v>1</v>
      </c>
    </row>
    <row r="183" spans="1:45" ht="5.15" customHeight="1">
      <c r="A183" s="26"/>
      <c r="B183" s="97"/>
      <c r="C183" s="92"/>
      <c r="D183" s="129"/>
      <c r="E183" s="129"/>
      <c r="F183" s="104"/>
      <c r="G183" s="104"/>
      <c r="H183" s="104"/>
      <c r="I183" s="104"/>
      <c r="J183" s="92"/>
      <c r="K183" s="92"/>
      <c r="L183" s="92"/>
    </row>
    <row r="184" spans="1:45" s="142" customFormat="1" ht="28" customHeight="1">
      <c r="A184" s="422" t="s">
        <v>119</v>
      </c>
      <c r="B184" s="342" t="s">
        <v>484</v>
      </c>
      <c r="C184" s="342"/>
      <c r="D184" s="342"/>
      <c r="E184" s="342"/>
      <c r="F184" s="342"/>
      <c r="G184" s="342"/>
      <c r="H184" s="342"/>
      <c r="I184" s="342"/>
      <c r="J184" s="380" t="s">
        <v>485</v>
      </c>
      <c r="K184" s="380"/>
      <c r="L184" s="380"/>
      <c r="M184" s="380"/>
      <c r="N184" s="380"/>
      <c r="O184" s="380"/>
      <c r="P184" s="380"/>
      <c r="Q184" s="380"/>
      <c r="R184" s="380"/>
      <c r="S184" s="380"/>
      <c r="T184" s="380"/>
      <c r="U184" s="380"/>
      <c r="V184" s="380"/>
      <c r="W184" s="380"/>
      <c r="X184" s="380"/>
      <c r="Y184" s="380"/>
      <c r="Z184" s="380"/>
      <c r="AA184" s="380"/>
      <c r="AB184" s="380"/>
      <c r="AC184" s="380"/>
      <c r="AD184" s="380"/>
      <c r="AE184" s="380"/>
      <c r="AF184" s="380"/>
      <c r="AG184" s="380"/>
      <c r="AH184" s="380"/>
      <c r="AI184" s="380"/>
      <c r="AJ184" s="380"/>
      <c r="AK184" s="343">
        <v>0</v>
      </c>
      <c r="AL184" s="371"/>
      <c r="AM184" s="387">
        <f>SUM(AK184:AL186)</f>
        <v>2</v>
      </c>
      <c r="AN184" s="360" t="s">
        <v>541</v>
      </c>
      <c r="AO184" s="452"/>
      <c r="AP184" s="452"/>
      <c r="AQ184" s="452"/>
      <c r="AR184" s="452"/>
      <c r="AS184" s="452"/>
    </row>
    <row r="185" spans="1:45" s="142" customFormat="1" ht="28" customHeight="1">
      <c r="A185" s="422"/>
      <c r="B185" s="342"/>
      <c r="C185" s="342"/>
      <c r="D185" s="342"/>
      <c r="E185" s="342"/>
      <c r="F185" s="342"/>
      <c r="G185" s="342"/>
      <c r="H185" s="342"/>
      <c r="I185" s="342"/>
      <c r="J185" s="380" t="s">
        <v>490</v>
      </c>
      <c r="K185" s="380"/>
      <c r="L185" s="380"/>
      <c r="M185" s="380"/>
      <c r="N185" s="380"/>
      <c r="O185" s="380"/>
      <c r="P185" s="380"/>
      <c r="Q185" s="380"/>
      <c r="R185" s="380"/>
      <c r="S185" s="380"/>
      <c r="T185" s="380"/>
      <c r="U185" s="380"/>
      <c r="V185" s="380"/>
      <c r="W185" s="380"/>
      <c r="X185" s="380"/>
      <c r="Y185" s="380"/>
      <c r="Z185" s="380"/>
      <c r="AA185" s="380"/>
      <c r="AB185" s="380"/>
      <c r="AC185" s="380"/>
      <c r="AD185" s="380"/>
      <c r="AE185" s="380"/>
      <c r="AF185" s="380"/>
      <c r="AG185" s="380"/>
      <c r="AH185" s="380"/>
      <c r="AI185" s="380"/>
      <c r="AJ185" s="380"/>
      <c r="AK185" s="343">
        <v>1</v>
      </c>
      <c r="AL185" s="371"/>
      <c r="AM185" s="388"/>
      <c r="AN185" s="452"/>
      <c r="AO185" s="452"/>
      <c r="AP185" s="452"/>
      <c r="AQ185" s="452"/>
      <c r="AR185" s="452"/>
      <c r="AS185" s="452"/>
    </row>
    <row r="186" spans="1:45" s="142" customFormat="1" ht="42" customHeight="1">
      <c r="A186" s="422"/>
      <c r="B186" s="342"/>
      <c r="C186" s="342"/>
      <c r="D186" s="342"/>
      <c r="E186" s="342"/>
      <c r="F186" s="342"/>
      <c r="G186" s="342"/>
      <c r="H186" s="342"/>
      <c r="I186" s="342"/>
      <c r="J186" s="380" t="s">
        <v>486</v>
      </c>
      <c r="K186" s="380"/>
      <c r="L186" s="380"/>
      <c r="M186" s="380"/>
      <c r="N186" s="380"/>
      <c r="O186" s="380"/>
      <c r="P186" s="380"/>
      <c r="Q186" s="380"/>
      <c r="R186" s="380"/>
      <c r="S186" s="380"/>
      <c r="T186" s="380"/>
      <c r="U186" s="380"/>
      <c r="V186" s="380"/>
      <c r="W186" s="380"/>
      <c r="X186" s="380"/>
      <c r="Y186" s="380"/>
      <c r="Z186" s="380"/>
      <c r="AA186" s="380"/>
      <c r="AB186" s="380"/>
      <c r="AC186" s="380"/>
      <c r="AD186" s="380"/>
      <c r="AE186" s="380"/>
      <c r="AF186" s="380"/>
      <c r="AG186" s="380"/>
      <c r="AH186" s="380"/>
      <c r="AI186" s="380"/>
      <c r="AJ186" s="380"/>
      <c r="AK186" s="343">
        <v>1</v>
      </c>
      <c r="AL186" s="371"/>
      <c r="AM186" s="389"/>
      <c r="AN186" s="452"/>
      <c r="AO186" s="452"/>
      <c r="AP186" s="452"/>
      <c r="AQ186" s="452"/>
      <c r="AR186" s="452"/>
      <c r="AS186" s="452"/>
    </row>
    <row r="187" spans="1:45" ht="5.15" customHeight="1">
      <c r="A187" s="26"/>
      <c r="B187" s="97"/>
      <c r="C187" s="92"/>
      <c r="D187" s="129"/>
      <c r="E187" s="129"/>
      <c r="F187" s="104"/>
      <c r="G187" s="104"/>
      <c r="H187" s="104"/>
      <c r="I187" s="104"/>
      <c r="J187" s="92"/>
      <c r="K187" s="92"/>
      <c r="L187" s="92"/>
    </row>
    <row r="188" spans="1:45" s="142" customFormat="1" ht="28" customHeight="1">
      <c r="A188" s="370" t="s">
        <v>120</v>
      </c>
      <c r="B188" s="381" t="s">
        <v>487</v>
      </c>
      <c r="C188" s="381"/>
      <c r="D188" s="381"/>
      <c r="E188" s="381"/>
      <c r="F188" s="381"/>
      <c r="G188" s="381"/>
      <c r="H188" s="381"/>
      <c r="I188" s="381"/>
      <c r="J188" s="442" t="s">
        <v>505</v>
      </c>
      <c r="K188" s="443"/>
      <c r="L188" s="443"/>
      <c r="M188" s="443"/>
      <c r="N188" s="443"/>
      <c r="O188" s="443"/>
      <c r="P188" s="443"/>
      <c r="Q188" s="443"/>
      <c r="R188" s="443"/>
      <c r="S188" s="443"/>
      <c r="T188" s="443"/>
      <c r="U188" s="443"/>
      <c r="V188" s="443"/>
      <c r="W188" s="443"/>
      <c r="X188" s="443"/>
      <c r="Y188" s="443"/>
      <c r="Z188" s="443"/>
      <c r="AA188" s="443"/>
      <c r="AB188" s="443"/>
      <c r="AC188" s="443"/>
      <c r="AD188" s="443"/>
      <c r="AE188" s="443"/>
      <c r="AF188" s="443"/>
      <c r="AG188" s="443"/>
      <c r="AH188" s="443"/>
      <c r="AI188" s="443"/>
      <c r="AJ188" s="443"/>
      <c r="AK188" s="343">
        <v>0</v>
      </c>
      <c r="AL188" s="343"/>
      <c r="AM188" s="387">
        <f>SUM(AK188:AL190)</f>
        <v>1</v>
      </c>
      <c r="AN188" s="359" t="s">
        <v>542</v>
      </c>
      <c r="AO188" s="359"/>
      <c r="AP188" s="359"/>
      <c r="AQ188" s="359"/>
      <c r="AR188" s="359"/>
      <c r="AS188" s="359"/>
    </row>
    <row r="189" spans="1:45" s="142" customFormat="1" ht="28" customHeight="1">
      <c r="A189" s="370"/>
      <c r="B189" s="381"/>
      <c r="C189" s="381"/>
      <c r="D189" s="381"/>
      <c r="E189" s="381"/>
      <c r="F189" s="381"/>
      <c r="G189" s="381"/>
      <c r="H189" s="381"/>
      <c r="I189" s="381"/>
      <c r="J189" s="453" t="s">
        <v>488</v>
      </c>
      <c r="K189" s="454"/>
      <c r="L189" s="454"/>
      <c r="M189" s="454"/>
      <c r="N189" s="454"/>
      <c r="O189" s="454"/>
      <c r="P189" s="454"/>
      <c r="Q189" s="454"/>
      <c r="R189" s="454"/>
      <c r="S189" s="454"/>
      <c r="T189" s="454"/>
      <c r="U189" s="454"/>
      <c r="V189" s="454"/>
      <c r="W189" s="454"/>
      <c r="X189" s="454"/>
      <c r="Y189" s="454"/>
      <c r="Z189" s="454"/>
      <c r="AA189" s="454"/>
      <c r="AB189" s="454"/>
      <c r="AC189" s="454"/>
      <c r="AD189" s="454"/>
      <c r="AE189" s="454"/>
      <c r="AF189" s="454"/>
      <c r="AG189" s="454"/>
      <c r="AH189" s="454"/>
      <c r="AI189" s="454"/>
      <c r="AJ189" s="454"/>
      <c r="AK189" s="343">
        <v>0</v>
      </c>
      <c r="AL189" s="343"/>
      <c r="AM189" s="388"/>
      <c r="AN189" s="359"/>
      <c r="AO189" s="359"/>
      <c r="AP189" s="359"/>
      <c r="AQ189" s="359"/>
      <c r="AR189" s="359"/>
      <c r="AS189" s="359"/>
    </row>
    <row r="190" spans="1:45" s="142" customFormat="1" ht="54" customHeight="1">
      <c r="A190" s="370"/>
      <c r="B190" s="381"/>
      <c r="C190" s="381"/>
      <c r="D190" s="381"/>
      <c r="E190" s="381"/>
      <c r="F190" s="381"/>
      <c r="G190" s="381"/>
      <c r="H190" s="381"/>
      <c r="I190" s="381"/>
      <c r="J190" s="373" t="s">
        <v>540</v>
      </c>
      <c r="K190" s="373"/>
      <c r="L190" s="373"/>
      <c r="M190" s="373"/>
      <c r="N190" s="373"/>
      <c r="O190" s="373"/>
      <c r="P190" s="373"/>
      <c r="Q190" s="373"/>
      <c r="R190" s="373"/>
      <c r="S190" s="373"/>
      <c r="T190" s="373"/>
      <c r="U190" s="373"/>
      <c r="V190" s="373"/>
      <c r="W190" s="373"/>
      <c r="X190" s="373"/>
      <c r="Y190" s="373"/>
      <c r="Z190" s="373"/>
      <c r="AA190" s="373"/>
      <c r="AB190" s="373"/>
      <c r="AC190" s="373"/>
      <c r="AD190" s="373"/>
      <c r="AE190" s="373"/>
      <c r="AF190" s="373"/>
      <c r="AG190" s="373"/>
      <c r="AH190" s="373"/>
      <c r="AI190" s="373"/>
      <c r="AJ190" s="451"/>
      <c r="AK190" s="343">
        <v>1</v>
      </c>
      <c r="AL190" s="343"/>
      <c r="AM190" s="389"/>
      <c r="AN190" s="359"/>
      <c r="AO190" s="359"/>
      <c r="AP190" s="359"/>
      <c r="AQ190" s="359"/>
      <c r="AR190" s="359"/>
      <c r="AS190" s="359"/>
    </row>
    <row r="191" spans="1:45" ht="5.15" customHeight="1">
      <c r="A191" s="26"/>
      <c r="B191" s="97"/>
      <c r="C191" s="92"/>
      <c r="D191" s="129"/>
      <c r="E191" s="129"/>
      <c r="F191" s="104"/>
      <c r="G191" s="104"/>
      <c r="H191" s="104"/>
      <c r="I191" s="104"/>
      <c r="J191" s="92"/>
      <c r="K191" s="92"/>
      <c r="L191" s="92"/>
    </row>
    <row r="192" spans="1:45" s="142" customFormat="1" ht="18" customHeight="1">
      <c r="A192" s="370" t="s">
        <v>121</v>
      </c>
      <c r="B192" s="342" t="s">
        <v>491</v>
      </c>
      <c r="C192" s="342"/>
      <c r="D192" s="342"/>
      <c r="E192" s="342"/>
      <c r="F192" s="342"/>
      <c r="G192" s="342"/>
      <c r="H192" s="342"/>
      <c r="I192" s="342"/>
      <c r="J192" s="342" t="s">
        <v>489</v>
      </c>
      <c r="K192" s="342"/>
      <c r="L192" s="342"/>
      <c r="M192" s="342"/>
      <c r="N192" s="342"/>
      <c r="O192" s="342"/>
      <c r="P192" s="342"/>
      <c r="Q192" s="342"/>
      <c r="R192" s="342"/>
      <c r="S192" s="342"/>
      <c r="T192" s="342"/>
      <c r="U192" s="342"/>
      <c r="V192" s="342"/>
      <c r="W192" s="342"/>
      <c r="X192" s="342"/>
      <c r="Y192" s="342"/>
      <c r="Z192" s="342"/>
      <c r="AA192" s="342"/>
      <c r="AB192" s="342"/>
      <c r="AC192" s="342"/>
      <c r="AD192" s="342"/>
      <c r="AE192" s="342"/>
      <c r="AF192" s="342"/>
      <c r="AG192" s="342"/>
      <c r="AH192" s="342"/>
      <c r="AI192" s="342"/>
      <c r="AJ192" s="342"/>
      <c r="AK192" s="343">
        <v>0</v>
      </c>
      <c r="AL192" s="343"/>
      <c r="AM192" s="435">
        <f>SUM(AK192:AL195)</f>
        <v>0</v>
      </c>
      <c r="AN192" s="359" t="s">
        <v>543</v>
      </c>
      <c r="AO192" s="359"/>
      <c r="AP192" s="359"/>
      <c r="AQ192" s="359"/>
      <c r="AR192" s="359"/>
      <c r="AS192" s="359"/>
    </row>
    <row r="193" spans="1:45" s="142" customFormat="1" ht="30" customHeight="1">
      <c r="A193" s="370"/>
      <c r="B193" s="342"/>
      <c r="C193" s="342"/>
      <c r="D193" s="342"/>
      <c r="E193" s="342"/>
      <c r="F193" s="342"/>
      <c r="G193" s="342"/>
      <c r="H193" s="342"/>
      <c r="I193" s="342"/>
      <c r="J193" s="342" t="s">
        <v>494</v>
      </c>
      <c r="K193" s="342"/>
      <c r="L193" s="342"/>
      <c r="M193" s="342"/>
      <c r="N193" s="342"/>
      <c r="O193" s="342"/>
      <c r="P193" s="342"/>
      <c r="Q193" s="342"/>
      <c r="R193" s="342"/>
      <c r="S193" s="342"/>
      <c r="T193" s="342"/>
      <c r="U193" s="342"/>
      <c r="V193" s="342"/>
      <c r="W193" s="342"/>
      <c r="X193" s="342"/>
      <c r="Y193" s="342"/>
      <c r="Z193" s="342"/>
      <c r="AA193" s="342"/>
      <c r="AB193" s="342"/>
      <c r="AC193" s="342"/>
      <c r="AD193" s="342"/>
      <c r="AE193" s="342"/>
      <c r="AF193" s="342"/>
      <c r="AG193" s="342"/>
      <c r="AH193" s="342"/>
      <c r="AI193" s="342"/>
      <c r="AJ193" s="342"/>
      <c r="AK193" s="343">
        <v>0</v>
      </c>
      <c r="AL193" s="343"/>
      <c r="AM193" s="435"/>
      <c r="AN193" s="359"/>
      <c r="AO193" s="359"/>
      <c r="AP193" s="359"/>
      <c r="AQ193" s="359"/>
      <c r="AR193" s="359"/>
      <c r="AS193" s="359"/>
    </row>
    <row r="194" spans="1:45" s="142" customFormat="1" ht="28" customHeight="1">
      <c r="A194" s="370"/>
      <c r="B194" s="342"/>
      <c r="C194" s="342"/>
      <c r="D194" s="342"/>
      <c r="E194" s="342"/>
      <c r="F194" s="342"/>
      <c r="G194" s="342"/>
      <c r="H194" s="342"/>
      <c r="I194" s="342"/>
      <c r="J194" s="342" t="s">
        <v>493</v>
      </c>
      <c r="K194" s="342"/>
      <c r="L194" s="342"/>
      <c r="M194" s="342"/>
      <c r="N194" s="342"/>
      <c r="O194" s="342"/>
      <c r="P194" s="342"/>
      <c r="Q194" s="342"/>
      <c r="R194" s="342"/>
      <c r="S194" s="342"/>
      <c r="T194" s="342"/>
      <c r="U194" s="342"/>
      <c r="V194" s="342"/>
      <c r="W194" s="342"/>
      <c r="X194" s="342"/>
      <c r="Y194" s="342"/>
      <c r="Z194" s="342"/>
      <c r="AA194" s="342"/>
      <c r="AB194" s="342"/>
      <c r="AC194" s="342"/>
      <c r="AD194" s="342"/>
      <c r="AE194" s="342"/>
      <c r="AF194" s="342"/>
      <c r="AG194" s="342"/>
      <c r="AH194" s="342"/>
      <c r="AI194" s="342"/>
      <c r="AJ194" s="342"/>
      <c r="AK194" s="343">
        <v>0</v>
      </c>
      <c r="AL194" s="343"/>
      <c r="AM194" s="435"/>
      <c r="AN194" s="359"/>
      <c r="AO194" s="359"/>
      <c r="AP194" s="359"/>
      <c r="AQ194" s="359"/>
      <c r="AR194" s="359"/>
      <c r="AS194" s="359"/>
    </row>
    <row r="195" spans="1:45" ht="39" customHeight="1">
      <c r="A195" s="370"/>
      <c r="B195" s="342"/>
      <c r="C195" s="342"/>
      <c r="D195" s="342"/>
      <c r="E195" s="342"/>
      <c r="F195" s="342"/>
      <c r="G195" s="342"/>
      <c r="H195" s="342"/>
      <c r="I195" s="342"/>
      <c r="J195" s="373" t="s">
        <v>492</v>
      </c>
      <c r="K195" s="373"/>
      <c r="L195" s="373"/>
      <c r="M195" s="373"/>
      <c r="N195" s="373"/>
      <c r="O195" s="373"/>
      <c r="P195" s="373"/>
      <c r="Q195" s="373"/>
      <c r="R195" s="373"/>
      <c r="S195" s="373"/>
      <c r="T195" s="373"/>
      <c r="U195" s="373"/>
      <c r="V195" s="373"/>
      <c r="W195" s="373"/>
      <c r="X195" s="373"/>
      <c r="Y195" s="373"/>
      <c r="Z195" s="373"/>
      <c r="AA195" s="373"/>
      <c r="AB195" s="373"/>
      <c r="AC195" s="373"/>
      <c r="AD195" s="373"/>
      <c r="AE195" s="373"/>
      <c r="AF195" s="373"/>
      <c r="AG195" s="373"/>
      <c r="AH195" s="373"/>
      <c r="AI195" s="373"/>
      <c r="AJ195" s="373"/>
      <c r="AK195" s="343">
        <v>0</v>
      </c>
      <c r="AL195" s="343"/>
      <c r="AM195" s="435"/>
      <c r="AN195" s="359"/>
      <c r="AO195" s="359"/>
      <c r="AP195" s="359"/>
      <c r="AQ195" s="359"/>
      <c r="AR195" s="359"/>
      <c r="AS195" s="359"/>
    </row>
    <row r="196" spans="1:45" ht="6" customHeight="1"/>
    <row r="197" spans="1:45" ht="48.75" customHeight="1">
      <c r="A197" s="367" t="s">
        <v>561</v>
      </c>
      <c r="B197" s="368"/>
      <c r="C197" s="368"/>
      <c r="D197" s="368"/>
      <c r="E197" s="368"/>
      <c r="F197" s="368"/>
      <c r="G197" s="368"/>
      <c r="H197" s="368"/>
      <c r="I197" s="369"/>
      <c r="J197" s="362"/>
      <c r="K197" s="357"/>
      <c r="L197" s="357"/>
      <c r="M197" s="357"/>
      <c r="N197" s="357"/>
      <c r="O197" s="357"/>
      <c r="P197" s="357"/>
      <c r="Q197" s="357"/>
      <c r="R197" s="357"/>
      <c r="S197" s="357"/>
      <c r="T197" s="357"/>
      <c r="U197" s="357"/>
      <c r="V197" s="357"/>
      <c r="W197" s="357"/>
      <c r="X197" s="357"/>
      <c r="Y197" s="357"/>
      <c r="Z197" s="357"/>
      <c r="AA197" s="357"/>
      <c r="AB197" s="357"/>
      <c r="AC197" s="357"/>
      <c r="AD197" s="357"/>
      <c r="AE197" s="357"/>
      <c r="AF197" s="357"/>
      <c r="AG197" s="357"/>
      <c r="AH197" s="357"/>
      <c r="AI197" s="357"/>
      <c r="AJ197" s="357"/>
      <c r="AK197" s="363" t="s">
        <v>560</v>
      </c>
      <c r="AL197" s="364"/>
      <c r="AM197" s="364"/>
      <c r="AN197" s="357"/>
      <c r="AO197" s="357"/>
      <c r="AP197" s="357"/>
      <c r="AQ197" s="357"/>
      <c r="AR197" s="357"/>
      <c r="AS197" s="358"/>
    </row>
  </sheetData>
  <mergeCells count="376">
    <mergeCell ref="S3:V3"/>
    <mergeCell ref="A37:AS37"/>
    <mergeCell ref="AP3:AS3"/>
    <mergeCell ref="AN3:AO3"/>
    <mergeCell ref="AM176:AM178"/>
    <mergeCell ref="AK153:AM153"/>
    <mergeCell ref="A21:AS34"/>
    <mergeCell ref="AM124:AM126"/>
    <mergeCell ref="AM128:AM130"/>
    <mergeCell ref="AM136:AM138"/>
    <mergeCell ref="AN66:AS68"/>
    <mergeCell ref="AK66:AL66"/>
    <mergeCell ref="AM102:AM104"/>
    <mergeCell ref="AK106:AM106"/>
    <mergeCell ref="AM86:AM88"/>
    <mergeCell ref="J75:AJ75"/>
    <mergeCell ref="AN70:AS72"/>
    <mergeCell ref="J80:AJ80"/>
    <mergeCell ref="J76:AJ76"/>
    <mergeCell ref="J71:AJ71"/>
    <mergeCell ref="A171:A174"/>
    <mergeCell ref="B171:I174"/>
    <mergeCell ref="AN171:AS174"/>
    <mergeCell ref="J173:AJ173"/>
    <mergeCell ref="AM149:AM151"/>
    <mergeCell ref="AM157:AM159"/>
    <mergeCell ref="AM167:AM169"/>
    <mergeCell ref="AN149:AS151"/>
    <mergeCell ref="AN184:AS186"/>
    <mergeCell ref="AN176:AS178"/>
    <mergeCell ref="AN188:AS190"/>
    <mergeCell ref="AK75:AL75"/>
    <mergeCell ref="AK79:AL79"/>
    <mergeCell ref="AK80:AL80"/>
    <mergeCell ref="AM74:AM76"/>
    <mergeCell ref="AM78:AM80"/>
    <mergeCell ref="AN74:AS76"/>
    <mergeCell ref="A84:AL84"/>
    <mergeCell ref="J91:AJ91"/>
    <mergeCell ref="AK95:AL95"/>
    <mergeCell ref="J95:AJ95"/>
    <mergeCell ref="AK99:AL99"/>
    <mergeCell ref="J99:AJ99"/>
    <mergeCell ref="A140:A143"/>
    <mergeCell ref="J167:AJ167"/>
    <mergeCell ref="J188:AJ188"/>
    <mergeCell ref="J189:AJ189"/>
    <mergeCell ref="A176:A178"/>
    <mergeCell ref="A182:AL182"/>
    <mergeCell ref="AK177:AL177"/>
    <mergeCell ref="J180:AJ180"/>
    <mergeCell ref="AK180:AM180"/>
    <mergeCell ref="AM184:AM186"/>
    <mergeCell ref="AK189:AL189"/>
    <mergeCell ref="AM192:AM195"/>
    <mergeCell ref="AM188:AM190"/>
    <mergeCell ref="J177:AJ177"/>
    <mergeCell ref="J178:AJ178"/>
    <mergeCell ref="AK186:AL186"/>
    <mergeCell ref="AK185:AL185"/>
    <mergeCell ref="AK193:AL193"/>
    <mergeCell ref="AK192:AL192"/>
    <mergeCell ref="J194:AJ194"/>
    <mergeCell ref="J193:AJ193"/>
    <mergeCell ref="B184:I186"/>
    <mergeCell ref="B176:I178"/>
    <mergeCell ref="J176:AJ176"/>
    <mergeCell ref="AK184:AL184"/>
    <mergeCell ref="A188:A190"/>
    <mergeCell ref="B188:I190"/>
    <mergeCell ref="J190:AJ190"/>
    <mergeCell ref="AK188:AL188"/>
    <mergeCell ref="AK195:AL195"/>
    <mergeCell ref="J195:AJ195"/>
    <mergeCell ref="J192:AJ192"/>
    <mergeCell ref="J184:AJ184"/>
    <mergeCell ref="J185:AJ185"/>
    <mergeCell ref="AK194:AL194"/>
    <mergeCell ref="A184:A186"/>
    <mergeCell ref="J186:AJ186"/>
    <mergeCell ref="AK190:AL190"/>
    <mergeCell ref="J171:AJ171"/>
    <mergeCell ref="AK174:AL174"/>
    <mergeCell ref="J172:AJ172"/>
    <mergeCell ref="AK171:AL171"/>
    <mergeCell ref="AM171:AM174"/>
    <mergeCell ref="AK167:AL167"/>
    <mergeCell ref="AK168:AL168"/>
    <mergeCell ref="AK169:AL169"/>
    <mergeCell ref="AN157:AS159"/>
    <mergeCell ref="AK158:AL158"/>
    <mergeCell ref="J158:AJ158"/>
    <mergeCell ref="AK159:AL159"/>
    <mergeCell ref="J157:AJ157"/>
    <mergeCell ref="J159:AJ159"/>
    <mergeCell ref="AN167:AS169"/>
    <mergeCell ref="J168:AJ168"/>
    <mergeCell ref="J169:AJ169"/>
    <mergeCell ref="J151:AJ151"/>
    <mergeCell ref="AN145:AS147"/>
    <mergeCell ref="AK146:AL146"/>
    <mergeCell ref="J146:AJ146"/>
    <mergeCell ref="AK147:AL147"/>
    <mergeCell ref="J145:AJ145"/>
    <mergeCell ref="J147:AJ147"/>
    <mergeCell ref="AM145:AM147"/>
    <mergeCell ref="A167:A169"/>
    <mergeCell ref="B167:I169"/>
    <mergeCell ref="A149:A151"/>
    <mergeCell ref="B149:I151"/>
    <mergeCell ref="AK149:AL149"/>
    <mergeCell ref="A153:I153"/>
    <mergeCell ref="J153:AJ153"/>
    <mergeCell ref="AK150:AL150"/>
    <mergeCell ref="J150:AJ150"/>
    <mergeCell ref="AK151:AL151"/>
    <mergeCell ref="A157:A159"/>
    <mergeCell ref="B157:I159"/>
    <mergeCell ref="AK157:AL157"/>
    <mergeCell ref="A155:AL155"/>
    <mergeCell ref="J161:AJ161"/>
    <mergeCell ref="AK161:AM161"/>
    <mergeCell ref="A145:A147"/>
    <mergeCell ref="B145:I147"/>
    <mergeCell ref="AK145:AL145"/>
    <mergeCell ref="B140:I143"/>
    <mergeCell ref="AK143:AL143"/>
    <mergeCell ref="J143:AJ143"/>
    <mergeCell ref="AK141:AL141"/>
    <mergeCell ref="J141:AJ141"/>
    <mergeCell ref="J149:AJ149"/>
    <mergeCell ref="J137:AJ137"/>
    <mergeCell ref="AK138:AL138"/>
    <mergeCell ref="J138:AJ138"/>
    <mergeCell ref="AK140:AL140"/>
    <mergeCell ref="J140:AJ140"/>
    <mergeCell ref="AM140:AM143"/>
    <mergeCell ref="A136:A138"/>
    <mergeCell ref="B136:I138"/>
    <mergeCell ref="AK136:AL136"/>
    <mergeCell ref="J136:AJ136"/>
    <mergeCell ref="AK137:AL137"/>
    <mergeCell ref="AK142:AL142"/>
    <mergeCell ref="J142:AJ142"/>
    <mergeCell ref="J128:AJ128"/>
    <mergeCell ref="A134:AL134"/>
    <mergeCell ref="J132:AJ132"/>
    <mergeCell ref="AK130:AL130"/>
    <mergeCell ref="J130:AJ130"/>
    <mergeCell ref="AK129:AL129"/>
    <mergeCell ref="J129:AJ129"/>
    <mergeCell ref="A128:A130"/>
    <mergeCell ref="B128:I130"/>
    <mergeCell ref="AK132:AM132"/>
    <mergeCell ref="AK128:AL128"/>
    <mergeCell ref="A124:A126"/>
    <mergeCell ref="B124:I126"/>
    <mergeCell ref="AK124:AL124"/>
    <mergeCell ref="J124:AJ124"/>
    <mergeCell ref="AK126:AL126"/>
    <mergeCell ref="J126:AJ126"/>
    <mergeCell ref="AK125:AL125"/>
    <mergeCell ref="J125:AJ125"/>
    <mergeCell ref="AK112:AL112"/>
    <mergeCell ref="A120:AL120"/>
    <mergeCell ref="AK116:AL116"/>
    <mergeCell ref="J116:AJ116"/>
    <mergeCell ref="AM114:AM116"/>
    <mergeCell ref="AN110:AS112"/>
    <mergeCell ref="A122:AL122"/>
    <mergeCell ref="AK111:AL111"/>
    <mergeCell ref="J112:AJ112"/>
    <mergeCell ref="A114:A116"/>
    <mergeCell ref="B114:I116"/>
    <mergeCell ref="AK114:AL114"/>
    <mergeCell ref="J114:AJ114"/>
    <mergeCell ref="J111:AJ111"/>
    <mergeCell ref="B110:I112"/>
    <mergeCell ref="AK110:AL110"/>
    <mergeCell ref="AM110:AM112"/>
    <mergeCell ref="AK103:AL103"/>
    <mergeCell ref="J103:AJ103"/>
    <mergeCell ref="J110:AJ110"/>
    <mergeCell ref="A108:AL108"/>
    <mergeCell ref="A102:A104"/>
    <mergeCell ref="B102:I104"/>
    <mergeCell ref="AK102:AL102"/>
    <mergeCell ref="J102:AJ102"/>
    <mergeCell ref="A106:I106"/>
    <mergeCell ref="AK104:AL104"/>
    <mergeCell ref="J104:AJ104"/>
    <mergeCell ref="A110:A112"/>
    <mergeCell ref="J106:AJ106"/>
    <mergeCell ref="A94:A96"/>
    <mergeCell ref="B94:I96"/>
    <mergeCell ref="J87:AJ87"/>
    <mergeCell ref="AN98:AS100"/>
    <mergeCell ref="AK94:AL94"/>
    <mergeCell ref="J94:AJ94"/>
    <mergeCell ref="AN94:AS96"/>
    <mergeCell ref="AK96:AL96"/>
    <mergeCell ref="AK100:AL100"/>
    <mergeCell ref="J100:AJ100"/>
    <mergeCell ref="A98:A100"/>
    <mergeCell ref="B98:I100"/>
    <mergeCell ref="AK98:AL98"/>
    <mergeCell ref="J98:AJ98"/>
    <mergeCell ref="AK91:AL91"/>
    <mergeCell ref="AN90:AS92"/>
    <mergeCell ref="AM90:AM92"/>
    <mergeCell ref="AM94:AM96"/>
    <mergeCell ref="AM98:AM100"/>
    <mergeCell ref="A90:A92"/>
    <mergeCell ref="B90:I92"/>
    <mergeCell ref="AK90:AL90"/>
    <mergeCell ref="J90:AJ90"/>
    <mergeCell ref="A86:A88"/>
    <mergeCell ref="A82:I82"/>
    <mergeCell ref="B86:I88"/>
    <mergeCell ref="AK92:AL92"/>
    <mergeCell ref="AK87:AL87"/>
    <mergeCell ref="J92:AJ92"/>
    <mergeCell ref="J86:AJ86"/>
    <mergeCell ref="J72:AJ72"/>
    <mergeCell ref="A66:A68"/>
    <mergeCell ref="B66:I68"/>
    <mergeCell ref="AK68:AL68"/>
    <mergeCell ref="J68:AJ68"/>
    <mergeCell ref="AK67:AL67"/>
    <mergeCell ref="J66:AJ66"/>
    <mergeCell ref="J67:AJ67"/>
    <mergeCell ref="J82:AJ82"/>
    <mergeCell ref="AK82:AM82"/>
    <mergeCell ref="AK86:AL86"/>
    <mergeCell ref="AK88:AL88"/>
    <mergeCell ref="J88:AJ88"/>
    <mergeCell ref="AN78:AS80"/>
    <mergeCell ref="A74:A76"/>
    <mergeCell ref="B74:I76"/>
    <mergeCell ref="AK74:AL74"/>
    <mergeCell ref="J74:AJ74"/>
    <mergeCell ref="A70:A72"/>
    <mergeCell ref="B70:I72"/>
    <mergeCell ref="AK70:AL70"/>
    <mergeCell ref="J70:AJ70"/>
    <mergeCell ref="AK76:AL76"/>
    <mergeCell ref="A78:A80"/>
    <mergeCell ref="B78:I80"/>
    <mergeCell ref="AK78:AL78"/>
    <mergeCell ref="J78:AJ78"/>
    <mergeCell ref="AK71:AL71"/>
    <mergeCell ref="J79:AJ79"/>
    <mergeCell ref="A60:I60"/>
    <mergeCell ref="J56:AA56"/>
    <mergeCell ref="J55:AA55"/>
    <mergeCell ref="AB53:AI53"/>
    <mergeCell ref="AB56:AI56"/>
    <mergeCell ref="A54:I58"/>
    <mergeCell ref="AK60:AM60"/>
    <mergeCell ref="AM55:AS55"/>
    <mergeCell ref="AM56:AS56"/>
    <mergeCell ref="AM53:AS53"/>
    <mergeCell ref="AM54:AS54"/>
    <mergeCell ref="A39:I42"/>
    <mergeCell ref="AB39:AI39"/>
    <mergeCell ref="AB40:AI40"/>
    <mergeCell ref="AB41:AI41"/>
    <mergeCell ref="AR5:AS5"/>
    <mergeCell ref="A38:I38"/>
    <mergeCell ref="AB38:AI38"/>
    <mergeCell ref="AJ38:AL38"/>
    <mergeCell ref="AM38:AS38"/>
    <mergeCell ref="A19:AS19"/>
    <mergeCell ref="AM39:AS39"/>
    <mergeCell ref="AM40:AS40"/>
    <mergeCell ref="AM41:AS41"/>
    <mergeCell ref="AM42:AS42"/>
    <mergeCell ref="AB42:AI42"/>
    <mergeCell ref="J43:AA43"/>
    <mergeCell ref="J44:AA44"/>
    <mergeCell ref="J45:AA45"/>
    <mergeCell ref="J46:AA46"/>
    <mergeCell ref="AB43:AI43"/>
    <mergeCell ref="J57:AA57"/>
    <mergeCell ref="A1:AS1"/>
    <mergeCell ref="A3:C3"/>
    <mergeCell ref="D3:I3"/>
    <mergeCell ref="M3:R3"/>
    <mergeCell ref="J42:AA42"/>
    <mergeCell ref="J48:AA48"/>
    <mergeCell ref="J49:AA49"/>
    <mergeCell ref="J50:AA50"/>
    <mergeCell ref="A43:I47"/>
    <mergeCell ref="J47:AA47"/>
    <mergeCell ref="AB45:AI45"/>
    <mergeCell ref="AB46:AI46"/>
    <mergeCell ref="J39:AA39"/>
    <mergeCell ref="J38:AA38"/>
    <mergeCell ref="J40:AA40"/>
    <mergeCell ref="J41:AA41"/>
    <mergeCell ref="A5:AC5"/>
    <mergeCell ref="AE5:AQ5"/>
    <mergeCell ref="AM43:AS43"/>
    <mergeCell ref="AB58:AI58"/>
    <mergeCell ref="AB48:AI48"/>
    <mergeCell ref="AB49:AI49"/>
    <mergeCell ref="AB50:AI50"/>
    <mergeCell ref="AB51:AI51"/>
    <mergeCell ref="AB52:AI52"/>
    <mergeCell ref="AB55:AI55"/>
    <mergeCell ref="AB47:AI47"/>
    <mergeCell ref="AM45:AS45"/>
    <mergeCell ref="AM46:AS46"/>
    <mergeCell ref="AM44:AS44"/>
    <mergeCell ref="AB57:AI57"/>
    <mergeCell ref="AB44:AI44"/>
    <mergeCell ref="AB54:AI54"/>
    <mergeCell ref="J96:AJ96"/>
    <mergeCell ref="AM58:AS58"/>
    <mergeCell ref="AM47:AS47"/>
    <mergeCell ref="AM48:AS48"/>
    <mergeCell ref="AM49:AS49"/>
    <mergeCell ref="AM50:AS50"/>
    <mergeCell ref="AM51:AS51"/>
    <mergeCell ref="AM52:AS52"/>
    <mergeCell ref="AM57:AS57"/>
    <mergeCell ref="J51:AA51"/>
    <mergeCell ref="J52:AA52"/>
    <mergeCell ref="J53:AA53"/>
    <mergeCell ref="J54:AA54"/>
    <mergeCell ref="J58:AA58"/>
    <mergeCell ref="A64:AL64"/>
    <mergeCell ref="AM66:AM68"/>
    <mergeCell ref="AM70:AM72"/>
    <mergeCell ref="AK72:AL72"/>
    <mergeCell ref="AN82:AS82"/>
    <mergeCell ref="A48:I53"/>
    <mergeCell ref="AN60:AS60"/>
    <mergeCell ref="D63:E63"/>
    <mergeCell ref="A62:AL62"/>
    <mergeCell ref="J60:AJ60"/>
    <mergeCell ref="J197:AJ197"/>
    <mergeCell ref="AK197:AM197"/>
    <mergeCell ref="AN106:AS106"/>
    <mergeCell ref="A118:I118"/>
    <mergeCell ref="J118:AJ118"/>
    <mergeCell ref="AK118:AM118"/>
    <mergeCell ref="AN118:AS118"/>
    <mergeCell ref="A161:I161"/>
    <mergeCell ref="A180:I180"/>
    <mergeCell ref="A197:I197"/>
    <mergeCell ref="A132:I132"/>
    <mergeCell ref="A192:A195"/>
    <mergeCell ref="B192:I195"/>
    <mergeCell ref="AN192:AS195"/>
    <mergeCell ref="AK172:AL172"/>
    <mergeCell ref="AK178:AL178"/>
    <mergeCell ref="AK176:AL176"/>
    <mergeCell ref="J174:AJ174"/>
    <mergeCell ref="AK173:AL173"/>
    <mergeCell ref="A163:AL163"/>
    <mergeCell ref="A165:AL165"/>
    <mergeCell ref="AN114:AS116"/>
    <mergeCell ref="AK115:AL115"/>
    <mergeCell ref="J115:AJ115"/>
    <mergeCell ref="AN132:AS132"/>
    <mergeCell ref="AN153:AS153"/>
    <mergeCell ref="AN161:AS161"/>
    <mergeCell ref="AN180:AS180"/>
    <mergeCell ref="AN197:AS197"/>
    <mergeCell ref="AN86:AS88"/>
    <mergeCell ref="AN128:AS130"/>
    <mergeCell ref="AN136:AS138"/>
    <mergeCell ref="AN140:AS143"/>
    <mergeCell ref="AN102:AS104"/>
    <mergeCell ref="AN124:AS126"/>
  </mergeCells>
  <phoneticPr fontId="92" type="noConversion"/>
  <conditionalFormatting sqref="AM62">
    <cfRule type="iconSet" priority="24">
      <iconSet iconSet="3Symbols">
        <cfvo type="percent" val="0"/>
        <cfvo type="num" val="3"/>
        <cfvo type="num" val="4"/>
      </iconSet>
    </cfRule>
  </conditionalFormatting>
  <conditionalFormatting sqref="AM64">
    <cfRule type="iconSet" priority="39">
      <iconSet>
        <cfvo type="percent" val="0"/>
        <cfvo type="num" val="3"/>
        <cfvo type="num" val="4"/>
      </iconSet>
    </cfRule>
  </conditionalFormatting>
  <conditionalFormatting sqref="AM66">
    <cfRule type="iconSet" priority="38">
      <iconSet iconSet="3Symbols">
        <cfvo type="percent" val="0"/>
        <cfvo type="num" val="3"/>
        <cfvo type="num" val="4"/>
      </iconSet>
    </cfRule>
  </conditionalFormatting>
  <conditionalFormatting sqref="AM70">
    <cfRule type="iconSet" priority="10">
      <iconSet iconSet="3Symbols">
        <cfvo type="percent" val="0"/>
        <cfvo type="num" val="3"/>
        <cfvo type="num" val="4"/>
      </iconSet>
    </cfRule>
  </conditionalFormatting>
  <conditionalFormatting sqref="AM74">
    <cfRule type="iconSet" priority="88">
      <iconSet iconSet="3Symbols">
        <cfvo type="percent" val="0"/>
        <cfvo type="num" val="3"/>
        <cfvo type="num" val="4"/>
      </iconSet>
    </cfRule>
  </conditionalFormatting>
  <conditionalFormatting sqref="AM78">
    <cfRule type="iconSet" priority="89">
      <iconSet iconSet="3Symbols">
        <cfvo type="percent" val="0"/>
        <cfvo type="num" val="3"/>
        <cfvo type="num" val="4"/>
      </iconSet>
    </cfRule>
  </conditionalFormatting>
  <conditionalFormatting sqref="AM84">
    <cfRule type="iconSet" priority="83">
      <iconSet>
        <cfvo type="percent" val="0"/>
        <cfvo type="num" val="3"/>
        <cfvo type="num" val="4"/>
      </iconSet>
    </cfRule>
  </conditionalFormatting>
  <conditionalFormatting sqref="AM86">
    <cfRule type="iconSet" priority="126">
      <iconSet iconSet="3Symbols">
        <cfvo type="percent" val="0"/>
        <cfvo type="num" val="3"/>
        <cfvo type="num" val="4"/>
      </iconSet>
    </cfRule>
  </conditionalFormatting>
  <conditionalFormatting sqref="AM90">
    <cfRule type="iconSet" priority="127">
      <iconSet iconSet="3Symbols">
        <cfvo type="percent" val="0"/>
        <cfvo type="num" val="3"/>
        <cfvo type="num" val="4"/>
      </iconSet>
    </cfRule>
  </conditionalFormatting>
  <conditionalFormatting sqref="AM94">
    <cfRule type="iconSet" priority="128">
      <iconSet iconSet="3Symbols">
        <cfvo type="percent" val="0"/>
        <cfvo type="num" val="3"/>
        <cfvo type="num" val="4"/>
      </iconSet>
    </cfRule>
  </conditionalFormatting>
  <conditionalFormatting sqref="AM98">
    <cfRule type="iconSet" priority="129">
      <iconSet iconSet="3Symbols">
        <cfvo type="percent" val="0"/>
        <cfvo type="num" val="3"/>
        <cfvo type="num" val="4"/>
      </iconSet>
    </cfRule>
  </conditionalFormatting>
  <conditionalFormatting sqref="AM102">
    <cfRule type="iconSet" priority="25">
      <iconSet iconSet="3Symbols">
        <cfvo type="percent" val="0"/>
        <cfvo type="num" val="3"/>
        <cfvo type="num" val="4"/>
      </iconSet>
    </cfRule>
  </conditionalFormatting>
  <conditionalFormatting sqref="AM108">
    <cfRule type="iconSet" priority="92">
      <iconSet iconSet="3Symbols">
        <cfvo type="percent" val="0"/>
        <cfvo type="num" val="3"/>
        <cfvo type="num" val="4"/>
      </iconSet>
    </cfRule>
  </conditionalFormatting>
  <conditionalFormatting sqref="AM110">
    <cfRule type="iconSet" priority="55">
      <iconSet iconSet="3Symbols">
        <cfvo type="percent" val="0"/>
        <cfvo type="num" val="3"/>
        <cfvo type="num" val="4"/>
      </iconSet>
    </cfRule>
  </conditionalFormatting>
  <conditionalFormatting sqref="AM114">
    <cfRule type="iconSet" priority="20">
      <iconSet iconSet="3Symbols">
        <cfvo type="percent" val="0"/>
        <cfvo type="num" val="3"/>
        <cfvo type="num" val="4"/>
      </iconSet>
    </cfRule>
  </conditionalFormatting>
  <conditionalFormatting sqref="AM120">
    <cfRule type="iconSet" priority="26">
      <iconSet iconSet="3Symbols">
        <cfvo type="percent" val="0"/>
        <cfvo type="num" val="3"/>
        <cfvo type="num" val="4"/>
      </iconSet>
    </cfRule>
  </conditionalFormatting>
  <conditionalFormatting sqref="AM122">
    <cfRule type="iconSet" priority="27">
      <iconSet iconSet="3Symbols">
        <cfvo type="percent" val="0"/>
        <cfvo type="num" val="3"/>
        <cfvo type="num" val="4"/>
      </iconSet>
    </cfRule>
  </conditionalFormatting>
  <conditionalFormatting sqref="AM124">
    <cfRule type="iconSet" priority="17">
      <iconSet iconSet="3Symbols">
        <cfvo type="percent" val="0"/>
        <cfvo type="num" val="3"/>
        <cfvo type="num" val="4"/>
      </iconSet>
    </cfRule>
  </conditionalFormatting>
  <conditionalFormatting sqref="AM128">
    <cfRule type="iconSet" priority="90">
      <iconSet iconSet="3Symbols">
        <cfvo type="percent" val="0"/>
        <cfvo type="num" val="3"/>
        <cfvo type="num" val="4"/>
      </iconSet>
    </cfRule>
  </conditionalFormatting>
  <conditionalFormatting sqref="AM134">
    <cfRule type="iconSet" priority="77">
      <iconSet iconSet="3Symbols">
        <cfvo type="percent" val="0"/>
        <cfvo type="num" val="3"/>
        <cfvo type="num" val="4"/>
      </iconSet>
    </cfRule>
  </conditionalFormatting>
  <conditionalFormatting sqref="AM136">
    <cfRule type="iconSet" priority="91">
      <iconSet iconSet="3Symbols">
        <cfvo type="percent" val="0"/>
        <cfvo type="num" val="3"/>
        <cfvo type="num" val="4"/>
      </iconSet>
    </cfRule>
  </conditionalFormatting>
  <conditionalFormatting sqref="AM140">
    <cfRule type="iconSet" priority="136">
      <iconSet iconSet="3Symbols">
        <cfvo type="percent" val="0"/>
        <cfvo type="num" val="3"/>
        <cfvo type="num" val="4"/>
      </iconSet>
    </cfRule>
  </conditionalFormatting>
  <conditionalFormatting sqref="AM145">
    <cfRule type="iconSet" priority="51">
      <iconSet iconSet="3Symbols">
        <cfvo type="percent" val="0"/>
        <cfvo type="num" val="3"/>
        <cfvo type="num" val="4"/>
      </iconSet>
    </cfRule>
  </conditionalFormatting>
  <conditionalFormatting sqref="AM149">
    <cfRule type="iconSet" priority="84">
      <iconSet iconSet="3Symbols">
        <cfvo type="percent" val="0"/>
        <cfvo type="num" val="3"/>
        <cfvo type="num" val="4"/>
      </iconSet>
    </cfRule>
  </conditionalFormatting>
  <conditionalFormatting sqref="AM155">
    <cfRule type="iconSet" priority="76">
      <iconSet iconSet="3Symbols">
        <cfvo type="percent" val="0"/>
        <cfvo type="num" val="3"/>
        <cfvo type="num" val="4"/>
      </iconSet>
    </cfRule>
  </conditionalFormatting>
  <conditionalFormatting sqref="AM157">
    <cfRule type="iconSet" priority="48">
      <iconSet iconSet="3Symbols">
        <cfvo type="percent" val="0"/>
        <cfvo type="num" val="3"/>
        <cfvo type="num" val="4"/>
      </iconSet>
    </cfRule>
  </conditionalFormatting>
  <conditionalFormatting sqref="AM163">
    <cfRule type="iconSet" priority="74">
      <iconSet iconSet="3Symbols">
        <cfvo type="percent" val="0"/>
        <cfvo type="num" val="3"/>
        <cfvo type="num" val="4"/>
      </iconSet>
    </cfRule>
  </conditionalFormatting>
  <conditionalFormatting sqref="AM167">
    <cfRule type="iconSet" priority="85">
      <iconSet iconSet="3Symbols">
        <cfvo type="percent" val="0"/>
        <cfvo type="num" val="3"/>
        <cfvo type="num" val="4"/>
      </iconSet>
    </cfRule>
  </conditionalFormatting>
  <conditionalFormatting sqref="AM171">
    <cfRule type="iconSet" priority="141">
      <iconSet iconSet="3Symbols">
        <cfvo type="percent" val="0"/>
        <cfvo type="num" val="3"/>
        <cfvo type="num" val="4"/>
      </iconSet>
    </cfRule>
  </conditionalFormatting>
  <conditionalFormatting sqref="AM176">
    <cfRule type="iconSet" priority="86">
      <iconSet iconSet="3Symbols">
        <cfvo type="percent" val="0"/>
        <cfvo type="num" val="3"/>
        <cfvo type="num" val="4"/>
      </iconSet>
    </cfRule>
  </conditionalFormatting>
  <conditionalFormatting sqref="AM182">
    <cfRule type="iconSet" priority="72">
      <iconSet iconSet="3Symbols">
        <cfvo type="percent" val="0"/>
        <cfvo type="num" val="3"/>
        <cfvo type="num" val="4"/>
      </iconSet>
    </cfRule>
  </conditionalFormatting>
  <conditionalFormatting sqref="AM184">
    <cfRule type="iconSet" priority="45">
      <iconSet iconSet="3Symbols">
        <cfvo type="percent" val="0"/>
        <cfvo type="num" val="3"/>
        <cfvo type="num" val="4"/>
      </iconSet>
    </cfRule>
  </conditionalFormatting>
  <conditionalFormatting sqref="AM188">
    <cfRule type="iconSet" priority="87">
      <iconSet iconSet="3Symbols">
        <cfvo type="percent" val="0"/>
        <cfvo type="num" val="3"/>
        <cfvo type="num" val="4"/>
      </iconSet>
    </cfRule>
  </conditionalFormatting>
  <conditionalFormatting sqref="AM192">
    <cfRule type="iconSet" priority="145">
      <iconSet iconSet="3Symbols">
        <cfvo type="percent" val="0"/>
        <cfvo type="num" val="3"/>
        <cfvo type="num" val="4"/>
      </iconSet>
    </cfRule>
  </conditionalFormatting>
  <dataValidations count="2">
    <dataValidation type="list" allowBlank="1" showInputMessage="1" showErrorMessage="1" sqref="AK150:AL150 AK86:AL86 AK128:AL128 AK90:AL90 AJ87 AK94:AL94 AJ95 AK98:AL98 AK102:AL102 AK111:AL111 AK114:AL114 AK66:AL66 AK70:AL70 AK74:AL74 AK78:AL78 AK124:AL124 AJ91 AK136:AL136 AK140:AL142 AK145:AL145 AJ99 AK157:AL157 AK167:AL167 AK171:AL173 AK176:AL176 AK184:AL184 AK188:AL188 AK192:AL194" xr:uid="{00000000-0002-0000-0300-000000000000}">
      <formula1>"0,1"</formula1>
    </dataValidation>
    <dataValidation type="list" allowBlank="1" showInputMessage="1" showErrorMessage="1" sqref="AK87:AL88 AK91:AL92 AK95:AL96 AK99:AL100 AK103:AL104 AK110:AL110 AK112:AL112 AK115:AL116 AK67:AL68 AK71:AL72 AK75:AL76 AK79:AL80 AK125:AL126 AK129:AL130 AK137:AL138 AK143:AL143 AK146:AL147 AK149:AL149 AK151:AL151 AK158:AL159 AK168:AL169 AK177:AL178 AK174:AL174 AK185:AL186 AK189:AL190 AK195:AL195" xr:uid="{00000000-0002-0000-0300-000001000000}">
      <formula1>"0,1,2"</formula1>
    </dataValidation>
  </dataValidations>
  <printOptions horizontalCentered="1" verticalCentered="1"/>
  <pageMargins left="0.11811023622047245" right="0.11811023622047245" top="0.35433070866141736" bottom="0.35433070866141736" header="0" footer="0"/>
  <pageSetup paperSize="9" orientation="landscape"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AW201"/>
  <sheetViews>
    <sheetView showGridLines="0" tabSelected="1" zoomScale="120" zoomScaleNormal="120" workbookViewId="0">
      <selection sqref="A1:XFD1048576"/>
    </sheetView>
  </sheetViews>
  <sheetFormatPr defaultColWidth="2.7265625" defaultRowHeight="18"/>
  <cols>
    <col min="1" max="1" width="4.1796875" style="605" customWidth="1"/>
    <col min="2" max="2" width="2.7265625" style="587"/>
    <col min="3" max="3" width="2" style="587" customWidth="1"/>
    <col min="4" max="4" width="2.453125" style="587" customWidth="1"/>
    <col min="5" max="5" width="2.7265625" style="587"/>
    <col min="6" max="6" width="1.7265625" style="587" customWidth="1"/>
    <col min="7" max="7" width="2" style="587" customWidth="1"/>
    <col min="8" max="8" width="4" style="587" customWidth="1"/>
    <col min="9" max="9" width="1.453125" style="587" customWidth="1"/>
    <col min="10" max="10" width="6.1796875" style="587" customWidth="1"/>
    <col min="11" max="11" width="1.26953125" style="587" customWidth="1"/>
    <col min="12" max="12" width="2.26953125" style="587" customWidth="1"/>
    <col min="13" max="17" width="2.7265625" style="587"/>
    <col min="18" max="18" width="3.26953125" style="587" customWidth="1"/>
    <col min="19" max="20" width="2.7265625" style="587"/>
    <col min="21" max="21" width="5.81640625" style="587" customWidth="1"/>
    <col min="22" max="22" width="2.26953125" style="587" customWidth="1"/>
    <col min="23" max="23" width="4.453125" style="587" customWidth="1"/>
    <col min="24" max="26" width="2.7265625" style="587"/>
    <col min="27" max="27" width="3.81640625" style="587" customWidth="1"/>
    <col min="28" max="29" width="2.7265625" style="587"/>
    <col min="30" max="30" width="0.7265625" style="587" customWidth="1"/>
    <col min="31" max="34" width="2.7265625" style="587"/>
    <col min="35" max="35" width="5" style="587" customWidth="1"/>
    <col min="36" max="36" width="8.26953125" style="587" customWidth="1"/>
    <col min="37" max="37" width="2.26953125" style="587" customWidth="1"/>
    <col min="38" max="38" width="1.26953125" style="587" customWidth="1"/>
    <col min="39" max="39" width="7.81640625" style="606" customWidth="1"/>
    <col min="40" max="42" width="2.7265625" style="607"/>
    <col min="43" max="43" width="2.7265625" style="607" customWidth="1"/>
    <col min="44" max="44" width="2.7265625" style="607"/>
    <col min="45" max="45" width="3.81640625" style="607" customWidth="1"/>
    <col min="46" max="46" width="3" style="587" bestFit="1" customWidth="1"/>
    <col min="47" max="47" width="2.7265625" style="587"/>
    <col min="48" max="49" width="3" style="587" bestFit="1" customWidth="1"/>
    <col min="50" max="16384" width="2.7265625" style="587"/>
  </cols>
  <sheetData>
    <row r="1" spans="1:45" ht="27.75" customHeight="1">
      <c r="A1" s="586" t="s">
        <v>600</v>
      </c>
      <c r="B1" s="586"/>
      <c r="C1" s="586"/>
      <c r="D1" s="586"/>
      <c r="E1" s="586"/>
      <c r="F1" s="586"/>
      <c r="G1" s="586"/>
      <c r="H1" s="586"/>
      <c r="I1" s="586"/>
      <c r="J1" s="586"/>
      <c r="K1" s="586"/>
      <c r="L1" s="586"/>
      <c r="M1" s="586"/>
      <c r="N1" s="586"/>
      <c r="O1" s="586"/>
      <c r="P1" s="586"/>
      <c r="Q1" s="586"/>
      <c r="R1" s="586"/>
      <c r="S1" s="586"/>
      <c r="T1" s="586"/>
      <c r="U1" s="586"/>
      <c r="V1" s="586"/>
      <c r="W1" s="586"/>
      <c r="X1" s="586"/>
      <c r="Y1" s="586"/>
      <c r="Z1" s="586"/>
      <c r="AA1" s="586"/>
      <c r="AB1" s="586"/>
      <c r="AC1" s="586"/>
      <c r="AD1" s="586"/>
      <c r="AE1" s="586"/>
      <c r="AF1" s="586"/>
      <c r="AG1" s="586"/>
      <c r="AH1" s="586"/>
      <c r="AI1" s="586"/>
      <c r="AJ1" s="586"/>
      <c r="AK1" s="586"/>
      <c r="AL1" s="586"/>
      <c r="AM1" s="586"/>
      <c r="AN1" s="586"/>
      <c r="AO1" s="586"/>
      <c r="AP1" s="586"/>
      <c r="AQ1" s="586"/>
      <c r="AR1" s="586"/>
      <c r="AS1" s="586"/>
    </row>
    <row r="2" spans="1:45" ht="12" customHeight="1">
      <c r="A2" s="588"/>
      <c r="B2" s="589"/>
      <c r="C2" s="589"/>
      <c r="D2" s="589"/>
      <c r="E2" s="589"/>
      <c r="F2" s="589"/>
      <c r="G2" s="589"/>
      <c r="H2" s="589"/>
      <c r="I2" s="589"/>
      <c r="J2" s="589"/>
      <c r="K2" s="589"/>
      <c r="L2" s="589"/>
      <c r="M2" s="589"/>
      <c r="N2" s="589"/>
      <c r="O2" s="589"/>
      <c r="P2" s="589"/>
      <c r="Q2" s="589"/>
      <c r="R2" s="589"/>
      <c r="S2" s="589"/>
      <c r="T2" s="589"/>
      <c r="U2" s="589"/>
      <c r="V2" s="589"/>
      <c r="W2" s="589"/>
      <c r="X2" s="589"/>
      <c r="Y2" s="589"/>
      <c r="Z2" s="589"/>
      <c r="AA2" s="589"/>
      <c r="AB2" s="589"/>
      <c r="AC2" s="589"/>
      <c r="AD2" s="589"/>
      <c r="AE2" s="589"/>
      <c r="AF2" s="589"/>
      <c r="AG2" s="589"/>
      <c r="AH2" s="589"/>
      <c r="AI2" s="589"/>
      <c r="AJ2" s="589"/>
      <c r="AK2" s="589"/>
      <c r="AL2" s="589"/>
      <c r="AM2" s="589"/>
      <c r="AN2" s="590"/>
      <c r="AO2" s="590"/>
      <c r="AP2" s="590"/>
      <c r="AQ2" s="590"/>
      <c r="AR2" s="590"/>
      <c r="AS2" s="590"/>
    </row>
    <row r="3" spans="1:45" s="595" customFormat="1" ht="16.5" customHeight="1">
      <c r="A3" s="591" t="s">
        <v>151</v>
      </c>
      <c r="B3" s="592"/>
      <c r="C3" s="592"/>
      <c r="D3" s="593"/>
      <c r="E3" s="594"/>
      <c r="F3" s="594"/>
      <c r="G3" s="594"/>
      <c r="H3" s="594"/>
      <c r="I3" s="594"/>
      <c r="M3" s="596" t="s">
        <v>599</v>
      </c>
      <c r="N3" s="597"/>
      <c r="O3" s="597"/>
      <c r="P3" s="597"/>
      <c r="Q3" s="597"/>
      <c r="R3" s="597"/>
      <c r="S3" s="598"/>
      <c r="T3" s="598"/>
      <c r="U3" s="598"/>
      <c r="V3" s="599"/>
      <c r="AG3" s="600"/>
      <c r="AH3" s="600"/>
      <c r="AI3" s="600"/>
      <c r="AJ3" s="600"/>
      <c r="AK3" s="600"/>
      <c r="AL3" s="600"/>
      <c r="AN3" s="601" t="s">
        <v>495</v>
      </c>
      <c r="AO3" s="602"/>
      <c r="AP3" s="603" t="s">
        <v>562</v>
      </c>
      <c r="AQ3" s="603"/>
      <c r="AR3" s="603"/>
      <c r="AS3" s="604"/>
    </row>
    <row r="4" spans="1:45" ht="10.5" customHeight="1"/>
    <row r="5" spans="1:45" ht="17.25" customHeight="1">
      <c r="A5" s="608" t="s">
        <v>426</v>
      </c>
      <c r="B5" s="608"/>
      <c r="C5" s="608"/>
      <c r="D5" s="608"/>
      <c r="E5" s="608"/>
      <c r="F5" s="608"/>
      <c r="G5" s="608"/>
      <c r="H5" s="608"/>
      <c r="I5" s="608"/>
      <c r="J5" s="608"/>
      <c r="K5" s="608"/>
      <c r="L5" s="608"/>
      <c r="M5" s="608"/>
      <c r="N5" s="608"/>
      <c r="O5" s="608"/>
      <c r="P5" s="608"/>
      <c r="Q5" s="608"/>
      <c r="R5" s="608"/>
      <c r="S5" s="608"/>
      <c r="T5" s="608"/>
      <c r="U5" s="608"/>
      <c r="V5" s="608"/>
      <c r="W5" s="608"/>
      <c r="X5" s="608"/>
      <c r="Y5" s="608"/>
      <c r="Z5" s="608"/>
      <c r="AA5" s="608"/>
      <c r="AB5" s="608"/>
      <c r="AC5" s="608"/>
      <c r="AE5" s="609" t="s">
        <v>580</v>
      </c>
      <c r="AF5" s="609"/>
      <c r="AG5" s="609"/>
      <c r="AH5" s="609"/>
      <c r="AI5" s="609"/>
      <c r="AJ5" s="609"/>
      <c r="AK5" s="609"/>
      <c r="AL5" s="609"/>
      <c r="AM5" s="609"/>
      <c r="AN5" s="609"/>
      <c r="AO5" s="609"/>
      <c r="AP5" s="609"/>
      <c r="AQ5" s="609"/>
      <c r="AR5" s="610">
        <f>Recap!E3</f>
        <v>0</v>
      </c>
      <c r="AS5" s="611"/>
    </row>
    <row r="6" spans="1:45" ht="18" customHeight="1"/>
    <row r="19" spans="1:45" ht="18.75" customHeight="1">
      <c r="A19" s="612" t="s">
        <v>601</v>
      </c>
      <c r="B19" s="613"/>
      <c r="C19" s="613"/>
      <c r="D19" s="613"/>
      <c r="E19" s="613"/>
      <c r="F19" s="613"/>
      <c r="G19" s="613"/>
      <c r="H19" s="613"/>
      <c r="I19" s="613"/>
      <c r="J19" s="613"/>
      <c r="K19" s="613"/>
      <c r="L19" s="613"/>
      <c r="M19" s="613"/>
      <c r="N19" s="613"/>
      <c r="O19" s="613"/>
      <c r="P19" s="613"/>
      <c r="Q19" s="613"/>
      <c r="R19" s="613"/>
      <c r="S19" s="613"/>
      <c r="T19" s="613"/>
      <c r="U19" s="613"/>
      <c r="V19" s="613"/>
      <c r="W19" s="613"/>
      <c r="X19" s="613"/>
      <c r="Y19" s="613"/>
      <c r="Z19" s="613"/>
      <c r="AA19" s="613"/>
      <c r="AB19" s="613"/>
      <c r="AC19" s="613"/>
      <c r="AD19" s="613"/>
      <c r="AE19" s="613"/>
      <c r="AF19" s="613"/>
      <c r="AG19" s="613"/>
      <c r="AH19" s="613"/>
      <c r="AI19" s="613"/>
      <c r="AJ19" s="613"/>
      <c r="AK19" s="613"/>
      <c r="AL19" s="613"/>
      <c r="AM19" s="613"/>
      <c r="AN19" s="613"/>
      <c r="AO19" s="613"/>
      <c r="AP19" s="613"/>
      <c r="AQ19" s="613"/>
      <c r="AR19" s="613"/>
      <c r="AS19" s="614"/>
    </row>
    <row r="20" spans="1:45" ht="5.25" customHeight="1"/>
    <row r="21" spans="1:45" s="618" customFormat="1" ht="17.25" customHeight="1">
      <c r="A21" s="615" t="s">
        <v>563</v>
      </c>
      <c r="B21" s="616"/>
      <c r="C21" s="616"/>
      <c r="D21" s="616"/>
      <c r="E21" s="616"/>
      <c r="F21" s="616"/>
      <c r="G21" s="616"/>
      <c r="H21" s="616"/>
      <c r="I21" s="616"/>
      <c r="J21" s="616"/>
      <c r="K21" s="616"/>
      <c r="L21" s="616"/>
      <c r="M21" s="616"/>
      <c r="N21" s="616"/>
      <c r="O21" s="616"/>
      <c r="P21" s="616"/>
      <c r="Q21" s="616"/>
      <c r="R21" s="616"/>
      <c r="S21" s="616"/>
      <c r="T21" s="616"/>
      <c r="U21" s="616"/>
      <c r="V21" s="616"/>
      <c r="W21" s="616"/>
      <c r="X21" s="616"/>
      <c r="Y21" s="616"/>
      <c r="Z21" s="616"/>
      <c r="AA21" s="616"/>
      <c r="AB21" s="616"/>
      <c r="AC21" s="616"/>
      <c r="AD21" s="616"/>
      <c r="AE21" s="616"/>
      <c r="AF21" s="616"/>
      <c r="AG21" s="616"/>
      <c r="AH21" s="616"/>
      <c r="AI21" s="616"/>
      <c r="AJ21" s="616"/>
      <c r="AK21" s="616"/>
      <c r="AL21" s="616"/>
      <c r="AM21" s="616"/>
      <c r="AN21" s="616"/>
      <c r="AO21" s="616"/>
      <c r="AP21" s="616"/>
      <c r="AQ21" s="616"/>
      <c r="AR21" s="616"/>
      <c r="AS21" s="617"/>
    </row>
    <row r="22" spans="1:45" s="622" customFormat="1" ht="19.899999999999999" hidden="1" customHeight="1">
      <c r="A22" s="619"/>
      <c r="B22" s="620"/>
      <c r="C22" s="620"/>
      <c r="D22" s="620"/>
      <c r="E22" s="620"/>
      <c r="F22" s="620"/>
      <c r="G22" s="620"/>
      <c r="H22" s="620"/>
      <c r="I22" s="620"/>
      <c r="J22" s="620"/>
      <c r="K22" s="620"/>
      <c r="L22" s="620"/>
      <c r="M22" s="620"/>
      <c r="N22" s="620"/>
      <c r="O22" s="620"/>
      <c r="P22" s="620"/>
      <c r="Q22" s="620"/>
      <c r="R22" s="620"/>
      <c r="S22" s="620"/>
      <c r="T22" s="620"/>
      <c r="U22" s="620"/>
      <c r="V22" s="620"/>
      <c r="W22" s="620"/>
      <c r="X22" s="620"/>
      <c r="Y22" s="620"/>
      <c r="Z22" s="620"/>
      <c r="AA22" s="620"/>
      <c r="AB22" s="620"/>
      <c r="AC22" s="620"/>
      <c r="AD22" s="620"/>
      <c r="AE22" s="620"/>
      <c r="AF22" s="620"/>
      <c r="AG22" s="620"/>
      <c r="AH22" s="620"/>
      <c r="AI22" s="620"/>
      <c r="AJ22" s="620"/>
      <c r="AK22" s="620"/>
      <c r="AL22" s="620"/>
      <c r="AM22" s="620"/>
      <c r="AN22" s="620"/>
      <c r="AO22" s="620"/>
      <c r="AP22" s="620"/>
      <c r="AQ22" s="620"/>
      <c r="AR22" s="620"/>
      <c r="AS22" s="621"/>
    </row>
    <row r="23" spans="1:45" s="618" customFormat="1" ht="15" hidden="1" customHeight="1">
      <c r="A23" s="619"/>
      <c r="B23" s="620"/>
      <c r="C23" s="620"/>
      <c r="D23" s="620"/>
      <c r="E23" s="620"/>
      <c r="F23" s="620"/>
      <c r="G23" s="620"/>
      <c r="H23" s="620"/>
      <c r="I23" s="620"/>
      <c r="J23" s="620"/>
      <c r="K23" s="620"/>
      <c r="L23" s="620"/>
      <c r="M23" s="620"/>
      <c r="N23" s="620"/>
      <c r="O23" s="620"/>
      <c r="P23" s="620"/>
      <c r="Q23" s="620"/>
      <c r="R23" s="620"/>
      <c r="S23" s="620"/>
      <c r="T23" s="620"/>
      <c r="U23" s="620"/>
      <c r="V23" s="620"/>
      <c r="W23" s="620"/>
      <c r="X23" s="620"/>
      <c r="Y23" s="620"/>
      <c r="Z23" s="620"/>
      <c r="AA23" s="620"/>
      <c r="AB23" s="620"/>
      <c r="AC23" s="620"/>
      <c r="AD23" s="620"/>
      <c r="AE23" s="620"/>
      <c r="AF23" s="620"/>
      <c r="AG23" s="620"/>
      <c r="AH23" s="620"/>
      <c r="AI23" s="620"/>
      <c r="AJ23" s="620"/>
      <c r="AK23" s="620"/>
      <c r="AL23" s="620"/>
      <c r="AM23" s="620"/>
      <c r="AN23" s="620"/>
      <c r="AO23" s="620"/>
      <c r="AP23" s="620"/>
      <c r="AQ23" s="620"/>
      <c r="AR23" s="620"/>
      <c r="AS23" s="621"/>
    </row>
    <row r="24" spans="1:45" s="618" customFormat="1" ht="15" hidden="1" customHeight="1">
      <c r="A24" s="619"/>
      <c r="B24" s="620"/>
      <c r="C24" s="620"/>
      <c r="D24" s="620"/>
      <c r="E24" s="620"/>
      <c r="F24" s="620"/>
      <c r="G24" s="620"/>
      <c r="H24" s="620"/>
      <c r="I24" s="620"/>
      <c r="J24" s="620"/>
      <c r="K24" s="620"/>
      <c r="L24" s="620"/>
      <c r="M24" s="620"/>
      <c r="N24" s="620"/>
      <c r="O24" s="620"/>
      <c r="P24" s="620"/>
      <c r="Q24" s="620"/>
      <c r="R24" s="620"/>
      <c r="S24" s="620"/>
      <c r="T24" s="620"/>
      <c r="U24" s="620"/>
      <c r="V24" s="620"/>
      <c r="W24" s="620"/>
      <c r="X24" s="620"/>
      <c r="Y24" s="620"/>
      <c r="Z24" s="620"/>
      <c r="AA24" s="620"/>
      <c r="AB24" s="620"/>
      <c r="AC24" s="620"/>
      <c r="AD24" s="620"/>
      <c r="AE24" s="620"/>
      <c r="AF24" s="620"/>
      <c r="AG24" s="620"/>
      <c r="AH24" s="620"/>
      <c r="AI24" s="620"/>
      <c r="AJ24" s="620"/>
      <c r="AK24" s="620"/>
      <c r="AL24" s="620"/>
      <c r="AM24" s="620"/>
      <c r="AN24" s="620"/>
      <c r="AO24" s="620"/>
      <c r="AP24" s="620"/>
      <c r="AQ24" s="620"/>
      <c r="AR24" s="620"/>
      <c r="AS24" s="621"/>
    </row>
    <row r="25" spans="1:45" s="618" customFormat="1" ht="15" hidden="1" customHeight="1">
      <c r="A25" s="619"/>
      <c r="B25" s="620"/>
      <c r="C25" s="620"/>
      <c r="D25" s="620"/>
      <c r="E25" s="620"/>
      <c r="F25" s="620"/>
      <c r="G25" s="620"/>
      <c r="H25" s="620"/>
      <c r="I25" s="620"/>
      <c r="J25" s="620"/>
      <c r="K25" s="620"/>
      <c r="L25" s="620"/>
      <c r="M25" s="620"/>
      <c r="N25" s="620"/>
      <c r="O25" s="620"/>
      <c r="P25" s="620"/>
      <c r="Q25" s="620"/>
      <c r="R25" s="620"/>
      <c r="S25" s="620"/>
      <c r="T25" s="620"/>
      <c r="U25" s="620"/>
      <c r="V25" s="620"/>
      <c r="W25" s="620"/>
      <c r="X25" s="620"/>
      <c r="Y25" s="620"/>
      <c r="Z25" s="620"/>
      <c r="AA25" s="620"/>
      <c r="AB25" s="620"/>
      <c r="AC25" s="620"/>
      <c r="AD25" s="620"/>
      <c r="AE25" s="620"/>
      <c r="AF25" s="620"/>
      <c r="AG25" s="620"/>
      <c r="AH25" s="620"/>
      <c r="AI25" s="620"/>
      <c r="AJ25" s="620"/>
      <c r="AK25" s="620"/>
      <c r="AL25" s="620"/>
      <c r="AM25" s="620"/>
      <c r="AN25" s="620"/>
      <c r="AO25" s="620"/>
      <c r="AP25" s="620"/>
      <c r="AQ25" s="620"/>
      <c r="AR25" s="620"/>
      <c r="AS25" s="621"/>
    </row>
    <row r="26" spans="1:45" s="618" customFormat="1" ht="15" hidden="1" customHeight="1">
      <c r="A26" s="619"/>
      <c r="B26" s="620"/>
      <c r="C26" s="620"/>
      <c r="D26" s="620"/>
      <c r="E26" s="620"/>
      <c r="F26" s="620"/>
      <c r="G26" s="620"/>
      <c r="H26" s="620"/>
      <c r="I26" s="620"/>
      <c r="J26" s="620"/>
      <c r="K26" s="620"/>
      <c r="L26" s="620"/>
      <c r="M26" s="620"/>
      <c r="N26" s="620"/>
      <c r="O26" s="620"/>
      <c r="P26" s="620"/>
      <c r="Q26" s="620"/>
      <c r="R26" s="620"/>
      <c r="S26" s="620"/>
      <c r="T26" s="620"/>
      <c r="U26" s="620"/>
      <c r="V26" s="620"/>
      <c r="W26" s="620"/>
      <c r="X26" s="620"/>
      <c r="Y26" s="620"/>
      <c r="Z26" s="620"/>
      <c r="AA26" s="620"/>
      <c r="AB26" s="620"/>
      <c r="AC26" s="620"/>
      <c r="AD26" s="620"/>
      <c r="AE26" s="620"/>
      <c r="AF26" s="620"/>
      <c r="AG26" s="620"/>
      <c r="AH26" s="620"/>
      <c r="AI26" s="620"/>
      <c r="AJ26" s="620"/>
      <c r="AK26" s="620"/>
      <c r="AL26" s="620"/>
      <c r="AM26" s="620"/>
      <c r="AN26" s="620"/>
      <c r="AO26" s="620"/>
      <c r="AP26" s="620"/>
      <c r="AQ26" s="620"/>
      <c r="AR26" s="620"/>
      <c r="AS26" s="621"/>
    </row>
    <row r="27" spans="1:45" s="618" customFormat="1" ht="15" hidden="1" customHeight="1">
      <c r="A27" s="619"/>
      <c r="B27" s="620"/>
      <c r="C27" s="620"/>
      <c r="D27" s="620"/>
      <c r="E27" s="620"/>
      <c r="F27" s="620"/>
      <c r="G27" s="620"/>
      <c r="H27" s="620"/>
      <c r="I27" s="620"/>
      <c r="J27" s="620"/>
      <c r="K27" s="620"/>
      <c r="L27" s="620"/>
      <c r="M27" s="620"/>
      <c r="N27" s="620"/>
      <c r="O27" s="620"/>
      <c r="P27" s="620"/>
      <c r="Q27" s="620"/>
      <c r="R27" s="620"/>
      <c r="S27" s="620"/>
      <c r="T27" s="620"/>
      <c r="U27" s="620"/>
      <c r="V27" s="620"/>
      <c r="W27" s="620"/>
      <c r="X27" s="620"/>
      <c r="Y27" s="620"/>
      <c r="Z27" s="620"/>
      <c r="AA27" s="620"/>
      <c r="AB27" s="620"/>
      <c r="AC27" s="620"/>
      <c r="AD27" s="620"/>
      <c r="AE27" s="620"/>
      <c r="AF27" s="620"/>
      <c r="AG27" s="620"/>
      <c r="AH27" s="620"/>
      <c r="AI27" s="620"/>
      <c r="AJ27" s="620"/>
      <c r="AK27" s="620"/>
      <c r="AL27" s="620"/>
      <c r="AM27" s="620"/>
      <c r="AN27" s="620"/>
      <c r="AO27" s="620"/>
      <c r="AP27" s="620"/>
      <c r="AQ27" s="620"/>
      <c r="AR27" s="620"/>
      <c r="AS27" s="621"/>
    </row>
    <row r="28" spans="1:45" s="618" customFormat="1" ht="15" hidden="1" customHeight="1">
      <c r="A28" s="619"/>
      <c r="B28" s="620"/>
      <c r="C28" s="620"/>
      <c r="D28" s="620"/>
      <c r="E28" s="620"/>
      <c r="F28" s="620"/>
      <c r="G28" s="620"/>
      <c r="H28" s="620"/>
      <c r="I28" s="620"/>
      <c r="J28" s="620"/>
      <c r="K28" s="620"/>
      <c r="L28" s="620"/>
      <c r="M28" s="620"/>
      <c r="N28" s="620"/>
      <c r="O28" s="620"/>
      <c r="P28" s="620"/>
      <c r="Q28" s="620"/>
      <c r="R28" s="620"/>
      <c r="S28" s="620"/>
      <c r="T28" s="620"/>
      <c r="U28" s="620"/>
      <c r="V28" s="620"/>
      <c r="W28" s="620"/>
      <c r="X28" s="620"/>
      <c r="Y28" s="620"/>
      <c r="Z28" s="620"/>
      <c r="AA28" s="620"/>
      <c r="AB28" s="620"/>
      <c r="AC28" s="620"/>
      <c r="AD28" s="620"/>
      <c r="AE28" s="620"/>
      <c r="AF28" s="620"/>
      <c r="AG28" s="620"/>
      <c r="AH28" s="620"/>
      <c r="AI28" s="620"/>
      <c r="AJ28" s="620"/>
      <c r="AK28" s="620"/>
      <c r="AL28" s="620"/>
      <c r="AM28" s="620"/>
      <c r="AN28" s="620"/>
      <c r="AO28" s="620"/>
      <c r="AP28" s="620"/>
      <c r="AQ28" s="620"/>
      <c r="AR28" s="620"/>
      <c r="AS28" s="621"/>
    </row>
    <row r="29" spans="1:45" s="618" customFormat="1" ht="15" hidden="1" customHeight="1">
      <c r="A29" s="619"/>
      <c r="B29" s="620"/>
      <c r="C29" s="620"/>
      <c r="D29" s="620"/>
      <c r="E29" s="620"/>
      <c r="F29" s="620"/>
      <c r="G29" s="620"/>
      <c r="H29" s="620"/>
      <c r="I29" s="620"/>
      <c r="J29" s="620"/>
      <c r="K29" s="620"/>
      <c r="L29" s="620"/>
      <c r="M29" s="620"/>
      <c r="N29" s="620"/>
      <c r="O29" s="620"/>
      <c r="P29" s="620"/>
      <c r="Q29" s="620"/>
      <c r="R29" s="620"/>
      <c r="S29" s="620"/>
      <c r="T29" s="620"/>
      <c r="U29" s="620"/>
      <c r="V29" s="620"/>
      <c r="W29" s="620"/>
      <c r="X29" s="620"/>
      <c r="Y29" s="620"/>
      <c r="Z29" s="620"/>
      <c r="AA29" s="620"/>
      <c r="AB29" s="620"/>
      <c r="AC29" s="620"/>
      <c r="AD29" s="620"/>
      <c r="AE29" s="620"/>
      <c r="AF29" s="620"/>
      <c r="AG29" s="620"/>
      <c r="AH29" s="620"/>
      <c r="AI29" s="620"/>
      <c r="AJ29" s="620"/>
      <c r="AK29" s="620"/>
      <c r="AL29" s="620"/>
      <c r="AM29" s="620"/>
      <c r="AN29" s="620"/>
      <c r="AO29" s="620"/>
      <c r="AP29" s="620"/>
      <c r="AQ29" s="620"/>
      <c r="AR29" s="620"/>
      <c r="AS29" s="621"/>
    </row>
    <row r="30" spans="1:45" s="618" customFormat="1" ht="15" hidden="1" customHeight="1">
      <c r="A30" s="619"/>
      <c r="B30" s="620"/>
      <c r="C30" s="620"/>
      <c r="D30" s="620"/>
      <c r="E30" s="620"/>
      <c r="F30" s="620"/>
      <c r="G30" s="620"/>
      <c r="H30" s="620"/>
      <c r="I30" s="620"/>
      <c r="J30" s="620"/>
      <c r="K30" s="620"/>
      <c r="L30" s="620"/>
      <c r="M30" s="620"/>
      <c r="N30" s="620"/>
      <c r="O30" s="620"/>
      <c r="P30" s="620"/>
      <c r="Q30" s="620"/>
      <c r="R30" s="620"/>
      <c r="S30" s="620"/>
      <c r="T30" s="620"/>
      <c r="U30" s="620"/>
      <c r="V30" s="620"/>
      <c r="W30" s="620"/>
      <c r="X30" s="620"/>
      <c r="Y30" s="620"/>
      <c r="Z30" s="620"/>
      <c r="AA30" s="620"/>
      <c r="AB30" s="620"/>
      <c r="AC30" s="620"/>
      <c r="AD30" s="620"/>
      <c r="AE30" s="620"/>
      <c r="AF30" s="620"/>
      <c r="AG30" s="620"/>
      <c r="AH30" s="620"/>
      <c r="AI30" s="620"/>
      <c r="AJ30" s="620"/>
      <c r="AK30" s="620"/>
      <c r="AL30" s="620"/>
      <c r="AM30" s="620"/>
      <c r="AN30" s="620"/>
      <c r="AO30" s="620"/>
      <c r="AP30" s="620"/>
      <c r="AQ30" s="620"/>
      <c r="AR30" s="620"/>
      <c r="AS30" s="621"/>
    </row>
    <row r="31" spans="1:45" s="618" customFormat="1" ht="15" hidden="1" customHeight="1">
      <c r="A31" s="619"/>
      <c r="B31" s="620"/>
      <c r="C31" s="620"/>
      <c r="D31" s="620"/>
      <c r="E31" s="620"/>
      <c r="F31" s="620"/>
      <c r="G31" s="620"/>
      <c r="H31" s="620"/>
      <c r="I31" s="620"/>
      <c r="J31" s="620"/>
      <c r="K31" s="620"/>
      <c r="L31" s="620"/>
      <c r="M31" s="620"/>
      <c r="N31" s="620"/>
      <c r="O31" s="620"/>
      <c r="P31" s="620"/>
      <c r="Q31" s="620"/>
      <c r="R31" s="620"/>
      <c r="S31" s="620"/>
      <c r="T31" s="620"/>
      <c r="U31" s="620"/>
      <c r="V31" s="620"/>
      <c r="W31" s="620"/>
      <c r="X31" s="620"/>
      <c r="Y31" s="620"/>
      <c r="Z31" s="620"/>
      <c r="AA31" s="620"/>
      <c r="AB31" s="620"/>
      <c r="AC31" s="620"/>
      <c r="AD31" s="620"/>
      <c r="AE31" s="620"/>
      <c r="AF31" s="620"/>
      <c r="AG31" s="620"/>
      <c r="AH31" s="620"/>
      <c r="AI31" s="620"/>
      <c r="AJ31" s="620"/>
      <c r="AK31" s="620"/>
      <c r="AL31" s="620"/>
      <c r="AM31" s="620"/>
      <c r="AN31" s="620"/>
      <c r="AO31" s="620"/>
      <c r="AP31" s="620"/>
      <c r="AQ31" s="620"/>
      <c r="AR31" s="620"/>
      <c r="AS31" s="621"/>
    </row>
    <row r="32" spans="1:45" s="618" customFormat="1" ht="15" hidden="1" customHeight="1">
      <c r="A32" s="619"/>
      <c r="B32" s="620"/>
      <c r="C32" s="620"/>
      <c r="D32" s="620"/>
      <c r="E32" s="620"/>
      <c r="F32" s="620"/>
      <c r="G32" s="620"/>
      <c r="H32" s="620"/>
      <c r="I32" s="620"/>
      <c r="J32" s="620"/>
      <c r="K32" s="620"/>
      <c r="L32" s="620"/>
      <c r="M32" s="620"/>
      <c r="N32" s="620"/>
      <c r="O32" s="620"/>
      <c r="P32" s="620"/>
      <c r="Q32" s="620"/>
      <c r="R32" s="620"/>
      <c r="S32" s="620"/>
      <c r="T32" s="620"/>
      <c r="U32" s="620"/>
      <c r="V32" s="620"/>
      <c r="W32" s="620"/>
      <c r="X32" s="620"/>
      <c r="Y32" s="620"/>
      <c r="Z32" s="620"/>
      <c r="AA32" s="620"/>
      <c r="AB32" s="620"/>
      <c r="AC32" s="620"/>
      <c r="AD32" s="620"/>
      <c r="AE32" s="620"/>
      <c r="AF32" s="620"/>
      <c r="AG32" s="620"/>
      <c r="AH32" s="620"/>
      <c r="AI32" s="620"/>
      <c r="AJ32" s="620"/>
      <c r="AK32" s="620"/>
      <c r="AL32" s="620"/>
      <c r="AM32" s="620"/>
      <c r="AN32" s="620"/>
      <c r="AO32" s="620"/>
      <c r="AP32" s="620"/>
      <c r="AQ32" s="620"/>
      <c r="AR32" s="620"/>
      <c r="AS32" s="621"/>
    </row>
    <row r="33" spans="1:46" s="618" customFormat="1">
      <c r="A33" s="619"/>
      <c r="B33" s="620"/>
      <c r="C33" s="620"/>
      <c r="D33" s="620"/>
      <c r="E33" s="620"/>
      <c r="F33" s="620"/>
      <c r="G33" s="620"/>
      <c r="H33" s="620"/>
      <c r="I33" s="620"/>
      <c r="J33" s="620"/>
      <c r="K33" s="620"/>
      <c r="L33" s="620"/>
      <c r="M33" s="620"/>
      <c r="N33" s="620"/>
      <c r="O33" s="620"/>
      <c r="P33" s="620"/>
      <c r="Q33" s="620"/>
      <c r="R33" s="620"/>
      <c r="S33" s="620"/>
      <c r="T33" s="620"/>
      <c r="U33" s="620"/>
      <c r="V33" s="620"/>
      <c r="W33" s="620"/>
      <c r="X33" s="620"/>
      <c r="Y33" s="620"/>
      <c r="Z33" s="620"/>
      <c r="AA33" s="620"/>
      <c r="AB33" s="620"/>
      <c r="AC33" s="620"/>
      <c r="AD33" s="620"/>
      <c r="AE33" s="620"/>
      <c r="AF33" s="620"/>
      <c r="AG33" s="620"/>
      <c r="AH33" s="620"/>
      <c r="AI33" s="620"/>
      <c r="AJ33" s="620"/>
      <c r="AK33" s="620"/>
      <c r="AL33" s="620"/>
      <c r="AM33" s="620"/>
      <c r="AN33" s="620"/>
      <c r="AO33" s="620"/>
      <c r="AP33" s="620"/>
      <c r="AQ33" s="620"/>
      <c r="AR33" s="620"/>
      <c r="AS33" s="621"/>
    </row>
    <row r="34" spans="1:46" s="618" customFormat="1">
      <c r="A34" s="623"/>
      <c r="B34" s="624"/>
      <c r="C34" s="624"/>
      <c r="D34" s="624"/>
      <c r="E34" s="624"/>
      <c r="F34" s="624"/>
      <c r="G34" s="624"/>
      <c r="H34" s="624"/>
      <c r="I34" s="624"/>
      <c r="J34" s="624"/>
      <c r="K34" s="624"/>
      <c r="L34" s="624"/>
      <c r="M34" s="624"/>
      <c r="N34" s="624"/>
      <c r="O34" s="624"/>
      <c r="P34" s="624"/>
      <c r="Q34" s="624"/>
      <c r="R34" s="624"/>
      <c r="S34" s="624"/>
      <c r="T34" s="624"/>
      <c r="U34" s="624"/>
      <c r="V34" s="624"/>
      <c r="W34" s="624"/>
      <c r="X34" s="624"/>
      <c r="Y34" s="624"/>
      <c r="Z34" s="624"/>
      <c r="AA34" s="624"/>
      <c r="AB34" s="624"/>
      <c r="AC34" s="624"/>
      <c r="AD34" s="624"/>
      <c r="AE34" s="624"/>
      <c r="AF34" s="624"/>
      <c r="AG34" s="624"/>
      <c r="AH34" s="624"/>
      <c r="AI34" s="624"/>
      <c r="AJ34" s="624"/>
      <c r="AK34" s="624"/>
      <c r="AL34" s="624"/>
      <c r="AM34" s="624"/>
      <c r="AN34" s="624"/>
      <c r="AO34" s="624"/>
      <c r="AP34" s="624"/>
      <c r="AQ34" s="624"/>
      <c r="AR34" s="624"/>
      <c r="AS34" s="625"/>
    </row>
    <row r="35" spans="1:46" ht="0.65" customHeight="1">
      <c r="AE35" s="626"/>
      <c r="AF35" s="626"/>
      <c r="AG35" s="626"/>
      <c r="AH35" s="626"/>
      <c r="AI35" s="626"/>
      <c r="AJ35" s="626"/>
      <c r="AK35" s="626"/>
      <c r="AL35" s="626"/>
      <c r="AM35" s="627"/>
      <c r="AN35" s="628"/>
      <c r="AO35" s="628"/>
      <c r="AP35" s="628"/>
      <c r="AQ35" s="628"/>
      <c r="AR35" s="628"/>
      <c r="AS35" s="628"/>
    </row>
    <row r="36" spans="1:46" ht="9" customHeight="1"/>
    <row r="37" spans="1:46" ht="23.25" customHeight="1">
      <c r="A37" s="629" t="s">
        <v>511</v>
      </c>
      <c r="B37" s="629"/>
      <c r="C37" s="629"/>
      <c r="D37" s="629"/>
      <c r="E37" s="629"/>
      <c r="F37" s="629"/>
      <c r="G37" s="629"/>
      <c r="H37" s="629"/>
      <c r="I37" s="629"/>
      <c r="J37" s="629"/>
      <c r="K37" s="629"/>
      <c r="L37" s="629"/>
      <c r="M37" s="629"/>
      <c r="N37" s="629"/>
      <c r="O37" s="629"/>
      <c r="P37" s="629"/>
      <c r="Q37" s="629"/>
      <c r="R37" s="629"/>
      <c r="S37" s="629"/>
      <c r="T37" s="629"/>
      <c r="U37" s="629"/>
      <c r="V37" s="629"/>
      <c r="W37" s="629"/>
      <c r="X37" s="629"/>
      <c r="Y37" s="629"/>
      <c r="Z37" s="629"/>
      <c r="AA37" s="629"/>
      <c r="AB37" s="629"/>
      <c r="AC37" s="629"/>
      <c r="AD37" s="629"/>
      <c r="AE37" s="629"/>
      <c r="AF37" s="629"/>
      <c r="AG37" s="629"/>
      <c r="AH37" s="629"/>
      <c r="AI37" s="629"/>
      <c r="AJ37" s="629"/>
      <c r="AK37" s="629"/>
      <c r="AL37" s="629"/>
      <c r="AM37" s="629"/>
      <c r="AN37" s="629"/>
      <c r="AO37" s="629"/>
      <c r="AP37" s="629"/>
      <c r="AQ37" s="629"/>
      <c r="AR37" s="629"/>
      <c r="AS37" s="629"/>
    </row>
    <row r="38" spans="1:46" s="637" customFormat="1" ht="20.25" customHeight="1">
      <c r="A38" s="630" t="s">
        <v>427</v>
      </c>
      <c r="B38" s="631"/>
      <c r="C38" s="631"/>
      <c r="D38" s="631"/>
      <c r="E38" s="631"/>
      <c r="F38" s="631"/>
      <c r="G38" s="631"/>
      <c r="H38" s="631"/>
      <c r="I38" s="632"/>
      <c r="J38" s="633" t="s">
        <v>602</v>
      </c>
      <c r="K38" s="634"/>
      <c r="L38" s="634"/>
      <c r="M38" s="634"/>
      <c r="N38" s="634"/>
      <c r="O38" s="634"/>
      <c r="P38" s="634"/>
      <c r="Q38" s="634"/>
      <c r="R38" s="634"/>
      <c r="S38" s="634"/>
      <c r="T38" s="634"/>
      <c r="U38" s="634"/>
      <c r="V38" s="634"/>
      <c r="W38" s="634"/>
      <c r="X38" s="634"/>
      <c r="Y38" s="634"/>
      <c r="Z38" s="634"/>
      <c r="AA38" s="635"/>
      <c r="AB38" s="633" t="s">
        <v>603</v>
      </c>
      <c r="AC38" s="634"/>
      <c r="AD38" s="634"/>
      <c r="AE38" s="634"/>
      <c r="AF38" s="634"/>
      <c r="AG38" s="634"/>
      <c r="AH38" s="634"/>
      <c r="AI38" s="635"/>
      <c r="AJ38" s="633" t="s">
        <v>111</v>
      </c>
      <c r="AK38" s="634"/>
      <c r="AL38" s="634"/>
      <c r="AM38" s="636" t="s">
        <v>429</v>
      </c>
      <c r="AN38" s="636"/>
      <c r="AO38" s="636"/>
      <c r="AP38" s="636"/>
      <c r="AQ38" s="636"/>
      <c r="AR38" s="636"/>
      <c r="AS38" s="636"/>
    </row>
    <row r="39" spans="1:46" ht="18" customHeight="1">
      <c r="A39" s="638" t="s">
        <v>405</v>
      </c>
      <c r="B39" s="639"/>
      <c r="C39" s="639"/>
      <c r="D39" s="639"/>
      <c r="E39" s="639"/>
      <c r="F39" s="639"/>
      <c r="G39" s="639"/>
      <c r="H39" s="639"/>
      <c r="I39" s="640"/>
      <c r="J39" s="641" t="s">
        <v>562</v>
      </c>
      <c r="K39" s="642"/>
      <c r="L39" s="642"/>
      <c r="M39" s="642"/>
      <c r="N39" s="642"/>
      <c r="O39" s="642"/>
      <c r="P39" s="642"/>
      <c r="Q39" s="642"/>
      <c r="R39" s="642"/>
      <c r="S39" s="642"/>
      <c r="T39" s="642"/>
      <c r="U39" s="642"/>
      <c r="V39" s="642"/>
      <c r="W39" s="642"/>
      <c r="X39" s="642"/>
      <c r="Y39" s="642"/>
      <c r="Z39" s="642"/>
      <c r="AA39" s="643"/>
      <c r="AB39" s="644" t="s">
        <v>564</v>
      </c>
      <c r="AC39" s="645"/>
      <c r="AD39" s="645"/>
      <c r="AE39" s="645"/>
      <c r="AF39" s="645"/>
      <c r="AG39" s="645"/>
      <c r="AH39" s="645"/>
      <c r="AI39" s="646"/>
      <c r="AJ39" s="647" t="s">
        <v>564</v>
      </c>
      <c r="AK39" s="648"/>
      <c r="AL39" s="648"/>
      <c r="AM39" s="649" t="s">
        <v>564</v>
      </c>
      <c r="AN39" s="649"/>
      <c r="AO39" s="649"/>
      <c r="AP39" s="649"/>
      <c r="AQ39" s="649"/>
      <c r="AR39" s="649"/>
      <c r="AS39" s="649"/>
      <c r="AT39" s="650"/>
    </row>
    <row r="40" spans="1:46" ht="18" hidden="1" customHeight="1">
      <c r="A40" s="651"/>
      <c r="B40" s="652"/>
      <c r="C40" s="652"/>
      <c r="D40" s="652"/>
      <c r="E40" s="652"/>
      <c r="F40" s="652"/>
      <c r="G40" s="652"/>
      <c r="H40" s="652"/>
      <c r="I40" s="653"/>
      <c r="J40" s="641"/>
      <c r="K40" s="642"/>
      <c r="L40" s="642"/>
      <c r="M40" s="642"/>
      <c r="N40" s="642"/>
      <c r="O40" s="642"/>
      <c r="P40" s="642"/>
      <c r="Q40" s="642"/>
      <c r="R40" s="642"/>
      <c r="S40" s="642"/>
      <c r="T40" s="642"/>
      <c r="U40" s="642"/>
      <c r="V40" s="642"/>
      <c r="W40" s="642"/>
      <c r="X40" s="642"/>
      <c r="Y40" s="642"/>
      <c r="Z40" s="642"/>
      <c r="AA40" s="643"/>
      <c r="AB40" s="644"/>
      <c r="AC40" s="645"/>
      <c r="AD40" s="645"/>
      <c r="AE40" s="645"/>
      <c r="AF40" s="645"/>
      <c r="AG40" s="645"/>
      <c r="AH40" s="645"/>
      <c r="AI40" s="646"/>
      <c r="AJ40" s="647" t="s">
        <v>564</v>
      </c>
      <c r="AK40" s="648"/>
      <c r="AL40" s="648"/>
      <c r="AM40" s="649"/>
      <c r="AN40" s="649"/>
      <c r="AO40" s="649"/>
      <c r="AP40" s="649"/>
      <c r="AQ40" s="649"/>
      <c r="AR40" s="649"/>
      <c r="AS40" s="649"/>
    </row>
    <row r="41" spans="1:46" ht="28.5" hidden="1" customHeight="1">
      <c r="A41" s="651"/>
      <c r="B41" s="652"/>
      <c r="C41" s="652"/>
      <c r="D41" s="652"/>
      <c r="E41" s="652"/>
      <c r="F41" s="652"/>
      <c r="G41" s="652"/>
      <c r="H41" s="652"/>
      <c r="I41" s="653"/>
      <c r="J41" s="641"/>
      <c r="K41" s="642"/>
      <c r="L41" s="642"/>
      <c r="M41" s="642"/>
      <c r="N41" s="642"/>
      <c r="O41" s="642"/>
      <c r="P41" s="642"/>
      <c r="Q41" s="642"/>
      <c r="R41" s="642"/>
      <c r="S41" s="642"/>
      <c r="T41" s="642"/>
      <c r="U41" s="642"/>
      <c r="V41" s="642"/>
      <c r="W41" s="642"/>
      <c r="X41" s="642"/>
      <c r="Y41" s="642"/>
      <c r="Z41" s="642"/>
      <c r="AA41" s="643"/>
      <c r="AB41" s="644"/>
      <c r="AC41" s="645"/>
      <c r="AD41" s="645"/>
      <c r="AE41" s="645"/>
      <c r="AF41" s="645"/>
      <c r="AG41" s="645"/>
      <c r="AH41" s="645"/>
      <c r="AI41" s="646"/>
      <c r="AJ41" s="647" t="s">
        <v>564</v>
      </c>
      <c r="AK41" s="648"/>
      <c r="AL41" s="648"/>
      <c r="AM41" s="649"/>
      <c r="AN41" s="649"/>
      <c r="AO41" s="649"/>
      <c r="AP41" s="649"/>
      <c r="AQ41" s="649"/>
      <c r="AR41" s="649"/>
      <c r="AS41" s="649"/>
    </row>
    <row r="42" spans="1:46" ht="25" customHeight="1">
      <c r="A42" s="651"/>
      <c r="B42" s="652"/>
      <c r="C42" s="652"/>
      <c r="D42" s="652"/>
      <c r="E42" s="652"/>
      <c r="F42" s="652"/>
      <c r="G42" s="652"/>
      <c r="H42" s="652"/>
      <c r="I42" s="653"/>
      <c r="J42" s="654" t="s">
        <v>562</v>
      </c>
      <c r="K42" s="655"/>
      <c r="L42" s="655"/>
      <c r="M42" s="655"/>
      <c r="N42" s="655"/>
      <c r="O42" s="655"/>
      <c r="P42" s="655"/>
      <c r="Q42" s="655"/>
      <c r="R42" s="655"/>
      <c r="S42" s="655"/>
      <c r="T42" s="655"/>
      <c r="U42" s="655"/>
      <c r="V42" s="655"/>
      <c r="W42" s="655"/>
      <c r="X42" s="655"/>
      <c r="Y42" s="655"/>
      <c r="Z42" s="655"/>
      <c r="AA42" s="656"/>
      <c r="AB42" s="644" t="s">
        <v>564</v>
      </c>
      <c r="AC42" s="645"/>
      <c r="AD42" s="645"/>
      <c r="AE42" s="645"/>
      <c r="AF42" s="645"/>
      <c r="AG42" s="645"/>
      <c r="AH42" s="645"/>
      <c r="AI42" s="646"/>
      <c r="AJ42" s="647" t="s">
        <v>564</v>
      </c>
      <c r="AK42" s="648"/>
      <c r="AL42" s="648"/>
      <c r="AM42" s="649" t="s">
        <v>564</v>
      </c>
      <c r="AN42" s="649"/>
      <c r="AO42" s="649"/>
      <c r="AP42" s="649"/>
      <c r="AQ42" s="649"/>
      <c r="AR42" s="649"/>
      <c r="AS42" s="649"/>
    </row>
    <row r="43" spans="1:46" ht="20.25" customHeight="1">
      <c r="A43" s="638" t="s">
        <v>604</v>
      </c>
      <c r="B43" s="639"/>
      <c r="C43" s="639"/>
      <c r="D43" s="639"/>
      <c r="E43" s="639"/>
      <c r="F43" s="639"/>
      <c r="G43" s="639"/>
      <c r="H43" s="639"/>
      <c r="I43" s="639"/>
      <c r="J43" s="641" t="s">
        <v>562</v>
      </c>
      <c r="K43" s="642"/>
      <c r="L43" s="642"/>
      <c r="M43" s="642"/>
      <c r="N43" s="642"/>
      <c r="O43" s="642"/>
      <c r="P43" s="642"/>
      <c r="Q43" s="642"/>
      <c r="R43" s="642"/>
      <c r="S43" s="642"/>
      <c r="T43" s="642"/>
      <c r="U43" s="642"/>
      <c r="V43" s="642"/>
      <c r="W43" s="642"/>
      <c r="X43" s="642"/>
      <c r="Y43" s="642"/>
      <c r="Z43" s="642"/>
      <c r="AA43" s="643"/>
      <c r="AB43" s="644" t="s">
        <v>564</v>
      </c>
      <c r="AC43" s="645"/>
      <c r="AD43" s="645"/>
      <c r="AE43" s="645"/>
      <c r="AF43" s="645"/>
      <c r="AG43" s="645"/>
      <c r="AH43" s="645"/>
      <c r="AI43" s="646"/>
      <c r="AJ43" s="647" t="s">
        <v>564</v>
      </c>
      <c r="AK43" s="648"/>
      <c r="AL43" s="648"/>
      <c r="AM43" s="649" t="s">
        <v>564</v>
      </c>
      <c r="AN43" s="649"/>
      <c r="AO43" s="649"/>
      <c r="AP43" s="649"/>
      <c r="AQ43" s="649"/>
      <c r="AR43" s="649"/>
      <c r="AS43" s="649"/>
    </row>
    <row r="44" spans="1:46" ht="28" hidden="1" customHeight="1">
      <c r="A44" s="651"/>
      <c r="B44" s="652"/>
      <c r="C44" s="652"/>
      <c r="D44" s="652"/>
      <c r="E44" s="652"/>
      <c r="F44" s="652"/>
      <c r="G44" s="652"/>
      <c r="H44" s="652"/>
      <c r="I44" s="653"/>
      <c r="J44" s="641"/>
      <c r="K44" s="642"/>
      <c r="L44" s="642"/>
      <c r="M44" s="642"/>
      <c r="N44" s="642"/>
      <c r="O44" s="642"/>
      <c r="P44" s="642"/>
      <c r="Q44" s="642"/>
      <c r="R44" s="642"/>
      <c r="S44" s="642"/>
      <c r="T44" s="642"/>
      <c r="U44" s="642"/>
      <c r="V44" s="642"/>
      <c r="W44" s="642"/>
      <c r="X44" s="642"/>
      <c r="Y44" s="642"/>
      <c r="Z44" s="642"/>
      <c r="AA44" s="643"/>
      <c r="AB44" s="644"/>
      <c r="AC44" s="645"/>
      <c r="AD44" s="645"/>
      <c r="AE44" s="645"/>
      <c r="AF44" s="645"/>
      <c r="AG44" s="645"/>
      <c r="AH44" s="645"/>
      <c r="AI44" s="646"/>
      <c r="AJ44" s="647" t="s">
        <v>564</v>
      </c>
      <c r="AK44" s="648"/>
      <c r="AL44" s="648"/>
      <c r="AM44" s="649"/>
      <c r="AN44" s="649"/>
      <c r="AO44" s="649"/>
      <c r="AP44" s="649"/>
      <c r="AQ44" s="649"/>
      <c r="AR44" s="649"/>
      <c r="AS44" s="649"/>
    </row>
    <row r="45" spans="1:46" ht="28" hidden="1" customHeight="1">
      <c r="A45" s="651"/>
      <c r="B45" s="652"/>
      <c r="C45" s="652"/>
      <c r="D45" s="652"/>
      <c r="E45" s="652"/>
      <c r="F45" s="652"/>
      <c r="G45" s="652"/>
      <c r="H45" s="652"/>
      <c r="I45" s="653"/>
      <c r="J45" s="641"/>
      <c r="K45" s="642"/>
      <c r="L45" s="642"/>
      <c r="M45" s="642"/>
      <c r="N45" s="642"/>
      <c r="O45" s="642"/>
      <c r="P45" s="642"/>
      <c r="Q45" s="642"/>
      <c r="R45" s="642"/>
      <c r="S45" s="642"/>
      <c r="T45" s="642"/>
      <c r="U45" s="642"/>
      <c r="V45" s="642"/>
      <c r="W45" s="642"/>
      <c r="X45" s="642"/>
      <c r="Y45" s="642"/>
      <c r="Z45" s="642"/>
      <c r="AA45" s="643"/>
      <c r="AB45" s="644"/>
      <c r="AC45" s="645"/>
      <c r="AD45" s="645"/>
      <c r="AE45" s="645"/>
      <c r="AF45" s="645"/>
      <c r="AG45" s="645"/>
      <c r="AH45" s="645"/>
      <c r="AI45" s="646"/>
      <c r="AJ45" s="647" t="s">
        <v>564</v>
      </c>
      <c r="AK45" s="648"/>
      <c r="AL45" s="648"/>
      <c r="AM45" s="649"/>
      <c r="AN45" s="649"/>
      <c r="AO45" s="649"/>
      <c r="AP45" s="649"/>
      <c r="AQ45" s="649"/>
      <c r="AR45" s="649"/>
      <c r="AS45" s="649"/>
    </row>
    <row r="46" spans="1:46" ht="28" hidden="1" customHeight="1">
      <c r="A46" s="651"/>
      <c r="B46" s="652"/>
      <c r="C46" s="652"/>
      <c r="D46" s="652"/>
      <c r="E46" s="652"/>
      <c r="F46" s="652"/>
      <c r="G46" s="652"/>
      <c r="H46" s="652"/>
      <c r="I46" s="653"/>
      <c r="J46" s="641"/>
      <c r="K46" s="642"/>
      <c r="L46" s="642"/>
      <c r="M46" s="642"/>
      <c r="N46" s="642"/>
      <c r="O46" s="642"/>
      <c r="P46" s="642"/>
      <c r="Q46" s="642"/>
      <c r="R46" s="642"/>
      <c r="S46" s="642"/>
      <c r="T46" s="642"/>
      <c r="U46" s="642"/>
      <c r="V46" s="642"/>
      <c r="W46" s="642"/>
      <c r="X46" s="642"/>
      <c r="Y46" s="642"/>
      <c r="Z46" s="642"/>
      <c r="AA46" s="643"/>
      <c r="AB46" s="644"/>
      <c r="AC46" s="645"/>
      <c r="AD46" s="645"/>
      <c r="AE46" s="645"/>
      <c r="AF46" s="645"/>
      <c r="AG46" s="645"/>
      <c r="AH46" s="645"/>
      <c r="AI46" s="646"/>
      <c r="AJ46" s="647" t="s">
        <v>564</v>
      </c>
      <c r="AK46" s="648"/>
      <c r="AL46" s="648"/>
      <c r="AM46" s="649"/>
      <c r="AN46" s="649"/>
      <c r="AO46" s="649"/>
      <c r="AP46" s="649"/>
      <c r="AQ46" s="649"/>
      <c r="AR46" s="649"/>
      <c r="AS46" s="649"/>
    </row>
    <row r="47" spans="1:46" ht="25" customHeight="1">
      <c r="A47" s="657"/>
      <c r="B47" s="658"/>
      <c r="C47" s="658"/>
      <c r="D47" s="658"/>
      <c r="E47" s="658"/>
      <c r="F47" s="658"/>
      <c r="G47" s="658"/>
      <c r="H47" s="658"/>
      <c r="I47" s="659"/>
      <c r="J47" s="660" t="s">
        <v>562</v>
      </c>
      <c r="K47" s="661"/>
      <c r="L47" s="661"/>
      <c r="M47" s="661"/>
      <c r="N47" s="661"/>
      <c r="O47" s="661"/>
      <c r="P47" s="661"/>
      <c r="Q47" s="661"/>
      <c r="R47" s="661"/>
      <c r="S47" s="661"/>
      <c r="T47" s="661"/>
      <c r="U47" s="661"/>
      <c r="V47" s="661"/>
      <c r="W47" s="661"/>
      <c r="X47" s="661"/>
      <c r="Y47" s="661"/>
      <c r="Z47" s="661"/>
      <c r="AA47" s="662"/>
      <c r="AB47" s="644" t="s">
        <v>564</v>
      </c>
      <c r="AC47" s="645"/>
      <c r="AD47" s="645"/>
      <c r="AE47" s="645"/>
      <c r="AF47" s="645"/>
      <c r="AG47" s="645"/>
      <c r="AH47" s="645"/>
      <c r="AI47" s="646"/>
      <c r="AJ47" s="647" t="s">
        <v>564</v>
      </c>
      <c r="AK47" s="648"/>
      <c r="AL47" s="648"/>
      <c r="AM47" s="649" t="s">
        <v>564</v>
      </c>
      <c r="AN47" s="649"/>
      <c r="AO47" s="649"/>
      <c r="AP47" s="649"/>
      <c r="AQ47" s="649"/>
      <c r="AR47" s="649"/>
      <c r="AS47" s="649"/>
    </row>
    <row r="48" spans="1:46" ht="25" customHeight="1">
      <c r="A48" s="638" t="s">
        <v>115</v>
      </c>
      <c r="B48" s="639"/>
      <c r="C48" s="639"/>
      <c r="D48" s="639"/>
      <c r="E48" s="639"/>
      <c r="F48" s="639"/>
      <c r="G48" s="639"/>
      <c r="H48" s="639"/>
      <c r="I48" s="640"/>
      <c r="J48" s="660" t="s">
        <v>562</v>
      </c>
      <c r="K48" s="661"/>
      <c r="L48" s="661"/>
      <c r="M48" s="661"/>
      <c r="N48" s="661"/>
      <c r="O48" s="661"/>
      <c r="P48" s="661"/>
      <c r="Q48" s="661"/>
      <c r="R48" s="661"/>
      <c r="S48" s="661"/>
      <c r="T48" s="661"/>
      <c r="U48" s="661"/>
      <c r="V48" s="661"/>
      <c r="W48" s="661"/>
      <c r="X48" s="661"/>
      <c r="Y48" s="661"/>
      <c r="Z48" s="661"/>
      <c r="AA48" s="662"/>
      <c r="AB48" s="644" t="s">
        <v>564</v>
      </c>
      <c r="AC48" s="645"/>
      <c r="AD48" s="645"/>
      <c r="AE48" s="645"/>
      <c r="AF48" s="645"/>
      <c r="AG48" s="645"/>
      <c r="AH48" s="645"/>
      <c r="AI48" s="646"/>
      <c r="AJ48" s="647" t="s">
        <v>564</v>
      </c>
      <c r="AK48" s="648"/>
      <c r="AL48" s="648"/>
      <c r="AM48" s="649" t="s">
        <v>564</v>
      </c>
      <c r="AN48" s="649"/>
      <c r="AO48" s="649"/>
      <c r="AP48" s="649"/>
      <c r="AQ48" s="649"/>
      <c r="AR48" s="649"/>
      <c r="AS48" s="649"/>
    </row>
    <row r="49" spans="1:45" ht="25" hidden="1" customHeight="1">
      <c r="A49" s="651"/>
      <c r="B49" s="652"/>
      <c r="C49" s="652"/>
      <c r="D49" s="652"/>
      <c r="E49" s="652"/>
      <c r="F49" s="652"/>
      <c r="G49" s="652"/>
      <c r="H49" s="652"/>
      <c r="I49" s="653"/>
      <c r="J49" s="660"/>
      <c r="K49" s="661"/>
      <c r="L49" s="661"/>
      <c r="M49" s="661"/>
      <c r="N49" s="661"/>
      <c r="O49" s="661"/>
      <c r="P49" s="661"/>
      <c r="Q49" s="661"/>
      <c r="R49" s="661"/>
      <c r="S49" s="661"/>
      <c r="T49" s="661"/>
      <c r="U49" s="661"/>
      <c r="V49" s="661"/>
      <c r="W49" s="661"/>
      <c r="X49" s="661"/>
      <c r="Y49" s="661"/>
      <c r="Z49" s="661"/>
      <c r="AA49" s="662"/>
      <c r="AB49" s="644"/>
      <c r="AC49" s="645"/>
      <c r="AD49" s="645"/>
      <c r="AE49" s="645"/>
      <c r="AF49" s="645"/>
      <c r="AG49" s="645"/>
      <c r="AH49" s="645"/>
      <c r="AI49" s="646"/>
      <c r="AJ49" s="647" t="s">
        <v>564</v>
      </c>
      <c r="AK49" s="648"/>
      <c r="AL49" s="648"/>
      <c r="AM49" s="649"/>
      <c r="AN49" s="649"/>
      <c r="AO49" s="649"/>
      <c r="AP49" s="649"/>
      <c r="AQ49" s="649"/>
      <c r="AR49" s="649"/>
      <c r="AS49" s="649"/>
    </row>
    <row r="50" spans="1:45" ht="25" hidden="1" customHeight="1">
      <c r="A50" s="651"/>
      <c r="B50" s="652"/>
      <c r="C50" s="652"/>
      <c r="D50" s="652"/>
      <c r="E50" s="652"/>
      <c r="F50" s="652"/>
      <c r="G50" s="652"/>
      <c r="H50" s="652"/>
      <c r="I50" s="653"/>
      <c r="J50" s="660"/>
      <c r="K50" s="661"/>
      <c r="L50" s="661"/>
      <c r="M50" s="661"/>
      <c r="N50" s="661"/>
      <c r="O50" s="661"/>
      <c r="P50" s="661"/>
      <c r="Q50" s="661"/>
      <c r="R50" s="661"/>
      <c r="S50" s="661"/>
      <c r="T50" s="661"/>
      <c r="U50" s="661"/>
      <c r="V50" s="661"/>
      <c r="W50" s="661"/>
      <c r="X50" s="661"/>
      <c r="Y50" s="661"/>
      <c r="Z50" s="661"/>
      <c r="AA50" s="662"/>
      <c r="AB50" s="644"/>
      <c r="AC50" s="645"/>
      <c r="AD50" s="645"/>
      <c r="AE50" s="645"/>
      <c r="AF50" s="645"/>
      <c r="AG50" s="645"/>
      <c r="AH50" s="645"/>
      <c r="AI50" s="646"/>
      <c r="AJ50" s="647" t="s">
        <v>564</v>
      </c>
      <c r="AK50" s="648"/>
      <c r="AL50" s="648"/>
      <c r="AM50" s="649"/>
      <c r="AN50" s="649"/>
      <c r="AO50" s="649"/>
      <c r="AP50" s="649"/>
      <c r="AQ50" s="649"/>
      <c r="AR50" s="649"/>
      <c r="AS50" s="649"/>
    </row>
    <row r="51" spans="1:45" ht="25" hidden="1" customHeight="1">
      <c r="A51" s="651"/>
      <c r="B51" s="652"/>
      <c r="C51" s="652"/>
      <c r="D51" s="652"/>
      <c r="E51" s="652"/>
      <c r="F51" s="652"/>
      <c r="G51" s="652"/>
      <c r="H51" s="652"/>
      <c r="I51" s="653"/>
      <c r="J51" s="660"/>
      <c r="K51" s="661"/>
      <c r="L51" s="661"/>
      <c r="M51" s="661"/>
      <c r="N51" s="661"/>
      <c r="O51" s="661"/>
      <c r="P51" s="661"/>
      <c r="Q51" s="661"/>
      <c r="R51" s="661"/>
      <c r="S51" s="661"/>
      <c r="T51" s="661"/>
      <c r="U51" s="661"/>
      <c r="V51" s="661"/>
      <c r="W51" s="661"/>
      <c r="X51" s="661"/>
      <c r="Y51" s="661"/>
      <c r="Z51" s="661"/>
      <c r="AA51" s="662"/>
      <c r="AB51" s="644"/>
      <c r="AC51" s="645"/>
      <c r="AD51" s="645"/>
      <c r="AE51" s="645"/>
      <c r="AF51" s="645"/>
      <c r="AG51" s="645"/>
      <c r="AH51" s="645"/>
      <c r="AI51" s="646"/>
      <c r="AJ51" s="647" t="s">
        <v>564</v>
      </c>
      <c r="AK51" s="648"/>
      <c r="AL51" s="648"/>
      <c r="AM51" s="649"/>
      <c r="AN51" s="649"/>
      <c r="AO51" s="649"/>
      <c r="AP51" s="649"/>
      <c r="AQ51" s="649"/>
      <c r="AR51" s="649"/>
      <c r="AS51" s="649"/>
    </row>
    <row r="52" spans="1:45" ht="25" hidden="1" customHeight="1">
      <c r="A52" s="651"/>
      <c r="B52" s="652"/>
      <c r="C52" s="652"/>
      <c r="D52" s="652"/>
      <c r="E52" s="652"/>
      <c r="F52" s="652"/>
      <c r="G52" s="652"/>
      <c r="H52" s="652"/>
      <c r="I52" s="653"/>
      <c r="J52" s="660"/>
      <c r="K52" s="661"/>
      <c r="L52" s="661"/>
      <c r="M52" s="661"/>
      <c r="N52" s="661"/>
      <c r="O52" s="661"/>
      <c r="P52" s="661"/>
      <c r="Q52" s="661"/>
      <c r="R52" s="661"/>
      <c r="S52" s="661"/>
      <c r="T52" s="661"/>
      <c r="U52" s="661"/>
      <c r="V52" s="661"/>
      <c r="W52" s="661"/>
      <c r="X52" s="661"/>
      <c r="Y52" s="661"/>
      <c r="Z52" s="661"/>
      <c r="AA52" s="662"/>
      <c r="AB52" s="644"/>
      <c r="AC52" s="645"/>
      <c r="AD52" s="645"/>
      <c r="AE52" s="645"/>
      <c r="AF52" s="645"/>
      <c r="AG52" s="645"/>
      <c r="AH52" s="645"/>
      <c r="AI52" s="646"/>
      <c r="AJ52" s="647" t="s">
        <v>564</v>
      </c>
      <c r="AK52" s="648"/>
      <c r="AL52" s="648"/>
      <c r="AM52" s="649"/>
      <c r="AN52" s="649"/>
      <c r="AO52" s="649"/>
      <c r="AP52" s="649"/>
      <c r="AQ52" s="649"/>
      <c r="AR52" s="649"/>
      <c r="AS52" s="649"/>
    </row>
    <row r="53" spans="1:45" ht="25" customHeight="1">
      <c r="A53" s="657"/>
      <c r="B53" s="658"/>
      <c r="C53" s="658"/>
      <c r="D53" s="658"/>
      <c r="E53" s="658"/>
      <c r="F53" s="658"/>
      <c r="G53" s="658"/>
      <c r="H53" s="658"/>
      <c r="I53" s="659"/>
      <c r="J53" s="660" t="s">
        <v>562</v>
      </c>
      <c r="K53" s="661"/>
      <c r="L53" s="661"/>
      <c r="M53" s="661"/>
      <c r="N53" s="661"/>
      <c r="O53" s="661"/>
      <c r="P53" s="661"/>
      <c r="Q53" s="661"/>
      <c r="R53" s="661"/>
      <c r="S53" s="661"/>
      <c r="T53" s="661"/>
      <c r="U53" s="661"/>
      <c r="V53" s="661"/>
      <c r="W53" s="661"/>
      <c r="X53" s="661"/>
      <c r="Y53" s="661"/>
      <c r="Z53" s="661"/>
      <c r="AA53" s="662"/>
      <c r="AB53" s="644" t="s">
        <v>564</v>
      </c>
      <c r="AC53" s="645"/>
      <c r="AD53" s="645"/>
      <c r="AE53" s="645"/>
      <c r="AF53" s="645"/>
      <c r="AG53" s="645"/>
      <c r="AH53" s="645"/>
      <c r="AI53" s="646"/>
      <c r="AJ53" s="647" t="s">
        <v>564</v>
      </c>
      <c r="AK53" s="648"/>
      <c r="AL53" s="648"/>
      <c r="AM53" s="649" t="s">
        <v>565</v>
      </c>
      <c r="AN53" s="649"/>
      <c r="AO53" s="649"/>
      <c r="AP53" s="649"/>
      <c r="AQ53" s="649"/>
      <c r="AR53" s="649"/>
      <c r="AS53" s="649"/>
    </row>
    <row r="54" spans="1:45" ht="25" customHeight="1">
      <c r="A54" s="638" t="s">
        <v>431</v>
      </c>
      <c r="B54" s="639"/>
      <c r="C54" s="639"/>
      <c r="D54" s="639"/>
      <c r="E54" s="639"/>
      <c r="F54" s="639"/>
      <c r="G54" s="639"/>
      <c r="H54" s="639"/>
      <c r="I54" s="640"/>
      <c r="J54" s="660" t="s">
        <v>562</v>
      </c>
      <c r="K54" s="661"/>
      <c r="L54" s="661"/>
      <c r="M54" s="661"/>
      <c r="N54" s="661"/>
      <c r="O54" s="661"/>
      <c r="P54" s="661"/>
      <c r="Q54" s="661"/>
      <c r="R54" s="661"/>
      <c r="S54" s="661"/>
      <c r="T54" s="661"/>
      <c r="U54" s="661"/>
      <c r="V54" s="661"/>
      <c r="W54" s="661"/>
      <c r="X54" s="661"/>
      <c r="Y54" s="661"/>
      <c r="Z54" s="661"/>
      <c r="AA54" s="662"/>
      <c r="AB54" s="644" t="s">
        <v>564</v>
      </c>
      <c r="AC54" s="645"/>
      <c r="AD54" s="645"/>
      <c r="AE54" s="645"/>
      <c r="AF54" s="645"/>
      <c r="AG54" s="645"/>
      <c r="AH54" s="645"/>
      <c r="AI54" s="646"/>
      <c r="AJ54" s="647" t="s">
        <v>564</v>
      </c>
      <c r="AK54" s="648"/>
      <c r="AL54" s="648"/>
      <c r="AM54" s="649" t="s">
        <v>565</v>
      </c>
      <c r="AN54" s="649"/>
      <c r="AO54" s="649"/>
      <c r="AP54" s="649"/>
      <c r="AQ54" s="649"/>
      <c r="AR54" s="649"/>
      <c r="AS54" s="649"/>
    </row>
    <row r="55" spans="1:45" ht="25" hidden="1" customHeight="1">
      <c r="A55" s="651"/>
      <c r="B55" s="652"/>
      <c r="C55" s="652"/>
      <c r="D55" s="652"/>
      <c r="E55" s="652"/>
      <c r="F55" s="652"/>
      <c r="G55" s="652"/>
      <c r="H55" s="652"/>
      <c r="I55" s="653"/>
      <c r="J55" s="663"/>
      <c r="K55" s="664"/>
      <c r="L55" s="664"/>
      <c r="M55" s="664"/>
      <c r="N55" s="664"/>
      <c r="O55" s="664"/>
      <c r="P55" s="664"/>
      <c r="Q55" s="664"/>
      <c r="R55" s="664"/>
      <c r="S55" s="664"/>
      <c r="T55" s="664"/>
      <c r="U55" s="664"/>
      <c r="V55" s="664"/>
      <c r="W55" s="664"/>
      <c r="X55" s="664"/>
      <c r="Y55" s="664"/>
      <c r="Z55" s="664"/>
      <c r="AA55" s="665"/>
      <c r="AB55" s="644"/>
      <c r="AC55" s="645"/>
      <c r="AD55" s="645"/>
      <c r="AE55" s="645"/>
      <c r="AF55" s="645"/>
      <c r="AG55" s="645"/>
      <c r="AH55" s="645"/>
      <c r="AI55" s="646"/>
      <c r="AJ55" s="647" t="s">
        <v>564</v>
      </c>
      <c r="AK55" s="648"/>
      <c r="AL55" s="648"/>
      <c r="AM55" s="649"/>
      <c r="AN55" s="649"/>
      <c r="AO55" s="649"/>
      <c r="AP55" s="649"/>
      <c r="AQ55" s="649"/>
      <c r="AR55" s="649"/>
      <c r="AS55" s="649"/>
    </row>
    <row r="56" spans="1:45" ht="25" hidden="1" customHeight="1">
      <c r="A56" s="651"/>
      <c r="B56" s="652"/>
      <c r="C56" s="652"/>
      <c r="D56" s="652"/>
      <c r="E56" s="652"/>
      <c r="F56" s="652"/>
      <c r="G56" s="652"/>
      <c r="H56" s="652"/>
      <c r="I56" s="653"/>
      <c r="J56" s="663"/>
      <c r="K56" s="664"/>
      <c r="L56" s="664"/>
      <c r="M56" s="664"/>
      <c r="N56" s="664"/>
      <c r="O56" s="664"/>
      <c r="P56" s="664"/>
      <c r="Q56" s="664"/>
      <c r="R56" s="664"/>
      <c r="S56" s="664"/>
      <c r="T56" s="664"/>
      <c r="U56" s="664"/>
      <c r="V56" s="664"/>
      <c r="W56" s="664"/>
      <c r="X56" s="664"/>
      <c r="Y56" s="664"/>
      <c r="Z56" s="664"/>
      <c r="AA56" s="665"/>
      <c r="AB56" s="644"/>
      <c r="AC56" s="645"/>
      <c r="AD56" s="645"/>
      <c r="AE56" s="645"/>
      <c r="AF56" s="645"/>
      <c r="AG56" s="645"/>
      <c r="AH56" s="645"/>
      <c r="AI56" s="646"/>
      <c r="AJ56" s="647" t="s">
        <v>564</v>
      </c>
      <c r="AK56" s="648"/>
      <c r="AL56" s="648"/>
      <c r="AM56" s="649"/>
      <c r="AN56" s="649"/>
      <c r="AO56" s="649"/>
      <c r="AP56" s="649"/>
      <c r="AQ56" s="649"/>
      <c r="AR56" s="649"/>
      <c r="AS56" s="649"/>
    </row>
    <row r="57" spans="1:45" ht="25" hidden="1" customHeight="1">
      <c r="A57" s="651"/>
      <c r="B57" s="652"/>
      <c r="C57" s="652"/>
      <c r="D57" s="652"/>
      <c r="E57" s="652"/>
      <c r="F57" s="652"/>
      <c r="G57" s="652"/>
      <c r="H57" s="652"/>
      <c r="I57" s="653"/>
      <c r="J57" s="663"/>
      <c r="K57" s="664"/>
      <c r="L57" s="664"/>
      <c r="M57" s="664"/>
      <c r="N57" s="664"/>
      <c r="O57" s="664"/>
      <c r="P57" s="664"/>
      <c r="Q57" s="664"/>
      <c r="R57" s="664"/>
      <c r="S57" s="664"/>
      <c r="T57" s="664"/>
      <c r="U57" s="664"/>
      <c r="V57" s="664"/>
      <c r="W57" s="664"/>
      <c r="X57" s="664"/>
      <c r="Y57" s="664"/>
      <c r="Z57" s="664"/>
      <c r="AA57" s="665"/>
      <c r="AB57" s="644"/>
      <c r="AC57" s="645"/>
      <c r="AD57" s="645"/>
      <c r="AE57" s="645"/>
      <c r="AF57" s="645"/>
      <c r="AG57" s="645"/>
      <c r="AH57" s="645"/>
      <c r="AI57" s="646"/>
      <c r="AJ57" s="647" t="s">
        <v>564</v>
      </c>
      <c r="AK57" s="648"/>
      <c r="AL57" s="648"/>
      <c r="AM57" s="649"/>
      <c r="AN57" s="649"/>
      <c r="AO57" s="649"/>
      <c r="AP57" s="649"/>
      <c r="AQ57" s="649"/>
      <c r="AR57" s="649"/>
      <c r="AS57" s="649"/>
    </row>
    <row r="58" spans="1:45" ht="25" customHeight="1">
      <c r="A58" s="657"/>
      <c r="B58" s="658"/>
      <c r="C58" s="658"/>
      <c r="D58" s="658"/>
      <c r="E58" s="658"/>
      <c r="F58" s="658"/>
      <c r="G58" s="658"/>
      <c r="H58" s="658"/>
      <c r="I58" s="659"/>
      <c r="J58" s="663" t="s">
        <v>562</v>
      </c>
      <c r="K58" s="664"/>
      <c r="L58" s="664"/>
      <c r="M58" s="664"/>
      <c r="N58" s="664"/>
      <c r="O58" s="664"/>
      <c r="P58" s="664"/>
      <c r="Q58" s="664"/>
      <c r="R58" s="664"/>
      <c r="S58" s="664"/>
      <c r="T58" s="664"/>
      <c r="U58" s="664"/>
      <c r="V58" s="664"/>
      <c r="W58" s="664"/>
      <c r="X58" s="664"/>
      <c r="Y58" s="664"/>
      <c r="Z58" s="664"/>
      <c r="AA58" s="665"/>
      <c r="AB58" s="644" t="s">
        <v>564</v>
      </c>
      <c r="AC58" s="645"/>
      <c r="AD58" s="645"/>
      <c r="AE58" s="645"/>
      <c r="AF58" s="645"/>
      <c r="AG58" s="645"/>
      <c r="AH58" s="645"/>
      <c r="AI58" s="646"/>
      <c r="AJ58" s="647" t="s">
        <v>564</v>
      </c>
      <c r="AK58" s="648"/>
      <c r="AL58" s="648"/>
      <c r="AM58" s="649" t="s">
        <v>565</v>
      </c>
      <c r="AN58" s="649"/>
      <c r="AO58" s="649"/>
      <c r="AP58" s="649"/>
      <c r="AQ58" s="649"/>
      <c r="AR58" s="649"/>
      <c r="AS58" s="649"/>
    </row>
    <row r="59" spans="1:45" ht="4.5" customHeight="1">
      <c r="A59" s="666"/>
      <c r="B59" s="667"/>
      <c r="C59" s="668"/>
      <c r="D59" s="668"/>
      <c r="E59" s="669"/>
      <c r="F59" s="670"/>
      <c r="G59" s="670"/>
      <c r="H59" s="670"/>
      <c r="I59" s="670"/>
      <c r="J59" s="668"/>
      <c r="K59" s="668"/>
      <c r="L59" s="668"/>
    </row>
    <row r="60" spans="1:45" s="595" customFormat="1" ht="15" customHeight="1">
      <c r="A60" s="671" t="s">
        <v>190</v>
      </c>
      <c r="B60" s="671"/>
      <c r="C60" s="671"/>
      <c r="D60" s="671"/>
      <c r="E60" s="671"/>
      <c r="F60" s="671"/>
      <c r="G60" s="671"/>
      <c r="H60" s="671"/>
      <c r="I60" s="671"/>
      <c r="J60" s="672" t="s">
        <v>605</v>
      </c>
      <c r="K60" s="673"/>
      <c r="L60" s="673"/>
      <c r="M60" s="673"/>
      <c r="N60" s="673"/>
      <c r="O60" s="673"/>
      <c r="P60" s="673"/>
      <c r="Q60" s="673"/>
      <c r="R60" s="673"/>
      <c r="S60" s="673"/>
      <c r="T60" s="673"/>
      <c r="U60" s="673"/>
      <c r="V60" s="673"/>
      <c r="W60" s="673"/>
      <c r="X60" s="673"/>
      <c r="Y60" s="673"/>
      <c r="Z60" s="673"/>
      <c r="AA60" s="673"/>
      <c r="AB60" s="673"/>
      <c r="AC60" s="673"/>
      <c r="AD60" s="673"/>
      <c r="AE60" s="673"/>
      <c r="AF60" s="673"/>
      <c r="AG60" s="673"/>
      <c r="AH60" s="673"/>
      <c r="AI60" s="673"/>
      <c r="AJ60" s="674"/>
      <c r="AK60" s="672" t="s">
        <v>107</v>
      </c>
      <c r="AL60" s="673"/>
      <c r="AM60" s="674"/>
      <c r="AN60" s="675" t="s">
        <v>513</v>
      </c>
      <c r="AO60" s="675"/>
      <c r="AP60" s="675"/>
      <c r="AQ60" s="675"/>
      <c r="AR60" s="675"/>
      <c r="AS60" s="675"/>
    </row>
    <row r="61" spans="1:45" ht="5.15" customHeight="1">
      <c r="A61" s="666"/>
      <c r="B61" s="667"/>
      <c r="C61" s="668"/>
      <c r="D61" s="668"/>
      <c r="E61" s="669"/>
      <c r="F61" s="670"/>
      <c r="G61" s="670"/>
      <c r="H61" s="670"/>
      <c r="I61" s="670"/>
      <c r="J61" s="668"/>
      <c r="K61" s="668"/>
      <c r="L61" s="668"/>
    </row>
    <row r="62" spans="1:45" ht="15" customHeight="1">
      <c r="A62" s="676" t="s">
        <v>606</v>
      </c>
      <c r="B62" s="677"/>
      <c r="C62" s="677"/>
      <c r="D62" s="677"/>
      <c r="E62" s="677"/>
      <c r="F62" s="677"/>
      <c r="G62" s="677"/>
      <c r="H62" s="677"/>
      <c r="I62" s="677"/>
      <c r="J62" s="677"/>
      <c r="K62" s="677"/>
      <c r="L62" s="677"/>
      <c r="M62" s="677"/>
      <c r="N62" s="677"/>
      <c r="O62" s="677"/>
      <c r="P62" s="677"/>
      <c r="Q62" s="677"/>
      <c r="R62" s="677"/>
      <c r="S62" s="677"/>
      <c r="T62" s="677"/>
      <c r="U62" s="677"/>
      <c r="V62" s="677"/>
      <c r="W62" s="677"/>
      <c r="X62" s="677"/>
      <c r="Y62" s="677"/>
      <c r="Z62" s="677"/>
      <c r="AA62" s="677"/>
      <c r="AB62" s="677"/>
      <c r="AC62" s="677"/>
      <c r="AD62" s="677"/>
      <c r="AE62" s="677"/>
      <c r="AF62" s="677"/>
      <c r="AG62" s="677"/>
      <c r="AH62" s="677"/>
      <c r="AI62" s="677"/>
      <c r="AJ62" s="677"/>
      <c r="AK62" s="677"/>
      <c r="AL62" s="678"/>
      <c r="AM62" s="679">
        <f>IFERROR(AVERAGE(AM66,AM70,AM74,AM78,AM86,AM90,AM94,AM98,AM106,AM114,AM118),"")</f>
        <v>0</v>
      </c>
      <c r="AN62" s="680"/>
      <c r="AO62" s="680"/>
      <c r="AP62" s="680"/>
      <c r="AQ62" s="680"/>
      <c r="AR62" s="680"/>
      <c r="AS62" s="680"/>
    </row>
    <row r="63" spans="1:45" ht="5.15" customHeight="1">
      <c r="A63" s="666"/>
      <c r="B63" s="667"/>
      <c r="C63" s="668"/>
      <c r="D63" s="681"/>
      <c r="E63" s="681"/>
      <c r="F63" s="682"/>
      <c r="G63" s="682"/>
      <c r="H63" s="682"/>
      <c r="I63" s="682"/>
      <c r="J63" s="668"/>
      <c r="K63" s="668"/>
      <c r="L63" s="668"/>
    </row>
    <row r="64" spans="1:45" ht="30" customHeight="1">
      <c r="A64" s="683" t="s">
        <v>611</v>
      </c>
      <c r="B64" s="683"/>
      <c r="C64" s="683"/>
      <c r="D64" s="683"/>
      <c r="E64" s="683"/>
      <c r="F64" s="683"/>
      <c r="G64" s="683"/>
      <c r="H64" s="683"/>
      <c r="I64" s="683"/>
      <c r="J64" s="683"/>
      <c r="K64" s="683"/>
      <c r="L64" s="683"/>
      <c r="M64" s="683"/>
      <c r="N64" s="683"/>
      <c r="O64" s="683"/>
      <c r="P64" s="683"/>
      <c r="Q64" s="683"/>
      <c r="R64" s="683"/>
      <c r="S64" s="683"/>
      <c r="T64" s="683"/>
      <c r="U64" s="683"/>
      <c r="V64" s="683"/>
      <c r="W64" s="683"/>
      <c r="X64" s="683"/>
      <c r="Y64" s="683"/>
      <c r="Z64" s="683"/>
      <c r="AA64" s="683"/>
      <c r="AB64" s="683"/>
      <c r="AC64" s="683"/>
      <c r="AD64" s="683"/>
      <c r="AE64" s="683"/>
      <c r="AF64" s="683"/>
      <c r="AG64" s="683"/>
      <c r="AH64" s="683"/>
      <c r="AI64" s="683"/>
      <c r="AJ64" s="683"/>
      <c r="AK64" s="683"/>
      <c r="AL64" s="684"/>
      <c r="AM64" s="685">
        <f>SUM(AM66,AM70,AM74,AM78)/4</f>
        <v>0</v>
      </c>
    </row>
    <row r="65" spans="1:45" ht="5.15" customHeight="1">
      <c r="A65" s="666"/>
      <c r="B65" s="667"/>
      <c r="C65" s="668"/>
      <c r="D65" s="686"/>
      <c r="E65" s="686"/>
      <c r="F65" s="682"/>
      <c r="G65" s="682"/>
      <c r="H65" s="682"/>
      <c r="I65" s="682"/>
      <c r="J65" s="668"/>
      <c r="K65" s="668"/>
      <c r="L65" s="668"/>
    </row>
    <row r="66" spans="1:45" ht="25.5" customHeight="1">
      <c r="A66" s="687" t="s">
        <v>139</v>
      </c>
      <c r="B66" s="688" t="s">
        <v>615</v>
      </c>
      <c r="C66" s="688"/>
      <c r="D66" s="688"/>
      <c r="E66" s="688"/>
      <c r="F66" s="688"/>
      <c r="G66" s="688"/>
      <c r="H66" s="688"/>
      <c r="I66" s="688"/>
      <c r="J66" s="688" t="s">
        <v>628</v>
      </c>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9"/>
      <c r="AL66" s="689"/>
      <c r="AM66" s="690">
        <f>SUM(AK66:AL68)</f>
        <v>0</v>
      </c>
      <c r="AN66" s="691"/>
      <c r="AO66" s="691"/>
      <c r="AP66" s="691"/>
      <c r="AQ66" s="691"/>
      <c r="AR66" s="691"/>
      <c r="AS66" s="691"/>
    </row>
    <row r="67" spans="1:45" ht="28" customHeight="1">
      <c r="A67" s="687"/>
      <c r="B67" s="688"/>
      <c r="C67" s="688"/>
      <c r="D67" s="688"/>
      <c r="E67" s="688"/>
      <c r="F67" s="688"/>
      <c r="G67" s="688"/>
      <c r="H67" s="688"/>
      <c r="I67" s="688"/>
      <c r="J67" s="688" t="s">
        <v>629</v>
      </c>
      <c r="K67" s="688"/>
      <c r="L67" s="688"/>
      <c r="M67" s="688"/>
      <c r="N67" s="688"/>
      <c r="O67" s="688"/>
      <c r="P67" s="688"/>
      <c r="Q67" s="688"/>
      <c r="R67" s="688"/>
      <c r="S67" s="688"/>
      <c r="T67" s="688"/>
      <c r="U67" s="688"/>
      <c r="V67" s="688"/>
      <c r="W67" s="688"/>
      <c r="X67" s="688"/>
      <c r="Y67" s="688"/>
      <c r="Z67" s="688"/>
      <c r="AA67" s="688"/>
      <c r="AB67" s="688"/>
      <c r="AC67" s="688"/>
      <c r="AD67" s="688"/>
      <c r="AE67" s="688"/>
      <c r="AF67" s="688"/>
      <c r="AG67" s="688"/>
      <c r="AH67" s="688"/>
      <c r="AI67" s="688"/>
      <c r="AJ67" s="688"/>
      <c r="AK67" s="689"/>
      <c r="AL67" s="689"/>
      <c r="AM67" s="692"/>
      <c r="AN67" s="691"/>
      <c r="AO67" s="691"/>
      <c r="AP67" s="691"/>
      <c r="AQ67" s="691"/>
      <c r="AR67" s="691"/>
      <c r="AS67" s="691"/>
    </row>
    <row r="68" spans="1:45" ht="28" customHeight="1">
      <c r="A68" s="687"/>
      <c r="B68" s="688"/>
      <c r="C68" s="688"/>
      <c r="D68" s="688"/>
      <c r="E68" s="688"/>
      <c r="F68" s="688"/>
      <c r="G68" s="688"/>
      <c r="H68" s="688"/>
      <c r="I68" s="688"/>
      <c r="J68" s="688" t="s">
        <v>630</v>
      </c>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9"/>
      <c r="AL68" s="689"/>
      <c r="AM68" s="693"/>
      <c r="AN68" s="691"/>
      <c r="AO68" s="691"/>
      <c r="AP68" s="691"/>
      <c r="AQ68" s="691"/>
      <c r="AR68" s="691"/>
      <c r="AS68" s="691"/>
    </row>
    <row r="69" spans="1:45" ht="5.15" customHeight="1">
      <c r="A69" s="666"/>
      <c r="B69" s="667"/>
      <c r="C69" s="668"/>
      <c r="D69" s="686"/>
      <c r="E69" s="686"/>
      <c r="F69" s="682"/>
      <c r="G69" s="682"/>
      <c r="H69" s="682"/>
      <c r="I69" s="682"/>
      <c r="J69" s="668"/>
      <c r="K69" s="668"/>
      <c r="L69" s="668"/>
    </row>
    <row r="70" spans="1:45" ht="18" customHeight="1">
      <c r="A70" s="687" t="s">
        <v>140</v>
      </c>
      <c r="B70" s="688" t="s">
        <v>607</v>
      </c>
      <c r="C70" s="688"/>
      <c r="D70" s="688"/>
      <c r="E70" s="688"/>
      <c r="F70" s="688"/>
      <c r="G70" s="688"/>
      <c r="H70" s="688"/>
      <c r="I70" s="688"/>
      <c r="J70" s="688" t="s">
        <v>628</v>
      </c>
      <c r="K70" s="688"/>
      <c r="L70" s="688"/>
      <c r="M70" s="688"/>
      <c r="N70" s="688"/>
      <c r="O70" s="688"/>
      <c r="P70" s="688"/>
      <c r="Q70" s="688"/>
      <c r="R70" s="688"/>
      <c r="S70" s="688"/>
      <c r="T70" s="688"/>
      <c r="U70" s="688"/>
      <c r="V70" s="688"/>
      <c r="W70" s="688"/>
      <c r="X70" s="688"/>
      <c r="Y70" s="688"/>
      <c r="Z70" s="688"/>
      <c r="AA70" s="688"/>
      <c r="AB70" s="688"/>
      <c r="AC70" s="688"/>
      <c r="AD70" s="688"/>
      <c r="AE70" s="688"/>
      <c r="AF70" s="688"/>
      <c r="AG70" s="688"/>
      <c r="AH70" s="688"/>
      <c r="AI70" s="688"/>
      <c r="AJ70" s="688"/>
      <c r="AK70" s="689"/>
      <c r="AL70" s="689"/>
      <c r="AM70" s="690">
        <f>SUM(AK70:AL72)</f>
        <v>0</v>
      </c>
      <c r="AN70" s="694"/>
      <c r="AO70" s="694"/>
      <c r="AP70" s="694"/>
      <c r="AQ70" s="694"/>
      <c r="AR70" s="694"/>
      <c r="AS70" s="694"/>
    </row>
    <row r="71" spans="1:45" ht="28" customHeight="1">
      <c r="A71" s="687"/>
      <c r="B71" s="688"/>
      <c r="C71" s="688"/>
      <c r="D71" s="688"/>
      <c r="E71" s="688"/>
      <c r="F71" s="688"/>
      <c r="G71" s="688"/>
      <c r="H71" s="688"/>
      <c r="I71" s="688"/>
      <c r="J71" s="688" t="s">
        <v>629</v>
      </c>
      <c r="K71" s="688"/>
      <c r="L71" s="688"/>
      <c r="M71" s="688"/>
      <c r="N71" s="688"/>
      <c r="O71" s="688"/>
      <c r="P71" s="688"/>
      <c r="Q71" s="688"/>
      <c r="R71" s="688"/>
      <c r="S71" s="688"/>
      <c r="T71" s="688"/>
      <c r="U71" s="688"/>
      <c r="V71" s="688"/>
      <c r="W71" s="688"/>
      <c r="X71" s="688"/>
      <c r="Y71" s="688"/>
      <c r="Z71" s="688"/>
      <c r="AA71" s="688"/>
      <c r="AB71" s="688"/>
      <c r="AC71" s="688"/>
      <c r="AD71" s="688"/>
      <c r="AE71" s="688"/>
      <c r="AF71" s="688"/>
      <c r="AG71" s="688"/>
      <c r="AH71" s="688"/>
      <c r="AI71" s="688"/>
      <c r="AJ71" s="688"/>
      <c r="AK71" s="689"/>
      <c r="AL71" s="689"/>
      <c r="AM71" s="692"/>
      <c r="AN71" s="694"/>
      <c r="AO71" s="694"/>
      <c r="AP71" s="694"/>
      <c r="AQ71" s="694"/>
      <c r="AR71" s="694"/>
      <c r="AS71" s="694"/>
    </row>
    <row r="72" spans="1:45" ht="28" customHeight="1">
      <c r="A72" s="687"/>
      <c r="B72" s="688"/>
      <c r="C72" s="688"/>
      <c r="D72" s="688"/>
      <c r="E72" s="688"/>
      <c r="F72" s="688"/>
      <c r="G72" s="688"/>
      <c r="H72" s="688"/>
      <c r="I72" s="688"/>
      <c r="J72" s="688" t="s">
        <v>631</v>
      </c>
      <c r="K72" s="688"/>
      <c r="L72" s="688"/>
      <c r="M72" s="688"/>
      <c r="N72" s="688"/>
      <c r="O72" s="688"/>
      <c r="P72" s="688"/>
      <c r="Q72" s="688"/>
      <c r="R72" s="688"/>
      <c r="S72" s="688"/>
      <c r="T72" s="688"/>
      <c r="U72" s="688"/>
      <c r="V72" s="688"/>
      <c r="W72" s="688"/>
      <c r="X72" s="688"/>
      <c r="Y72" s="688"/>
      <c r="Z72" s="688"/>
      <c r="AA72" s="688"/>
      <c r="AB72" s="688"/>
      <c r="AC72" s="688"/>
      <c r="AD72" s="688"/>
      <c r="AE72" s="688"/>
      <c r="AF72" s="688"/>
      <c r="AG72" s="688"/>
      <c r="AH72" s="688"/>
      <c r="AI72" s="688"/>
      <c r="AJ72" s="688"/>
      <c r="AK72" s="689"/>
      <c r="AL72" s="689"/>
      <c r="AM72" s="693"/>
      <c r="AN72" s="694"/>
      <c r="AO72" s="694"/>
      <c r="AP72" s="694"/>
      <c r="AQ72" s="694"/>
      <c r="AR72" s="694"/>
      <c r="AS72" s="694"/>
    </row>
    <row r="73" spans="1:45" ht="5.15" customHeight="1">
      <c r="A73" s="666"/>
      <c r="B73" s="667"/>
      <c r="C73" s="668"/>
      <c r="D73" s="686"/>
      <c r="E73" s="686"/>
      <c r="F73" s="682"/>
      <c r="G73" s="682"/>
      <c r="H73" s="682"/>
      <c r="I73" s="682"/>
      <c r="J73" s="668"/>
      <c r="K73" s="668"/>
      <c r="L73" s="668"/>
    </row>
    <row r="74" spans="1:45" ht="18" customHeight="1">
      <c r="A74" s="687" t="s">
        <v>141</v>
      </c>
      <c r="B74" s="688" t="s">
        <v>608</v>
      </c>
      <c r="C74" s="688"/>
      <c r="D74" s="688"/>
      <c r="E74" s="688"/>
      <c r="F74" s="688"/>
      <c r="G74" s="688"/>
      <c r="H74" s="688"/>
      <c r="I74" s="688"/>
      <c r="J74" s="688" t="s">
        <v>628</v>
      </c>
      <c r="K74" s="688"/>
      <c r="L74" s="688"/>
      <c r="M74" s="688"/>
      <c r="N74" s="688"/>
      <c r="O74" s="688"/>
      <c r="P74" s="688"/>
      <c r="Q74" s="688"/>
      <c r="R74" s="688"/>
      <c r="S74" s="688"/>
      <c r="T74" s="688"/>
      <c r="U74" s="688"/>
      <c r="V74" s="688"/>
      <c r="W74" s="688"/>
      <c r="X74" s="688"/>
      <c r="Y74" s="688"/>
      <c r="Z74" s="688"/>
      <c r="AA74" s="688"/>
      <c r="AB74" s="688"/>
      <c r="AC74" s="688"/>
      <c r="AD74" s="688"/>
      <c r="AE74" s="688"/>
      <c r="AF74" s="688"/>
      <c r="AG74" s="688"/>
      <c r="AH74" s="688"/>
      <c r="AI74" s="688"/>
      <c r="AJ74" s="688"/>
      <c r="AK74" s="689"/>
      <c r="AL74" s="689"/>
      <c r="AM74" s="690">
        <f>SUM(AK74:AL76)</f>
        <v>0</v>
      </c>
      <c r="AN74" s="695"/>
      <c r="AO74" s="695"/>
      <c r="AP74" s="695"/>
      <c r="AQ74" s="695"/>
      <c r="AR74" s="695"/>
      <c r="AS74" s="695"/>
    </row>
    <row r="75" spans="1:45" ht="28" customHeight="1">
      <c r="A75" s="687"/>
      <c r="B75" s="688"/>
      <c r="C75" s="688"/>
      <c r="D75" s="688"/>
      <c r="E75" s="688"/>
      <c r="F75" s="688"/>
      <c r="G75" s="688"/>
      <c r="H75" s="688"/>
      <c r="I75" s="688"/>
      <c r="J75" s="688" t="s">
        <v>632</v>
      </c>
      <c r="K75" s="688"/>
      <c r="L75" s="688"/>
      <c r="M75" s="688"/>
      <c r="N75" s="688"/>
      <c r="O75" s="688"/>
      <c r="P75" s="688"/>
      <c r="Q75" s="688"/>
      <c r="R75" s="688"/>
      <c r="S75" s="688"/>
      <c r="T75" s="688"/>
      <c r="U75" s="688"/>
      <c r="V75" s="688"/>
      <c r="W75" s="688"/>
      <c r="X75" s="688"/>
      <c r="Y75" s="688"/>
      <c r="Z75" s="688"/>
      <c r="AA75" s="688"/>
      <c r="AB75" s="688"/>
      <c r="AC75" s="688"/>
      <c r="AD75" s="688"/>
      <c r="AE75" s="688"/>
      <c r="AF75" s="688"/>
      <c r="AG75" s="688"/>
      <c r="AH75" s="688"/>
      <c r="AI75" s="688"/>
      <c r="AJ75" s="688"/>
      <c r="AK75" s="689"/>
      <c r="AL75" s="689"/>
      <c r="AM75" s="692"/>
      <c r="AN75" s="695"/>
      <c r="AO75" s="695"/>
      <c r="AP75" s="695"/>
      <c r="AQ75" s="695"/>
      <c r="AR75" s="695"/>
      <c r="AS75" s="695"/>
    </row>
    <row r="76" spans="1:45" ht="28" customHeight="1">
      <c r="A76" s="687"/>
      <c r="B76" s="688"/>
      <c r="C76" s="688"/>
      <c r="D76" s="688"/>
      <c r="E76" s="688"/>
      <c r="F76" s="688"/>
      <c r="G76" s="688"/>
      <c r="H76" s="688"/>
      <c r="I76" s="688"/>
      <c r="J76" s="688" t="s">
        <v>630</v>
      </c>
      <c r="K76" s="688"/>
      <c r="L76" s="688"/>
      <c r="M76" s="688"/>
      <c r="N76" s="688"/>
      <c r="O76" s="688"/>
      <c r="P76" s="688"/>
      <c r="Q76" s="688"/>
      <c r="R76" s="688"/>
      <c r="S76" s="688"/>
      <c r="T76" s="688"/>
      <c r="U76" s="688"/>
      <c r="V76" s="688"/>
      <c r="W76" s="688"/>
      <c r="X76" s="688"/>
      <c r="Y76" s="688"/>
      <c r="Z76" s="688"/>
      <c r="AA76" s="688"/>
      <c r="AB76" s="688"/>
      <c r="AC76" s="688"/>
      <c r="AD76" s="688"/>
      <c r="AE76" s="688"/>
      <c r="AF76" s="688"/>
      <c r="AG76" s="688"/>
      <c r="AH76" s="688"/>
      <c r="AI76" s="688"/>
      <c r="AJ76" s="688"/>
      <c r="AK76" s="689"/>
      <c r="AL76" s="689"/>
      <c r="AM76" s="693"/>
      <c r="AN76" s="695"/>
      <c r="AO76" s="695"/>
      <c r="AP76" s="695"/>
      <c r="AQ76" s="695"/>
      <c r="AR76" s="695"/>
      <c r="AS76" s="695"/>
    </row>
    <row r="77" spans="1:45" ht="5.15" customHeight="1">
      <c r="A77" s="666"/>
      <c r="B77" s="667"/>
      <c r="C77" s="668"/>
      <c r="D77" s="686"/>
      <c r="E77" s="686"/>
      <c r="F77" s="682"/>
      <c r="G77" s="682"/>
      <c r="H77" s="682"/>
      <c r="I77" s="682"/>
      <c r="J77" s="668"/>
      <c r="K77" s="668"/>
      <c r="L77" s="668"/>
    </row>
    <row r="78" spans="1:45" ht="18" customHeight="1">
      <c r="A78" s="687" t="s">
        <v>142</v>
      </c>
      <c r="B78" s="688" t="s">
        <v>609</v>
      </c>
      <c r="C78" s="688"/>
      <c r="D78" s="688"/>
      <c r="E78" s="688"/>
      <c r="F78" s="688"/>
      <c r="G78" s="688"/>
      <c r="H78" s="688"/>
      <c r="I78" s="688"/>
      <c r="J78" s="688" t="s">
        <v>628</v>
      </c>
      <c r="K78" s="688"/>
      <c r="L78" s="688"/>
      <c r="M78" s="688"/>
      <c r="N78" s="688"/>
      <c r="O78" s="688"/>
      <c r="P78" s="688"/>
      <c r="Q78" s="688"/>
      <c r="R78" s="688"/>
      <c r="S78" s="688"/>
      <c r="T78" s="688"/>
      <c r="U78" s="688"/>
      <c r="V78" s="688"/>
      <c r="W78" s="688"/>
      <c r="X78" s="688"/>
      <c r="Y78" s="688"/>
      <c r="Z78" s="688"/>
      <c r="AA78" s="688"/>
      <c r="AB78" s="688"/>
      <c r="AC78" s="688"/>
      <c r="AD78" s="688"/>
      <c r="AE78" s="688"/>
      <c r="AF78" s="688"/>
      <c r="AG78" s="688"/>
      <c r="AH78" s="688"/>
      <c r="AI78" s="688"/>
      <c r="AJ78" s="688"/>
      <c r="AK78" s="689"/>
      <c r="AL78" s="689"/>
      <c r="AM78" s="690">
        <f>SUM(AK78:AL80)</f>
        <v>0</v>
      </c>
      <c r="AN78" s="696"/>
      <c r="AO78" s="696"/>
      <c r="AP78" s="696"/>
      <c r="AQ78" s="696"/>
      <c r="AR78" s="696"/>
      <c r="AS78" s="696"/>
    </row>
    <row r="79" spans="1:45" ht="28" customHeight="1">
      <c r="A79" s="687"/>
      <c r="B79" s="688"/>
      <c r="C79" s="688"/>
      <c r="D79" s="688"/>
      <c r="E79" s="688"/>
      <c r="F79" s="688"/>
      <c r="G79" s="688"/>
      <c r="H79" s="688"/>
      <c r="I79" s="688"/>
      <c r="J79" s="688" t="s">
        <v>629</v>
      </c>
      <c r="K79" s="688"/>
      <c r="L79" s="688"/>
      <c r="M79" s="688"/>
      <c r="N79" s="688"/>
      <c r="O79" s="688"/>
      <c r="P79" s="688"/>
      <c r="Q79" s="688"/>
      <c r="R79" s="688"/>
      <c r="S79" s="688"/>
      <c r="T79" s="688"/>
      <c r="U79" s="688"/>
      <c r="V79" s="688"/>
      <c r="W79" s="688"/>
      <c r="X79" s="688"/>
      <c r="Y79" s="688"/>
      <c r="Z79" s="688"/>
      <c r="AA79" s="688"/>
      <c r="AB79" s="688"/>
      <c r="AC79" s="688"/>
      <c r="AD79" s="688"/>
      <c r="AE79" s="688"/>
      <c r="AF79" s="688"/>
      <c r="AG79" s="688"/>
      <c r="AH79" s="688"/>
      <c r="AI79" s="688"/>
      <c r="AJ79" s="688"/>
      <c r="AK79" s="689"/>
      <c r="AL79" s="689"/>
      <c r="AM79" s="692"/>
      <c r="AN79" s="696"/>
      <c r="AO79" s="696"/>
      <c r="AP79" s="696"/>
      <c r="AQ79" s="696"/>
      <c r="AR79" s="696"/>
      <c r="AS79" s="696"/>
    </row>
    <row r="80" spans="1:45" ht="28" customHeight="1">
      <c r="A80" s="687"/>
      <c r="B80" s="688"/>
      <c r="C80" s="688"/>
      <c r="D80" s="688"/>
      <c r="E80" s="688"/>
      <c r="F80" s="688"/>
      <c r="G80" s="688"/>
      <c r="H80" s="688"/>
      <c r="I80" s="688"/>
      <c r="J80" s="688" t="s">
        <v>631</v>
      </c>
      <c r="K80" s="688"/>
      <c r="L80" s="688"/>
      <c r="M80" s="688"/>
      <c r="N80" s="688"/>
      <c r="O80" s="688"/>
      <c r="P80" s="688"/>
      <c r="Q80" s="688"/>
      <c r="R80" s="688"/>
      <c r="S80" s="688"/>
      <c r="T80" s="688"/>
      <c r="U80" s="688"/>
      <c r="V80" s="688"/>
      <c r="W80" s="688"/>
      <c r="X80" s="688"/>
      <c r="Y80" s="688"/>
      <c r="Z80" s="688"/>
      <c r="AA80" s="688"/>
      <c r="AB80" s="688"/>
      <c r="AC80" s="688"/>
      <c r="AD80" s="688"/>
      <c r="AE80" s="688"/>
      <c r="AF80" s="688"/>
      <c r="AG80" s="688"/>
      <c r="AH80" s="688"/>
      <c r="AI80" s="688"/>
      <c r="AJ80" s="688"/>
      <c r="AK80" s="689"/>
      <c r="AL80" s="689"/>
      <c r="AM80" s="693"/>
      <c r="AN80" s="696"/>
      <c r="AO80" s="696"/>
      <c r="AP80" s="696"/>
      <c r="AQ80" s="696"/>
      <c r="AR80" s="696"/>
      <c r="AS80" s="696"/>
    </row>
    <row r="81" spans="1:45" ht="5.15" customHeight="1">
      <c r="A81" s="666"/>
      <c r="B81" s="667"/>
      <c r="C81" s="668"/>
      <c r="D81" s="686"/>
      <c r="E81" s="686"/>
      <c r="F81" s="682"/>
      <c r="G81" s="682"/>
      <c r="H81" s="682"/>
      <c r="I81" s="682"/>
      <c r="J81" s="668"/>
      <c r="K81" s="668"/>
      <c r="L81" s="668"/>
    </row>
    <row r="82" spans="1:45" ht="59.25" customHeight="1">
      <c r="A82" s="697" t="s">
        <v>561</v>
      </c>
      <c r="B82" s="698"/>
      <c r="C82" s="698"/>
      <c r="D82" s="698"/>
      <c r="E82" s="698"/>
      <c r="F82" s="698"/>
      <c r="G82" s="698"/>
      <c r="H82" s="698"/>
      <c r="I82" s="699"/>
      <c r="J82" s="700"/>
      <c r="K82" s="701"/>
      <c r="L82" s="701"/>
      <c r="M82" s="701"/>
      <c r="N82" s="701"/>
      <c r="O82" s="701"/>
      <c r="P82" s="701"/>
      <c r="Q82" s="701"/>
      <c r="R82" s="701"/>
      <c r="S82" s="701"/>
      <c r="T82" s="701"/>
      <c r="U82" s="701"/>
      <c r="V82" s="701"/>
      <c r="W82" s="701"/>
      <c r="X82" s="701"/>
      <c r="Y82" s="701"/>
      <c r="Z82" s="701"/>
      <c r="AA82" s="701"/>
      <c r="AB82" s="701"/>
      <c r="AC82" s="701"/>
      <c r="AD82" s="701"/>
      <c r="AE82" s="701"/>
      <c r="AF82" s="701"/>
      <c r="AG82" s="701"/>
      <c r="AH82" s="701"/>
      <c r="AI82" s="701"/>
      <c r="AJ82" s="701"/>
      <c r="AK82" s="702" t="s">
        <v>614</v>
      </c>
      <c r="AL82" s="703"/>
      <c r="AM82" s="703"/>
      <c r="AN82" s="701"/>
      <c r="AO82" s="701"/>
      <c r="AP82" s="701"/>
      <c r="AQ82" s="701"/>
      <c r="AR82" s="701"/>
      <c r="AS82" s="704"/>
    </row>
    <row r="83" spans="1:45" ht="5.15" customHeight="1">
      <c r="A83" s="666"/>
      <c r="B83" s="667"/>
      <c r="C83" s="668"/>
      <c r="D83" s="686"/>
      <c r="E83" s="686"/>
      <c r="F83" s="682"/>
      <c r="G83" s="682"/>
      <c r="H83" s="682"/>
      <c r="I83" s="682"/>
      <c r="J83" s="668"/>
      <c r="K83" s="668"/>
      <c r="L83" s="668"/>
    </row>
    <row r="84" spans="1:45" ht="15" customHeight="1">
      <c r="A84" s="705" t="s">
        <v>610</v>
      </c>
      <c r="B84" s="706"/>
      <c r="C84" s="706"/>
      <c r="D84" s="706"/>
      <c r="E84" s="706"/>
      <c r="F84" s="706"/>
      <c r="G84" s="706"/>
      <c r="H84" s="706"/>
      <c r="I84" s="706"/>
      <c r="J84" s="706"/>
      <c r="K84" s="706"/>
      <c r="L84" s="706"/>
      <c r="M84" s="706"/>
      <c r="N84" s="706"/>
      <c r="O84" s="706"/>
      <c r="P84" s="706"/>
      <c r="Q84" s="706"/>
      <c r="R84" s="706"/>
      <c r="S84" s="706"/>
      <c r="T84" s="706"/>
      <c r="U84" s="706"/>
      <c r="V84" s="706"/>
      <c r="W84" s="706"/>
      <c r="X84" s="706"/>
      <c r="Y84" s="706"/>
      <c r="Z84" s="706"/>
      <c r="AA84" s="706"/>
      <c r="AB84" s="706"/>
      <c r="AC84" s="706"/>
      <c r="AD84" s="706"/>
      <c r="AE84" s="706"/>
      <c r="AF84" s="706"/>
      <c r="AG84" s="706"/>
      <c r="AH84" s="706"/>
      <c r="AI84" s="706"/>
      <c r="AJ84" s="706"/>
      <c r="AK84" s="706"/>
      <c r="AL84" s="707"/>
      <c r="AM84" s="708">
        <f>SUM(AM86,AM90,AM94,AM98,AM106,AM102)/6</f>
        <v>0</v>
      </c>
    </row>
    <row r="85" spans="1:45" ht="5.15" customHeight="1">
      <c r="A85" s="666"/>
      <c r="B85" s="667"/>
      <c r="C85" s="668"/>
      <c r="D85" s="686"/>
      <c r="E85" s="686"/>
      <c r="F85" s="682"/>
      <c r="G85" s="682"/>
      <c r="H85" s="682"/>
      <c r="I85" s="682"/>
      <c r="J85" s="668"/>
      <c r="K85" s="668"/>
      <c r="L85" s="668"/>
    </row>
    <row r="86" spans="1:45" s="595" customFormat="1" ht="28" customHeight="1">
      <c r="A86" s="687" t="s">
        <v>143</v>
      </c>
      <c r="B86" s="709" t="s">
        <v>616</v>
      </c>
      <c r="C86" s="709"/>
      <c r="D86" s="709"/>
      <c r="E86" s="709"/>
      <c r="F86" s="709"/>
      <c r="G86" s="709"/>
      <c r="H86" s="709"/>
      <c r="I86" s="709"/>
      <c r="J86" s="709" t="s">
        <v>633</v>
      </c>
      <c r="K86" s="709"/>
      <c r="L86" s="709"/>
      <c r="M86" s="709"/>
      <c r="N86" s="709"/>
      <c r="O86" s="709"/>
      <c r="P86" s="709"/>
      <c r="Q86" s="709"/>
      <c r="R86" s="709"/>
      <c r="S86" s="709"/>
      <c r="T86" s="709"/>
      <c r="U86" s="709"/>
      <c r="V86" s="709"/>
      <c r="W86" s="709"/>
      <c r="X86" s="709"/>
      <c r="Y86" s="709"/>
      <c r="Z86" s="709"/>
      <c r="AA86" s="709"/>
      <c r="AB86" s="709"/>
      <c r="AC86" s="709"/>
      <c r="AD86" s="709"/>
      <c r="AE86" s="709"/>
      <c r="AF86" s="709"/>
      <c r="AG86" s="709"/>
      <c r="AH86" s="709"/>
      <c r="AI86" s="709"/>
      <c r="AJ86" s="709"/>
      <c r="AK86" s="689"/>
      <c r="AL86" s="689"/>
      <c r="AM86" s="690">
        <f>SUM(AK86:AL88)</f>
        <v>0</v>
      </c>
      <c r="AN86" s="696"/>
      <c r="AO86" s="696"/>
      <c r="AP86" s="696"/>
      <c r="AQ86" s="696"/>
      <c r="AR86" s="696"/>
      <c r="AS86" s="696"/>
    </row>
    <row r="87" spans="1:45" s="595" customFormat="1" ht="28" customHeight="1">
      <c r="A87" s="687"/>
      <c r="B87" s="709"/>
      <c r="C87" s="709"/>
      <c r="D87" s="709"/>
      <c r="E87" s="709"/>
      <c r="F87" s="709"/>
      <c r="G87" s="709"/>
      <c r="H87" s="709"/>
      <c r="I87" s="709"/>
      <c r="J87" s="709" t="s">
        <v>634</v>
      </c>
      <c r="K87" s="709"/>
      <c r="L87" s="709"/>
      <c r="M87" s="709"/>
      <c r="N87" s="709"/>
      <c r="O87" s="709"/>
      <c r="P87" s="709"/>
      <c r="Q87" s="709"/>
      <c r="R87" s="709"/>
      <c r="S87" s="709"/>
      <c r="T87" s="709"/>
      <c r="U87" s="709"/>
      <c r="V87" s="709"/>
      <c r="W87" s="709"/>
      <c r="X87" s="709"/>
      <c r="Y87" s="709"/>
      <c r="Z87" s="709"/>
      <c r="AA87" s="709"/>
      <c r="AB87" s="709"/>
      <c r="AC87" s="709"/>
      <c r="AD87" s="709"/>
      <c r="AE87" s="709"/>
      <c r="AF87" s="709"/>
      <c r="AG87" s="709"/>
      <c r="AH87" s="709"/>
      <c r="AI87" s="709"/>
      <c r="AJ87" s="709">
        <v>0</v>
      </c>
      <c r="AK87" s="689"/>
      <c r="AL87" s="689"/>
      <c r="AM87" s="692"/>
      <c r="AN87" s="696"/>
      <c r="AO87" s="696"/>
      <c r="AP87" s="696"/>
      <c r="AQ87" s="696"/>
      <c r="AR87" s="696"/>
      <c r="AS87" s="696"/>
    </row>
    <row r="88" spans="1:45" s="595" customFormat="1" ht="18" customHeight="1">
      <c r="A88" s="687"/>
      <c r="B88" s="709"/>
      <c r="C88" s="709"/>
      <c r="D88" s="709"/>
      <c r="E88" s="709"/>
      <c r="F88" s="709"/>
      <c r="G88" s="709"/>
      <c r="H88" s="709"/>
      <c r="I88" s="709"/>
      <c r="J88" s="709" t="s">
        <v>635</v>
      </c>
      <c r="K88" s="709"/>
      <c r="L88" s="709"/>
      <c r="M88" s="709"/>
      <c r="N88" s="709"/>
      <c r="O88" s="709"/>
      <c r="P88" s="709"/>
      <c r="Q88" s="709"/>
      <c r="R88" s="709"/>
      <c r="S88" s="709"/>
      <c r="T88" s="709"/>
      <c r="U88" s="709"/>
      <c r="V88" s="709"/>
      <c r="W88" s="709"/>
      <c r="X88" s="709"/>
      <c r="Y88" s="709"/>
      <c r="Z88" s="709"/>
      <c r="AA88" s="709"/>
      <c r="AB88" s="709"/>
      <c r="AC88" s="709"/>
      <c r="AD88" s="709"/>
      <c r="AE88" s="709"/>
      <c r="AF88" s="709"/>
      <c r="AG88" s="709"/>
      <c r="AH88" s="709"/>
      <c r="AI88" s="709"/>
      <c r="AJ88" s="709"/>
      <c r="AK88" s="689"/>
      <c r="AL88" s="689"/>
      <c r="AM88" s="693"/>
      <c r="AN88" s="696"/>
      <c r="AO88" s="696"/>
      <c r="AP88" s="696"/>
      <c r="AQ88" s="696"/>
      <c r="AR88" s="696"/>
      <c r="AS88" s="696"/>
    </row>
    <row r="89" spans="1:45" ht="5.15" customHeight="1">
      <c r="A89" s="666"/>
      <c r="B89" s="667"/>
      <c r="C89" s="668"/>
      <c r="D89" s="686"/>
      <c r="E89" s="686"/>
      <c r="F89" s="682"/>
      <c r="G89" s="682"/>
      <c r="H89" s="682"/>
      <c r="I89" s="682"/>
      <c r="J89" s="668"/>
      <c r="K89" s="668"/>
      <c r="L89" s="668"/>
    </row>
    <row r="90" spans="1:45" s="595" customFormat="1" ht="28" customHeight="1">
      <c r="A90" s="710" t="s">
        <v>144</v>
      </c>
      <c r="B90" s="688" t="s">
        <v>617</v>
      </c>
      <c r="C90" s="688"/>
      <c r="D90" s="688"/>
      <c r="E90" s="688"/>
      <c r="F90" s="688"/>
      <c r="G90" s="688"/>
      <c r="H90" s="688"/>
      <c r="I90" s="688"/>
      <c r="J90" s="709" t="s">
        <v>636</v>
      </c>
      <c r="K90" s="709"/>
      <c r="L90" s="709"/>
      <c r="M90" s="709"/>
      <c r="N90" s="709"/>
      <c r="O90" s="709"/>
      <c r="P90" s="709"/>
      <c r="Q90" s="709"/>
      <c r="R90" s="709"/>
      <c r="S90" s="709"/>
      <c r="T90" s="709"/>
      <c r="U90" s="709"/>
      <c r="V90" s="709"/>
      <c r="W90" s="709"/>
      <c r="X90" s="709"/>
      <c r="Y90" s="709"/>
      <c r="Z90" s="709"/>
      <c r="AA90" s="709"/>
      <c r="AB90" s="709"/>
      <c r="AC90" s="709"/>
      <c r="AD90" s="709"/>
      <c r="AE90" s="709"/>
      <c r="AF90" s="709"/>
      <c r="AG90" s="709"/>
      <c r="AH90" s="709"/>
      <c r="AI90" s="709"/>
      <c r="AJ90" s="709"/>
      <c r="AK90" s="689"/>
      <c r="AL90" s="689"/>
      <c r="AM90" s="690">
        <f>SUM(AK90:AL92)</f>
        <v>0</v>
      </c>
      <c r="AN90" s="696"/>
      <c r="AO90" s="696"/>
      <c r="AP90" s="696"/>
      <c r="AQ90" s="696"/>
      <c r="AR90" s="696"/>
      <c r="AS90" s="696"/>
    </row>
    <row r="91" spans="1:45" s="595" customFormat="1" ht="28" customHeight="1">
      <c r="A91" s="710"/>
      <c r="B91" s="688"/>
      <c r="C91" s="688"/>
      <c r="D91" s="688"/>
      <c r="E91" s="688"/>
      <c r="F91" s="688"/>
      <c r="G91" s="688"/>
      <c r="H91" s="688"/>
      <c r="I91" s="688"/>
      <c r="J91" s="709" t="s">
        <v>634</v>
      </c>
      <c r="K91" s="709"/>
      <c r="L91" s="709"/>
      <c r="M91" s="709"/>
      <c r="N91" s="709"/>
      <c r="O91" s="709"/>
      <c r="P91" s="709"/>
      <c r="Q91" s="709"/>
      <c r="R91" s="709"/>
      <c r="S91" s="709"/>
      <c r="T91" s="709"/>
      <c r="U91" s="709"/>
      <c r="V91" s="709"/>
      <c r="W91" s="709"/>
      <c r="X91" s="709"/>
      <c r="Y91" s="709"/>
      <c r="Z91" s="709"/>
      <c r="AA91" s="709"/>
      <c r="AB91" s="709"/>
      <c r="AC91" s="709"/>
      <c r="AD91" s="709"/>
      <c r="AE91" s="709"/>
      <c r="AF91" s="709"/>
      <c r="AG91" s="709"/>
      <c r="AH91" s="709"/>
      <c r="AI91" s="709"/>
      <c r="AJ91" s="709">
        <v>0</v>
      </c>
      <c r="AK91" s="689"/>
      <c r="AL91" s="689"/>
      <c r="AM91" s="692"/>
      <c r="AN91" s="696"/>
      <c r="AO91" s="696"/>
      <c r="AP91" s="696"/>
      <c r="AQ91" s="696"/>
      <c r="AR91" s="696"/>
      <c r="AS91" s="696"/>
    </row>
    <row r="92" spans="1:45" s="595" customFormat="1" ht="18" customHeight="1">
      <c r="A92" s="710"/>
      <c r="B92" s="688"/>
      <c r="C92" s="688"/>
      <c r="D92" s="688"/>
      <c r="E92" s="688"/>
      <c r="F92" s="688"/>
      <c r="G92" s="688"/>
      <c r="H92" s="688"/>
      <c r="I92" s="688"/>
      <c r="J92" s="709" t="s">
        <v>637</v>
      </c>
      <c r="K92" s="709"/>
      <c r="L92" s="709"/>
      <c r="M92" s="709"/>
      <c r="N92" s="709"/>
      <c r="O92" s="709"/>
      <c r="P92" s="709"/>
      <c r="Q92" s="709"/>
      <c r="R92" s="709"/>
      <c r="S92" s="709"/>
      <c r="T92" s="709"/>
      <c r="U92" s="709"/>
      <c r="V92" s="709"/>
      <c r="W92" s="709"/>
      <c r="X92" s="709"/>
      <c r="Y92" s="709"/>
      <c r="Z92" s="709"/>
      <c r="AA92" s="709"/>
      <c r="AB92" s="709"/>
      <c r="AC92" s="709"/>
      <c r="AD92" s="709"/>
      <c r="AE92" s="709"/>
      <c r="AF92" s="709"/>
      <c r="AG92" s="709"/>
      <c r="AH92" s="709"/>
      <c r="AI92" s="709"/>
      <c r="AJ92" s="709"/>
      <c r="AK92" s="689"/>
      <c r="AL92" s="689"/>
      <c r="AM92" s="693"/>
      <c r="AN92" s="696"/>
      <c r="AO92" s="696"/>
      <c r="AP92" s="696"/>
      <c r="AQ92" s="696"/>
      <c r="AR92" s="696"/>
      <c r="AS92" s="696"/>
    </row>
    <row r="93" spans="1:45" ht="5.15" customHeight="1">
      <c r="A93" s="666"/>
      <c r="B93" s="667"/>
      <c r="C93" s="668"/>
      <c r="D93" s="686"/>
      <c r="E93" s="686"/>
      <c r="F93" s="682"/>
      <c r="G93" s="682"/>
      <c r="H93" s="682"/>
      <c r="I93" s="682"/>
      <c r="J93" s="668"/>
      <c r="K93" s="668"/>
      <c r="L93" s="668"/>
    </row>
    <row r="94" spans="1:45" ht="28" customHeight="1">
      <c r="A94" s="710" t="s">
        <v>145</v>
      </c>
      <c r="B94" s="688" t="s">
        <v>622</v>
      </c>
      <c r="C94" s="688"/>
      <c r="D94" s="688"/>
      <c r="E94" s="688"/>
      <c r="F94" s="688"/>
      <c r="G94" s="688"/>
      <c r="H94" s="688"/>
      <c r="I94" s="688"/>
      <c r="J94" s="709" t="s">
        <v>638</v>
      </c>
      <c r="K94" s="709"/>
      <c r="L94" s="709"/>
      <c r="M94" s="709"/>
      <c r="N94" s="709"/>
      <c r="O94" s="709"/>
      <c r="P94" s="709"/>
      <c r="Q94" s="709"/>
      <c r="R94" s="709"/>
      <c r="S94" s="709"/>
      <c r="T94" s="709"/>
      <c r="U94" s="709"/>
      <c r="V94" s="709"/>
      <c r="W94" s="709"/>
      <c r="X94" s="709"/>
      <c r="Y94" s="709"/>
      <c r="Z94" s="709"/>
      <c r="AA94" s="709"/>
      <c r="AB94" s="709"/>
      <c r="AC94" s="709"/>
      <c r="AD94" s="709"/>
      <c r="AE94" s="709"/>
      <c r="AF94" s="709"/>
      <c r="AG94" s="709"/>
      <c r="AH94" s="709"/>
      <c r="AI94" s="709"/>
      <c r="AJ94" s="709"/>
      <c r="AK94" s="689"/>
      <c r="AL94" s="711"/>
      <c r="AM94" s="690">
        <f>SUM(AK94:AL96)</f>
        <v>0</v>
      </c>
      <c r="AN94" s="696"/>
      <c r="AO94" s="696"/>
      <c r="AP94" s="696"/>
      <c r="AQ94" s="696"/>
      <c r="AR94" s="696"/>
      <c r="AS94" s="696"/>
    </row>
    <row r="95" spans="1:45" ht="28" customHeight="1">
      <c r="A95" s="710"/>
      <c r="B95" s="688"/>
      <c r="C95" s="688"/>
      <c r="D95" s="688"/>
      <c r="E95" s="688"/>
      <c r="F95" s="688"/>
      <c r="G95" s="688"/>
      <c r="H95" s="688"/>
      <c r="I95" s="688"/>
      <c r="J95" s="709" t="s">
        <v>639</v>
      </c>
      <c r="K95" s="709"/>
      <c r="L95" s="709"/>
      <c r="M95" s="709"/>
      <c r="N95" s="709"/>
      <c r="O95" s="709"/>
      <c r="P95" s="709"/>
      <c r="Q95" s="709"/>
      <c r="R95" s="709"/>
      <c r="S95" s="709"/>
      <c r="T95" s="709"/>
      <c r="U95" s="709"/>
      <c r="V95" s="709"/>
      <c r="W95" s="709"/>
      <c r="X95" s="709"/>
      <c r="Y95" s="709"/>
      <c r="Z95" s="709"/>
      <c r="AA95" s="709"/>
      <c r="AB95" s="709"/>
      <c r="AC95" s="709"/>
      <c r="AD95" s="709"/>
      <c r="AE95" s="709"/>
      <c r="AF95" s="709"/>
      <c r="AG95" s="709"/>
      <c r="AH95" s="709"/>
      <c r="AI95" s="709"/>
      <c r="AJ95" s="709">
        <v>0</v>
      </c>
      <c r="AK95" s="689"/>
      <c r="AL95" s="711"/>
      <c r="AM95" s="692"/>
      <c r="AN95" s="696"/>
      <c r="AO95" s="696"/>
      <c r="AP95" s="696"/>
      <c r="AQ95" s="696"/>
      <c r="AR95" s="696"/>
      <c r="AS95" s="696"/>
    </row>
    <row r="96" spans="1:45" ht="18" customHeight="1">
      <c r="A96" s="710"/>
      <c r="B96" s="688"/>
      <c r="C96" s="688"/>
      <c r="D96" s="688"/>
      <c r="E96" s="688"/>
      <c r="F96" s="688"/>
      <c r="G96" s="688"/>
      <c r="H96" s="688"/>
      <c r="I96" s="688"/>
      <c r="J96" s="709" t="s">
        <v>637</v>
      </c>
      <c r="K96" s="709"/>
      <c r="L96" s="709"/>
      <c r="M96" s="709"/>
      <c r="N96" s="709"/>
      <c r="O96" s="709"/>
      <c r="P96" s="709"/>
      <c r="Q96" s="709"/>
      <c r="R96" s="709"/>
      <c r="S96" s="709"/>
      <c r="T96" s="709"/>
      <c r="U96" s="709"/>
      <c r="V96" s="709"/>
      <c r="W96" s="709"/>
      <c r="X96" s="709"/>
      <c r="Y96" s="709"/>
      <c r="Z96" s="709"/>
      <c r="AA96" s="709"/>
      <c r="AB96" s="709"/>
      <c r="AC96" s="709"/>
      <c r="AD96" s="709"/>
      <c r="AE96" s="709"/>
      <c r="AF96" s="709"/>
      <c r="AG96" s="709"/>
      <c r="AH96" s="709"/>
      <c r="AI96" s="709"/>
      <c r="AJ96" s="709"/>
      <c r="AK96" s="689"/>
      <c r="AL96" s="711"/>
      <c r="AM96" s="693"/>
      <c r="AN96" s="696"/>
      <c r="AO96" s="696"/>
      <c r="AP96" s="696"/>
      <c r="AQ96" s="696"/>
      <c r="AR96" s="696"/>
      <c r="AS96" s="696"/>
    </row>
    <row r="97" spans="1:47" ht="5.15" customHeight="1">
      <c r="A97" s="666"/>
      <c r="B97" s="667"/>
      <c r="C97" s="668"/>
      <c r="D97" s="686"/>
      <c r="E97" s="686"/>
      <c r="F97" s="682"/>
      <c r="G97" s="682"/>
      <c r="H97" s="682"/>
      <c r="I97" s="682"/>
      <c r="J97" s="668"/>
      <c r="K97" s="668"/>
      <c r="L97" s="668"/>
    </row>
    <row r="98" spans="1:47" ht="28" customHeight="1">
      <c r="A98" s="710" t="s">
        <v>146</v>
      </c>
      <c r="B98" s="709" t="s">
        <v>618</v>
      </c>
      <c r="C98" s="709"/>
      <c r="D98" s="709"/>
      <c r="E98" s="709"/>
      <c r="F98" s="709"/>
      <c r="G98" s="709"/>
      <c r="H98" s="709"/>
      <c r="I98" s="709"/>
      <c r="J98" s="709" t="s">
        <v>640</v>
      </c>
      <c r="K98" s="709"/>
      <c r="L98" s="709"/>
      <c r="M98" s="709"/>
      <c r="N98" s="709"/>
      <c r="O98" s="709"/>
      <c r="P98" s="709"/>
      <c r="Q98" s="709"/>
      <c r="R98" s="709"/>
      <c r="S98" s="709"/>
      <c r="T98" s="709"/>
      <c r="U98" s="709"/>
      <c r="V98" s="709"/>
      <c r="W98" s="709"/>
      <c r="X98" s="709"/>
      <c r="Y98" s="709"/>
      <c r="Z98" s="709"/>
      <c r="AA98" s="709"/>
      <c r="AB98" s="709"/>
      <c r="AC98" s="709"/>
      <c r="AD98" s="709"/>
      <c r="AE98" s="709"/>
      <c r="AF98" s="709"/>
      <c r="AG98" s="709"/>
      <c r="AH98" s="709"/>
      <c r="AI98" s="709"/>
      <c r="AJ98" s="709"/>
      <c r="AK98" s="689"/>
      <c r="AL98" s="711"/>
      <c r="AM98" s="690">
        <f>SUM(AK98:AL100)</f>
        <v>0</v>
      </c>
      <c r="AN98" s="696"/>
      <c r="AO98" s="696"/>
      <c r="AP98" s="696"/>
      <c r="AQ98" s="696"/>
      <c r="AR98" s="696"/>
      <c r="AS98" s="696"/>
    </row>
    <row r="99" spans="1:47" ht="28" customHeight="1">
      <c r="A99" s="710"/>
      <c r="B99" s="709"/>
      <c r="C99" s="709"/>
      <c r="D99" s="709"/>
      <c r="E99" s="709"/>
      <c r="F99" s="709"/>
      <c r="G99" s="709"/>
      <c r="H99" s="709"/>
      <c r="I99" s="709"/>
      <c r="J99" s="709" t="s">
        <v>639</v>
      </c>
      <c r="K99" s="709"/>
      <c r="L99" s="709"/>
      <c r="M99" s="709"/>
      <c r="N99" s="709"/>
      <c r="O99" s="709"/>
      <c r="P99" s="709"/>
      <c r="Q99" s="709"/>
      <c r="R99" s="709"/>
      <c r="S99" s="709"/>
      <c r="T99" s="709"/>
      <c r="U99" s="709"/>
      <c r="V99" s="709"/>
      <c r="W99" s="709"/>
      <c r="X99" s="709"/>
      <c r="Y99" s="709"/>
      <c r="Z99" s="709"/>
      <c r="AA99" s="709"/>
      <c r="AB99" s="709"/>
      <c r="AC99" s="709"/>
      <c r="AD99" s="709"/>
      <c r="AE99" s="709"/>
      <c r="AF99" s="709"/>
      <c r="AG99" s="709"/>
      <c r="AH99" s="709"/>
      <c r="AI99" s="709"/>
      <c r="AJ99" s="709">
        <v>0</v>
      </c>
      <c r="AK99" s="689"/>
      <c r="AL99" s="711"/>
      <c r="AM99" s="692"/>
      <c r="AN99" s="696"/>
      <c r="AO99" s="696"/>
      <c r="AP99" s="696"/>
      <c r="AQ99" s="696"/>
      <c r="AR99" s="696"/>
      <c r="AS99" s="696"/>
    </row>
    <row r="100" spans="1:47" ht="21" customHeight="1">
      <c r="A100" s="710"/>
      <c r="B100" s="709"/>
      <c r="C100" s="709"/>
      <c r="D100" s="709"/>
      <c r="E100" s="709"/>
      <c r="F100" s="709"/>
      <c r="G100" s="709"/>
      <c r="H100" s="709"/>
      <c r="I100" s="709"/>
      <c r="J100" s="709" t="s">
        <v>635</v>
      </c>
      <c r="K100" s="709"/>
      <c r="L100" s="709"/>
      <c r="M100" s="709"/>
      <c r="N100" s="709"/>
      <c r="O100" s="709"/>
      <c r="P100" s="709"/>
      <c r="Q100" s="709"/>
      <c r="R100" s="709"/>
      <c r="S100" s="709"/>
      <c r="T100" s="709"/>
      <c r="U100" s="709"/>
      <c r="V100" s="709"/>
      <c r="W100" s="709"/>
      <c r="X100" s="709"/>
      <c r="Y100" s="709"/>
      <c r="Z100" s="709"/>
      <c r="AA100" s="709"/>
      <c r="AB100" s="709"/>
      <c r="AC100" s="709"/>
      <c r="AD100" s="709"/>
      <c r="AE100" s="709"/>
      <c r="AF100" s="709"/>
      <c r="AG100" s="709"/>
      <c r="AH100" s="709"/>
      <c r="AI100" s="709"/>
      <c r="AJ100" s="709"/>
      <c r="AK100" s="689"/>
      <c r="AL100" s="711"/>
      <c r="AM100" s="693"/>
      <c r="AN100" s="696"/>
      <c r="AO100" s="696"/>
      <c r="AP100" s="696"/>
      <c r="AQ100" s="696"/>
      <c r="AR100" s="696"/>
      <c r="AS100" s="696"/>
    </row>
    <row r="101" spans="1:47" ht="5.15" customHeight="1">
      <c r="A101" s="666"/>
      <c r="B101" s="667"/>
      <c r="C101" s="668"/>
      <c r="D101" s="686"/>
      <c r="E101" s="686"/>
      <c r="F101" s="682"/>
      <c r="G101" s="682"/>
      <c r="H101" s="682"/>
      <c r="I101" s="682"/>
      <c r="J101" s="668"/>
      <c r="K101" s="668"/>
      <c r="L101" s="668"/>
    </row>
    <row r="102" spans="1:47" s="595" customFormat="1" ht="28" customHeight="1">
      <c r="A102" s="687" t="s">
        <v>147</v>
      </c>
      <c r="B102" s="709" t="s">
        <v>619</v>
      </c>
      <c r="C102" s="709"/>
      <c r="D102" s="709"/>
      <c r="E102" s="709"/>
      <c r="F102" s="709"/>
      <c r="G102" s="709"/>
      <c r="H102" s="709"/>
      <c r="I102" s="709"/>
      <c r="J102" s="709" t="s">
        <v>641</v>
      </c>
      <c r="K102" s="709"/>
      <c r="L102" s="709"/>
      <c r="M102" s="709"/>
      <c r="N102" s="709"/>
      <c r="O102" s="709"/>
      <c r="P102" s="709"/>
      <c r="Q102" s="709"/>
      <c r="R102" s="709"/>
      <c r="S102" s="709"/>
      <c r="T102" s="709"/>
      <c r="U102" s="709"/>
      <c r="V102" s="709"/>
      <c r="W102" s="709"/>
      <c r="X102" s="709"/>
      <c r="Y102" s="709"/>
      <c r="Z102" s="709"/>
      <c r="AA102" s="709"/>
      <c r="AB102" s="709"/>
      <c r="AC102" s="709"/>
      <c r="AD102" s="709"/>
      <c r="AE102" s="709"/>
      <c r="AF102" s="709"/>
      <c r="AG102" s="709"/>
      <c r="AH102" s="709"/>
      <c r="AI102" s="709"/>
      <c r="AJ102" s="709"/>
      <c r="AK102" s="689"/>
      <c r="AL102" s="689"/>
      <c r="AM102" s="690">
        <f>SUM(AK102:AL104)</f>
        <v>0</v>
      </c>
      <c r="AN102" s="696"/>
      <c r="AO102" s="696"/>
      <c r="AP102" s="696"/>
      <c r="AQ102" s="696"/>
      <c r="AR102" s="696"/>
      <c r="AS102" s="696"/>
    </row>
    <row r="103" spans="1:47" s="595" customFormat="1" ht="40" customHeight="1">
      <c r="A103" s="687"/>
      <c r="B103" s="709"/>
      <c r="C103" s="709"/>
      <c r="D103" s="709"/>
      <c r="E103" s="709"/>
      <c r="F103" s="709"/>
      <c r="G103" s="709"/>
      <c r="H103" s="709"/>
      <c r="I103" s="709"/>
      <c r="J103" s="709" t="s">
        <v>642</v>
      </c>
      <c r="K103" s="709"/>
      <c r="L103" s="709"/>
      <c r="M103" s="709"/>
      <c r="N103" s="709"/>
      <c r="O103" s="709"/>
      <c r="P103" s="709"/>
      <c r="Q103" s="709"/>
      <c r="R103" s="709"/>
      <c r="S103" s="709"/>
      <c r="T103" s="709"/>
      <c r="U103" s="709"/>
      <c r="V103" s="709"/>
      <c r="W103" s="709"/>
      <c r="X103" s="709"/>
      <c r="Y103" s="709"/>
      <c r="Z103" s="709"/>
      <c r="AA103" s="709"/>
      <c r="AB103" s="709"/>
      <c r="AC103" s="709"/>
      <c r="AD103" s="709"/>
      <c r="AE103" s="709"/>
      <c r="AF103" s="709"/>
      <c r="AG103" s="709"/>
      <c r="AH103" s="709"/>
      <c r="AI103" s="709"/>
      <c r="AJ103" s="709"/>
      <c r="AK103" s="689"/>
      <c r="AL103" s="689"/>
      <c r="AM103" s="692"/>
      <c r="AN103" s="696"/>
      <c r="AO103" s="696"/>
      <c r="AP103" s="696"/>
      <c r="AQ103" s="696"/>
      <c r="AR103" s="696"/>
      <c r="AS103" s="696"/>
    </row>
    <row r="104" spans="1:47" s="595" customFormat="1" ht="44.25" customHeight="1">
      <c r="A104" s="687"/>
      <c r="B104" s="709"/>
      <c r="C104" s="709"/>
      <c r="D104" s="709"/>
      <c r="E104" s="709"/>
      <c r="F104" s="709"/>
      <c r="G104" s="709"/>
      <c r="H104" s="709"/>
      <c r="I104" s="709"/>
      <c r="J104" s="709" t="s">
        <v>643</v>
      </c>
      <c r="K104" s="709"/>
      <c r="L104" s="709"/>
      <c r="M104" s="709"/>
      <c r="N104" s="709"/>
      <c r="O104" s="709"/>
      <c r="P104" s="709"/>
      <c r="Q104" s="709"/>
      <c r="R104" s="709"/>
      <c r="S104" s="709"/>
      <c r="T104" s="709"/>
      <c r="U104" s="709"/>
      <c r="V104" s="709"/>
      <c r="W104" s="709"/>
      <c r="X104" s="709"/>
      <c r="Y104" s="709"/>
      <c r="Z104" s="709"/>
      <c r="AA104" s="709"/>
      <c r="AB104" s="709"/>
      <c r="AC104" s="709"/>
      <c r="AD104" s="709"/>
      <c r="AE104" s="709"/>
      <c r="AF104" s="709"/>
      <c r="AG104" s="709"/>
      <c r="AH104" s="709"/>
      <c r="AI104" s="709"/>
      <c r="AJ104" s="709"/>
      <c r="AK104" s="689"/>
      <c r="AL104" s="689"/>
      <c r="AM104" s="693"/>
      <c r="AN104" s="696"/>
      <c r="AO104" s="696"/>
      <c r="AP104" s="696"/>
      <c r="AQ104" s="696"/>
      <c r="AR104" s="696"/>
      <c r="AS104" s="696"/>
    </row>
    <row r="105" spans="1:47" ht="5.15" customHeight="1">
      <c r="A105" s="666"/>
      <c r="B105" s="667"/>
      <c r="C105" s="668"/>
      <c r="D105" s="686"/>
      <c r="E105" s="686"/>
      <c r="F105" s="682"/>
      <c r="G105" s="682"/>
      <c r="H105" s="682"/>
      <c r="I105" s="682"/>
      <c r="J105" s="668"/>
      <c r="K105" s="668"/>
      <c r="L105" s="668"/>
    </row>
    <row r="106" spans="1:47" s="595" customFormat="1" ht="41.25" customHeight="1">
      <c r="A106" s="687" t="s">
        <v>148</v>
      </c>
      <c r="B106" s="709" t="s">
        <v>595</v>
      </c>
      <c r="C106" s="709"/>
      <c r="D106" s="709"/>
      <c r="E106" s="709"/>
      <c r="F106" s="709"/>
      <c r="G106" s="709"/>
      <c r="H106" s="709"/>
      <c r="I106" s="709"/>
      <c r="J106" s="709" t="s">
        <v>644</v>
      </c>
      <c r="K106" s="709"/>
      <c r="L106" s="709"/>
      <c r="M106" s="709"/>
      <c r="N106" s="709"/>
      <c r="O106" s="709"/>
      <c r="P106" s="709"/>
      <c r="Q106" s="709"/>
      <c r="R106" s="709"/>
      <c r="S106" s="709"/>
      <c r="T106" s="709"/>
      <c r="U106" s="709"/>
      <c r="V106" s="709"/>
      <c r="W106" s="709"/>
      <c r="X106" s="709"/>
      <c r="Y106" s="709"/>
      <c r="Z106" s="709"/>
      <c r="AA106" s="709"/>
      <c r="AB106" s="709"/>
      <c r="AC106" s="709"/>
      <c r="AD106" s="709"/>
      <c r="AE106" s="709"/>
      <c r="AF106" s="709"/>
      <c r="AG106" s="709"/>
      <c r="AH106" s="709"/>
      <c r="AI106" s="709"/>
      <c r="AJ106" s="709"/>
      <c r="AK106" s="689"/>
      <c r="AL106" s="689"/>
      <c r="AM106" s="690">
        <f>SUM(AK106:AL108)</f>
        <v>0</v>
      </c>
      <c r="AN106" s="696"/>
      <c r="AO106" s="696"/>
      <c r="AP106" s="696"/>
      <c r="AQ106" s="696"/>
      <c r="AR106" s="696"/>
      <c r="AS106" s="696"/>
      <c r="AU106" s="712"/>
    </row>
    <row r="107" spans="1:47" s="595" customFormat="1" ht="40" customHeight="1">
      <c r="A107" s="687"/>
      <c r="B107" s="709"/>
      <c r="C107" s="709"/>
      <c r="D107" s="709"/>
      <c r="E107" s="709"/>
      <c r="F107" s="709"/>
      <c r="G107" s="709"/>
      <c r="H107" s="709"/>
      <c r="I107" s="709"/>
      <c r="J107" s="709" t="s">
        <v>645</v>
      </c>
      <c r="K107" s="709"/>
      <c r="L107" s="709"/>
      <c r="M107" s="709"/>
      <c r="N107" s="709"/>
      <c r="O107" s="709"/>
      <c r="P107" s="709"/>
      <c r="Q107" s="709"/>
      <c r="R107" s="709"/>
      <c r="S107" s="709"/>
      <c r="T107" s="709"/>
      <c r="U107" s="709"/>
      <c r="V107" s="709"/>
      <c r="W107" s="709"/>
      <c r="X107" s="709"/>
      <c r="Y107" s="709"/>
      <c r="Z107" s="709"/>
      <c r="AA107" s="709"/>
      <c r="AB107" s="709"/>
      <c r="AC107" s="709"/>
      <c r="AD107" s="709"/>
      <c r="AE107" s="709"/>
      <c r="AF107" s="709"/>
      <c r="AG107" s="709"/>
      <c r="AH107" s="709"/>
      <c r="AI107" s="709"/>
      <c r="AJ107" s="709"/>
      <c r="AK107" s="689"/>
      <c r="AL107" s="689"/>
      <c r="AM107" s="692"/>
      <c r="AN107" s="696"/>
      <c r="AO107" s="696"/>
      <c r="AP107" s="696"/>
      <c r="AQ107" s="696"/>
      <c r="AR107" s="696"/>
      <c r="AS107" s="696"/>
    </row>
    <row r="108" spans="1:47" s="595" customFormat="1" ht="32.25" customHeight="1">
      <c r="A108" s="687"/>
      <c r="B108" s="709"/>
      <c r="C108" s="709"/>
      <c r="D108" s="709"/>
      <c r="E108" s="709"/>
      <c r="F108" s="709"/>
      <c r="G108" s="709"/>
      <c r="H108" s="709"/>
      <c r="I108" s="709"/>
      <c r="J108" s="709" t="s">
        <v>646</v>
      </c>
      <c r="K108" s="709"/>
      <c r="L108" s="709"/>
      <c r="M108" s="709"/>
      <c r="N108" s="709"/>
      <c r="O108" s="709"/>
      <c r="P108" s="709"/>
      <c r="Q108" s="709"/>
      <c r="R108" s="709"/>
      <c r="S108" s="709"/>
      <c r="T108" s="709"/>
      <c r="U108" s="709"/>
      <c r="V108" s="709"/>
      <c r="W108" s="709"/>
      <c r="X108" s="709"/>
      <c r="Y108" s="709"/>
      <c r="Z108" s="709"/>
      <c r="AA108" s="709"/>
      <c r="AB108" s="709"/>
      <c r="AC108" s="709"/>
      <c r="AD108" s="709"/>
      <c r="AE108" s="709"/>
      <c r="AF108" s="709"/>
      <c r="AG108" s="709"/>
      <c r="AH108" s="709"/>
      <c r="AI108" s="709"/>
      <c r="AJ108" s="709"/>
      <c r="AK108" s="689"/>
      <c r="AL108" s="689"/>
      <c r="AM108" s="693"/>
      <c r="AN108" s="696"/>
      <c r="AO108" s="696"/>
      <c r="AP108" s="696"/>
      <c r="AQ108" s="696"/>
      <c r="AR108" s="696"/>
      <c r="AS108" s="696"/>
    </row>
    <row r="109" spans="1:47" ht="5.15" customHeight="1">
      <c r="A109" s="666"/>
      <c r="B109" s="667"/>
      <c r="C109" s="668"/>
      <c r="D109" s="686"/>
      <c r="E109" s="686"/>
      <c r="F109" s="682"/>
      <c r="G109" s="682"/>
      <c r="H109" s="682"/>
      <c r="I109" s="682"/>
      <c r="J109" s="668"/>
      <c r="K109" s="668"/>
      <c r="L109" s="668"/>
    </row>
    <row r="110" spans="1:47" ht="48" customHeight="1">
      <c r="A110" s="697" t="s">
        <v>561</v>
      </c>
      <c r="B110" s="698"/>
      <c r="C110" s="698"/>
      <c r="D110" s="698"/>
      <c r="E110" s="698"/>
      <c r="F110" s="698"/>
      <c r="G110" s="698"/>
      <c r="H110" s="698"/>
      <c r="I110" s="699"/>
      <c r="J110" s="700"/>
      <c r="K110" s="701"/>
      <c r="L110" s="701"/>
      <c r="M110" s="701"/>
      <c r="N110" s="701"/>
      <c r="O110" s="701"/>
      <c r="P110" s="701"/>
      <c r="Q110" s="701"/>
      <c r="R110" s="701"/>
      <c r="S110" s="701"/>
      <c r="T110" s="701"/>
      <c r="U110" s="701"/>
      <c r="V110" s="701"/>
      <c r="W110" s="701"/>
      <c r="X110" s="701"/>
      <c r="Y110" s="701"/>
      <c r="Z110" s="701"/>
      <c r="AA110" s="701"/>
      <c r="AB110" s="701"/>
      <c r="AC110" s="701"/>
      <c r="AD110" s="701"/>
      <c r="AE110" s="701"/>
      <c r="AF110" s="701"/>
      <c r="AG110" s="701"/>
      <c r="AH110" s="701"/>
      <c r="AI110" s="701"/>
      <c r="AJ110" s="701"/>
      <c r="AK110" s="702" t="s">
        <v>614</v>
      </c>
      <c r="AL110" s="703"/>
      <c r="AM110" s="703"/>
      <c r="AN110" s="713"/>
      <c r="AO110" s="713"/>
      <c r="AP110" s="713"/>
      <c r="AQ110" s="713"/>
      <c r="AR110" s="713"/>
      <c r="AS110" s="714"/>
    </row>
    <row r="111" spans="1:47" ht="5.15" customHeight="1">
      <c r="A111" s="666"/>
      <c r="B111" s="667"/>
      <c r="C111" s="668"/>
      <c r="D111" s="686"/>
      <c r="E111" s="686"/>
      <c r="F111" s="682"/>
      <c r="G111" s="682"/>
      <c r="H111" s="682"/>
      <c r="I111" s="682"/>
      <c r="J111" s="668"/>
      <c r="K111" s="668"/>
      <c r="L111" s="668"/>
    </row>
    <row r="112" spans="1:47" ht="15" customHeight="1">
      <c r="A112" s="705" t="s">
        <v>572</v>
      </c>
      <c r="B112" s="706"/>
      <c r="C112" s="706"/>
      <c r="D112" s="706"/>
      <c r="E112" s="706"/>
      <c r="F112" s="706"/>
      <c r="G112" s="706"/>
      <c r="H112" s="706"/>
      <c r="I112" s="706"/>
      <c r="J112" s="706"/>
      <c r="K112" s="706"/>
      <c r="L112" s="706"/>
      <c r="M112" s="706"/>
      <c r="N112" s="706"/>
      <c r="O112" s="706"/>
      <c r="P112" s="706"/>
      <c r="Q112" s="706"/>
      <c r="R112" s="706"/>
      <c r="S112" s="706"/>
      <c r="T112" s="706"/>
      <c r="U112" s="706"/>
      <c r="V112" s="706"/>
      <c r="W112" s="706"/>
      <c r="X112" s="706"/>
      <c r="Y112" s="706"/>
      <c r="Z112" s="706"/>
      <c r="AA112" s="706"/>
      <c r="AB112" s="706"/>
      <c r="AC112" s="706"/>
      <c r="AD112" s="706"/>
      <c r="AE112" s="706"/>
      <c r="AF112" s="706"/>
      <c r="AG112" s="706"/>
      <c r="AH112" s="706"/>
      <c r="AI112" s="706"/>
      <c r="AJ112" s="706"/>
      <c r="AK112" s="706"/>
      <c r="AL112" s="707"/>
      <c r="AM112" s="715">
        <f>SUM(AM114,AM118)/2</f>
        <v>0</v>
      </c>
    </row>
    <row r="113" spans="1:49" ht="5.15" customHeight="1">
      <c r="A113" s="666"/>
      <c r="B113" s="667"/>
      <c r="C113" s="668"/>
      <c r="D113" s="686"/>
      <c r="E113" s="686"/>
      <c r="F113" s="682"/>
      <c r="G113" s="682"/>
      <c r="H113" s="682"/>
      <c r="I113" s="682"/>
      <c r="J113" s="668"/>
      <c r="K113" s="668"/>
      <c r="L113" s="668"/>
    </row>
    <row r="114" spans="1:49" s="595" customFormat="1" ht="28" customHeight="1">
      <c r="A114" s="710" t="s">
        <v>149</v>
      </c>
      <c r="B114" s="688" t="s">
        <v>414</v>
      </c>
      <c r="C114" s="688"/>
      <c r="D114" s="688"/>
      <c r="E114" s="688"/>
      <c r="F114" s="688"/>
      <c r="G114" s="688"/>
      <c r="H114" s="688"/>
      <c r="I114" s="688"/>
      <c r="J114" s="716" t="s">
        <v>647</v>
      </c>
      <c r="K114" s="716"/>
      <c r="L114" s="716"/>
      <c r="M114" s="716"/>
      <c r="N114" s="716"/>
      <c r="O114" s="716"/>
      <c r="P114" s="716"/>
      <c r="Q114" s="716"/>
      <c r="R114" s="716"/>
      <c r="S114" s="716"/>
      <c r="T114" s="716"/>
      <c r="U114" s="716"/>
      <c r="V114" s="716"/>
      <c r="W114" s="716"/>
      <c r="X114" s="716"/>
      <c r="Y114" s="716"/>
      <c r="Z114" s="716"/>
      <c r="AA114" s="716"/>
      <c r="AB114" s="716"/>
      <c r="AC114" s="716"/>
      <c r="AD114" s="716"/>
      <c r="AE114" s="716"/>
      <c r="AF114" s="716"/>
      <c r="AG114" s="716"/>
      <c r="AH114" s="716"/>
      <c r="AI114" s="716"/>
      <c r="AJ114" s="716"/>
      <c r="AK114" s="689"/>
      <c r="AL114" s="711"/>
      <c r="AM114" s="690">
        <f>SUM(AK114:AL116)</f>
        <v>0</v>
      </c>
      <c r="AN114" s="717"/>
      <c r="AO114" s="717"/>
      <c r="AP114" s="717"/>
      <c r="AQ114" s="717"/>
      <c r="AR114" s="717"/>
      <c r="AS114" s="717"/>
      <c r="AW114" s="587"/>
    </row>
    <row r="115" spans="1:49" s="595" customFormat="1" ht="28" customHeight="1">
      <c r="A115" s="710"/>
      <c r="B115" s="688"/>
      <c r="C115" s="688"/>
      <c r="D115" s="688"/>
      <c r="E115" s="688"/>
      <c r="F115" s="688"/>
      <c r="G115" s="688"/>
      <c r="H115" s="688"/>
      <c r="I115" s="688"/>
      <c r="J115" s="716" t="s">
        <v>648</v>
      </c>
      <c r="K115" s="716"/>
      <c r="L115" s="716"/>
      <c r="M115" s="716"/>
      <c r="N115" s="716"/>
      <c r="O115" s="716"/>
      <c r="P115" s="716"/>
      <c r="Q115" s="716"/>
      <c r="R115" s="716"/>
      <c r="S115" s="716"/>
      <c r="T115" s="716"/>
      <c r="U115" s="716"/>
      <c r="V115" s="716"/>
      <c r="W115" s="716"/>
      <c r="X115" s="716"/>
      <c r="Y115" s="716"/>
      <c r="Z115" s="716"/>
      <c r="AA115" s="716"/>
      <c r="AB115" s="716"/>
      <c r="AC115" s="716"/>
      <c r="AD115" s="716"/>
      <c r="AE115" s="716"/>
      <c r="AF115" s="716"/>
      <c r="AG115" s="716"/>
      <c r="AH115" s="716"/>
      <c r="AI115" s="716"/>
      <c r="AJ115" s="716"/>
      <c r="AK115" s="689"/>
      <c r="AL115" s="711"/>
      <c r="AM115" s="692"/>
      <c r="AN115" s="717"/>
      <c r="AO115" s="717"/>
      <c r="AP115" s="717"/>
      <c r="AQ115" s="717"/>
      <c r="AR115" s="717"/>
      <c r="AS115" s="717"/>
    </row>
    <row r="116" spans="1:49" s="595" customFormat="1" ht="28" customHeight="1">
      <c r="A116" s="710"/>
      <c r="B116" s="688"/>
      <c r="C116" s="688"/>
      <c r="D116" s="688"/>
      <c r="E116" s="688"/>
      <c r="F116" s="688"/>
      <c r="G116" s="688"/>
      <c r="H116" s="688"/>
      <c r="I116" s="688"/>
      <c r="J116" s="716" t="s">
        <v>649</v>
      </c>
      <c r="K116" s="716"/>
      <c r="L116" s="716"/>
      <c r="M116" s="716"/>
      <c r="N116" s="716"/>
      <c r="O116" s="716"/>
      <c r="P116" s="716"/>
      <c r="Q116" s="716"/>
      <c r="R116" s="716"/>
      <c r="S116" s="716"/>
      <c r="T116" s="716"/>
      <c r="U116" s="716"/>
      <c r="V116" s="716"/>
      <c r="W116" s="716"/>
      <c r="X116" s="716"/>
      <c r="Y116" s="716"/>
      <c r="Z116" s="716"/>
      <c r="AA116" s="716"/>
      <c r="AB116" s="716"/>
      <c r="AC116" s="716"/>
      <c r="AD116" s="716"/>
      <c r="AE116" s="716"/>
      <c r="AF116" s="716"/>
      <c r="AG116" s="716"/>
      <c r="AH116" s="716"/>
      <c r="AI116" s="716"/>
      <c r="AJ116" s="716"/>
      <c r="AK116" s="689"/>
      <c r="AL116" s="711"/>
      <c r="AM116" s="693"/>
      <c r="AN116" s="717"/>
      <c r="AO116" s="717"/>
      <c r="AP116" s="717"/>
      <c r="AQ116" s="717"/>
      <c r="AR116" s="717"/>
      <c r="AS116" s="717"/>
    </row>
    <row r="117" spans="1:49" ht="5.15" customHeight="1">
      <c r="A117" s="666"/>
      <c r="B117" s="667"/>
      <c r="C117" s="668"/>
      <c r="D117" s="686"/>
      <c r="E117" s="686"/>
      <c r="F117" s="682"/>
      <c r="G117" s="682"/>
      <c r="H117" s="682"/>
      <c r="I117" s="682"/>
      <c r="J117" s="668"/>
      <c r="K117" s="668"/>
      <c r="L117" s="668"/>
    </row>
    <row r="118" spans="1:49" s="595" customFormat="1" ht="28" customHeight="1">
      <c r="A118" s="710" t="s">
        <v>596</v>
      </c>
      <c r="B118" s="688" t="s">
        <v>415</v>
      </c>
      <c r="C118" s="688"/>
      <c r="D118" s="688"/>
      <c r="E118" s="688"/>
      <c r="F118" s="688"/>
      <c r="G118" s="688"/>
      <c r="H118" s="688"/>
      <c r="I118" s="688"/>
      <c r="J118" s="716" t="s">
        <v>650</v>
      </c>
      <c r="K118" s="716"/>
      <c r="L118" s="716"/>
      <c r="M118" s="716"/>
      <c r="N118" s="716"/>
      <c r="O118" s="716"/>
      <c r="P118" s="716"/>
      <c r="Q118" s="716"/>
      <c r="R118" s="716"/>
      <c r="S118" s="716"/>
      <c r="T118" s="716"/>
      <c r="U118" s="716"/>
      <c r="V118" s="716"/>
      <c r="W118" s="716"/>
      <c r="X118" s="716"/>
      <c r="Y118" s="716"/>
      <c r="Z118" s="716"/>
      <c r="AA118" s="716"/>
      <c r="AB118" s="716"/>
      <c r="AC118" s="716"/>
      <c r="AD118" s="716"/>
      <c r="AE118" s="716"/>
      <c r="AF118" s="716"/>
      <c r="AG118" s="716"/>
      <c r="AH118" s="716"/>
      <c r="AI118" s="716"/>
      <c r="AJ118" s="716"/>
      <c r="AK118" s="689"/>
      <c r="AL118" s="711"/>
      <c r="AM118" s="690">
        <f>SUM(AK118:AL120)</f>
        <v>0</v>
      </c>
      <c r="AN118" s="696"/>
      <c r="AO118" s="696"/>
      <c r="AP118" s="696"/>
      <c r="AQ118" s="696"/>
      <c r="AR118" s="696"/>
      <c r="AS118" s="696"/>
      <c r="AW118" s="718"/>
    </row>
    <row r="119" spans="1:49" s="595" customFormat="1" ht="39.75" customHeight="1">
      <c r="A119" s="710"/>
      <c r="B119" s="688"/>
      <c r="C119" s="688"/>
      <c r="D119" s="688"/>
      <c r="E119" s="688"/>
      <c r="F119" s="688"/>
      <c r="G119" s="688"/>
      <c r="H119" s="688"/>
      <c r="I119" s="688"/>
      <c r="J119" s="716" t="s">
        <v>651</v>
      </c>
      <c r="K119" s="716"/>
      <c r="L119" s="716"/>
      <c r="M119" s="716"/>
      <c r="N119" s="716"/>
      <c r="O119" s="716"/>
      <c r="P119" s="716"/>
      <c r="Q119" s="716"/>
      <c r="R119" s="716"/>
      <c r="S119" s="716"/>
      <c r="T119" s="716"/>
      <c r="U119" s="716"/>
      <c r="V119" s="716"/>
      <c r="W119" s="716"/>
      <c r="X119" s="716"/>
      <c r="Y119" s="716"/>
      <c r="Z119" s="716"/>
      <c r="AA119" s="716"/>
      <c r="AB119" s="716"/>
      <c r="AC119" s="716"/>
      <c r="AD119" s="716"/>
      <c r="AE119" s="716"/>
      <c r="AF119" s="716"/>
      <c r="AG119" s="716"/>
      <c r="AH119" s="716"/>
      <c r="AI119" s="716"/>
      <c r="AJ119" s="716"/>
      <c r="AK119" s="689"/>
      <c r="AL119" s="711"/>
      <c r="AM119" s="692"/>
      <c r="AN119" s="696"/>
      <c r="AO119" s="696"/>
      <c r="AP119" s="696"/>
      <c r="AQ119" s="696"/>
      <c r="AR119" s="696"/>
      <c r="AS119" s="696"/>
    </row>
    <row r="120" spans="1:49" s="595" customFormat="1" ht="33.75" customHeight="1">
      <c r="A120" s="710"/>
      <c r="B120" s="688"/>
      <c r="C120" s="688"/>
      <c r="D120" s="688"/>
      <c r="E120" s="688"/>
      <c r="F120" s="688"/>
      <c r="G120" s="688"/>
      <c r="H120" s="688"/>
      <c r="I120" s="688"/>
      <c r="J120" s="716" t="s">
        <v>652</v>
      </c>
      <c r="K120" s="716"/>
      <c r="L120" s="716"/>
      <c r="M120" s="716"/>
      <c r="N120" s="716"/>
      <c r="O120" s="716"/>
      <c r="P120" s="716"/>
      <c r="Q120" s="716"/>
      <c r="R120" s="716"/>
      <c r="S120" s="716"/>
      <c r="T120" s="716"/>
      <c r="U120" s="716"/>
      <c r="V120" s="716"/>
      <c r="W120" s="716"/>
      <c r="X120" s="716"/>
      <c r="Y120" s="716"/>
      <c r="Z120" s="716"/>
      <c r="AA120" s="716"/>
      <c r="AB120" s="716"/>
      <c r="AC120" s="716"/>
      <c r="AD120" s="716"/>
      <c r="AE120" s="716"/>
      <c r="AF120" s="716"/>
      <c r="AG120" s="716"/>
      <c r="AH120" s="716"/>
      <c r="AI120" s="716"/>
      <c r="AJ120" s="716"/>
      <c r="AK120" s="689"/>
      <c r="AL120" s="711"/>
      <c r="AM120" s="693"/>
      <c r="AN120" s="696"/>
      <c r="AO120" s="696"/>
      <c r="AP120" s="696"/>
      <c r="AQ120" s="696"/>
      <c r="AR120" s="696"/>
      <c r="AS120" s="696"/>
    </row>
    <row r="121" spans="1:49" ht="6.75" customHeight="1">
      <c r="A121" s="666"/>
      <c r="B121" s="667"/>
      <c r="C121" s="668"/>
      <c r="D121" s="686"/>
      <c r="E121" s="686"/>
      <c r="F121" s="682"/>
      <c r="G121" s="682"/>
      <c r="H121" s="682"/>
      <c r="I121" s="682"/>
      <c r="J121" s="668"/>
      <c r="K121" s="668"/>
      <c r="L121" s="668"/>
    </row>
    <row r="122" spans="1:49" ht="42" customHeight="1">
      <c r="A122" s="697" t="s">
        <v>561</v>
      </c>
      <c r="B122" s="698"/>
      <c r="C122" s="698"/>
      <c r="D122" s="698"/>
      <c r="E122" s="698"/>
      <c r="F122" s="698"/>
      <c r="G122" s="698"/>
      <c r="H122" s="698"/>
      <c r="I122" s="699"/>
      <c r="J122" s="700"/>
      <c r="K122" s="701"/>
      <c r="L122" s="701"/>
      <c r="M122" s="701"/>
      <c r="N122" s="701"/>
      <c r="O122" s="701"/>
      <c r="P122" s="701"/>
      <c r="Q122" s="701"/>
      <c r="R122" s="701"/>
      <c r="S122" s="701"/>
      <c r="T122" s="701"/>
      <c r="U122" s="701"/>
      <c r="V122" s="701"/>
      <c r="W122" s="701"/>
      <c r="X122" s="701"/>
      <c r="Y122" s="701"/>
      <c r="Z122" s="701"/>
      <c r="AA122" s="701"/>
      <c r="AB122" s="701"/>
      <c r="AC122" s="701"/>
      <c r="AD122" s="701"/>
      <c r="AE122" s="701"/>
      <c r="AF122" s="701"/>
      <c r="AG122" s="701"/>
      <c r="AH122" s="701"/>
      <c r="AI122" s="701"/>
      <c r="AJ122" s="701"/>
      <c r="AK122" s="702" t="s">
        <v>614</v>
      </c>
      <c r="AL122" s="703"/>
      <c r="AM122" s="703"/>
      <c r="AN122" s="713"/>
      <c r="AO122" s="713"/>
      <c r="AP122" s="713"/>
      <c r="AQ122" s="713"/>
      <c r="AR122" s="713"/>
      <c r="AS122" s="714"/>
    </row>
    <row r="123" spans="1:49" ht="6.75" customHeight="1">
      <c r="A123" s="666"/>
      <c r="B123" s="667"/>
      <c r="C123" s="668"/>
      <c r="D123" s="686"/>
      <c r="E123" s="686"/>
      <c r="F123" s="682"/>
      <c r="G123" s="682"/>
      <c r="H123" s="682"/>
      <c r="I123" s="682"/>
      <c r="J123" s="668"/>
      <c r="K123" s="668"/>
      <c r="L123" s="668"/>
    </row>
    <row r="124" spans="1:49">
      <c r="A124" s="719" t="s">
        <v>623</v>
      </c>
      <c r="B124" s="720"/>
      <c r="C124" s="720"/>
      <c r="D124" s="720"/>
      <c r="E124" s="720"/>
      <c r="F124" s="720"/>
      <c r="G124" s="720"/>
      <c r="H124" s="720"/>
      <c r="I124" s="720"/>
      <c r="J124" s="720"/>
      <c r="K124" s="720"/>
      <c r="L124" s="720"/>
      <c r="M124" s="720"/>
      <c r="N124" s="720"/>
      <c r="O124" s="720"/>
      <c r="P124" s="720"/>
      <c r="Q124" s="720"/>
      <c r="R124" s="720"/>
      <c r="S124" s="720"/>
      <c r="T124" s="720"/>
      <c r="U124" s="720"/>
      <c r="V124" s="720"/>
      <c r="W124" s="720"/>
      <c r="X124" s="720"/>
      <c r="Y124" s="720"/>
      <c r="Z124" s="720"/>
      <c r="AA124" s="720"/>
      <c r="AB124" s="720"/>
      <c r="AC124" s="720"/>
      <c r="AD124" s="720"/>
      <c r="AE124" s="720"/>
      <c r="AF124" s="720"/>
      <c r="AG124" s="720"/>
      <c r="AH124" s="720"/>
      <c r="AI124" s="720"/>
      <c r="AJ124" s="720"/>
      <c r="AK124" s="720"/>
      <c r="AL124" s="720"/>
      <c r="AM124" s="721">
        <f>IFERROR(AVERAGE(AM128,AM132,AM140,AM144,AM149,AM153,AM161),"")</f>
        <v>0</v>
      </c>
    </row>
    <row r="125" spans="1:49" ht="5.15" customHeight="1">
      <c r="A125" s="666"/>
      <c r="B125" s="667"/>
      <c r="C125" s="668"/>
      <c r="D125" s="686"/>
      <c r="E125" s="686"/>
      <c r="F125" s="682"/>
      <c r="G125" s="682"/>
      <c r="H125" s="682"/>
      <c r="I125" s="682"/>
      <c r="J125" s="668"/>
      <c r="K125" s="668"/>
      <c r="L125" s="668"/>
    </row>
    <row r="126" spans="1:49" ht="18" customHeight="1">
      <c r="A126" s="722" t="s">
        <v>574</v>
      </c>
      <c r="B126" s="683"/>
      <c r="C126" s="683"/>
      <c r="D126" s="683"/>
      <c r="E126" s="683"/>
      <c r="F126" s="683"/>
      <c r="G126" s="683"/>
      <c r="H126" s="683"/>
      <c r="I126" s="683"/>
      <c r="J126" s="683"/>
      <c r="K126" s="683"/>
      <c r="L126" s="683"/>
      <c r="M126" s="683"/>
      <c r="N126" s="683"/>
      <c r="O126" s="683"/>
      <c r="P126" s="683"/>
      <c r="Q126" s="683"/>
      <c r="R126" s="683"/>
      <c r="S126" s="683"/>
      <c r="T126" s="683"/>
      <c r="U126" s="683"/>
      <c r="V126" s="683"/>
      <c r="W126" s="683"/>
      <c r="X126" s="683"/>
      <c r="Y126" s="683"/>
      <c r="Z126" s="683"/>
      <c r="AA126" s="683"/>
      <c r="AB126" s="683"/>
      <c r="AC126" s="683"/>
      <c r="AD126" s="683"/>
      <c r="AE126" s="683"/>
      <c r="AF126" s="683"/>
      <c r="AG126" s="683"/>
      <c r="AH126" s="683"/>
      <c r="AI126" s="683"/>
      <c r="AJ126" s="683"/>
      <c r="AK126" s="683"/>
      <c r="AL126" s="684"/>
      <c r="AM126" s="715">
        <f>SUM(AM128,AM132)/2</f>
        <v>0</v>
      </c>
    </row>
    <row r="127" spans="1:49" ht="5.15" customHeight="1">
      <c r="A127" s="666"/>
      <c r="B127" s="667"/>
      <c r="C127" s="668"/>
      <c r="D127" s="686"/>
      <c r="E127" s="686"/>
      <c r="F127" s="682"/>
      <c r="G127" s="682"/>
      <c r="H127" s="682"/>
      <c r="I127" s="682"/>
      <c r="J127" s="668"/>
      <c r="K127" s="668"/>
      <c r="L127" s="668"/>
    </row>
    <row r="128" spans="1:49" s="595" customFormat="1" ht="28" customHeight="1">
      <c r="A128" s="723" t="s">
        <v>129</v>
      </c>
      <c r="B128" s="688" t="s">
        <v>625</v>
      </c>
      <c r="C128" s="688"/>
      <c r="D128" s="688"/>
      <c r="E128" s="688"/>
      <c r="F128" s="688"/>
      <c r="G128" s="688"/>
      <c r="H128" s="688"/>
      <c r="I128" s="688"/>
      <c r="J128" s="688" t="s">
        <v>653</v>
      </c>
      <c r="K128" s="688"/>
      <c r="L128" s="688"/>
      <c r="M128" s="688"/>
      <c r="N128" s="688"/>
      <c r="O128" s="688"/>
      <c r="P128" s="688"/>
      <c r="Q128" s="688"/>
      <c r="R128" s="688"/>
      <c r="S128" s="688"/>
      <c r="T128" s="688"/>
      <c r="U128" s="688"/>
      <c r="V128" s="688"/>
      <c r="W128" s="688"/>
      <c r="X128" s="688"/>
      <c r="Y128" s="688"/>
      <c r="Z128" s="688"/>
      <c r="AA128" s="688"/>
      <c r="AB128" s="688"/>
      <c r="AC128" s="688"/>
      <c r="AD128" s="688"/>
      <c r="AE128" s="688"/>
      <c r="AF128" s="688"/>
      <c r="AG128" s="688"/>
      <c r="AH128" s="688"/>
      <c r="AI128" s="688"/>
      <c r="AJ128" s="688"/>
      <c r="AK128" s="689"/>
      <c r="AL128" s="711"/>
      <c r="AM128" s="690">
        <f>SUM(AK128:AL130)</f>
        <v>0</v>
      </c>
      <c r="AN128" s="696"/>
      <c r="AO128" s="696"/>
      <c r="AP128" s="696"/>
      <c r="AQ128" s="696"/>
      <c r="AR128" s="696"/>
      <c r="AS128" s="696"/>
    </row>
    <row r="129" spans="1:45" s="595" customFormat="1" ht="28" customHeight="1">
      <c r="A129" s="724"/>
      <c r="B129" s="688"/>
      <c r="C129" s="688"/>
      <c r="D129" s="688"/>
      <c r="E129" s="688"/>
      <c r="F129" s="688"/>
      <c r="G129" s="688"/>
      <c r="H129" s="688"/>
      <c r="I129" s="688"/>
      <c r="J129" s="688" t="s">
        <v>654</v>
      </c>
      <c r="K129" s="688"/>
      <c r="L129" s="688"/>
      <c r="M129" s="688"/>
      <c r="N129" s="688"/>
      <c r="O129" s="688"/>
      <c r="P129" s="688"/>
      <c r="Q129" s="688"/>
      <c r="R129" s="688"/>
      <c r="S129" s="688"/>
      <c r="T129" s="688"/>
      <c r="U129" s="688"/>
      <c r="V129" s="688"/>
      <c r="W129" s="688"/>
      <c r="X129" s="688"/>
      <c r="Y129" s="688"/>
      <c r="Z129" s="688"/>
      <c r="AA129" s="688"/>
      <c r="AB129" s="688"/>
      <c r="AC129" s="688"/>
      <c r="AD129" s="688"/>
      <c r="AE129" s="688"/>
      <c r="AF129" s="688"/>
      <c r="AG129" s="688"/>
      <c r="AH129" s="688"/>
      <c r="AI129" s="688"/>
      <c r="AJ129" s="688"/>
      <c r="AK129" s="689"/>
      <c r="AL129" s="711"/>
      <c r="AM129" s="692"/>
      <c r="AN129" s="696"/>
      <c r="AO129" s="696"/>
      <c r="AP129" s="696"/>
      <c r="AQ129" s="696"/>
      <c r="AR129" s="696"/>
      <c r="AS129" s="696"/>
    </row>
    <row r="130" spans="1:45" s="595" customFormat="1" ht="40" customHeight="1">
      <c r="A130" s="725"/>
      <c r="B130" s="688"/>
      <c r="C130" s="688"/>
      <c r="D130" s="688"/>
      <c r="E130" s="688"/>
      <c r="F130" s="688"/>
      <c r="G130" s="688"/>
      <c r="H130" s="688"/>
      <c r="I130" s="688"/>
      <c r="J130" s="688" t="s">
        <v>655</v>
      </c>
      <c r="K130" s="688"/>
      <c r="L130" s="688"/>
      <c r="M130" s="688"/>
      <c r="N130" s="688"/>
      <c r="O130" s="688"/>
      <c r="P130" s="688"/>
      <c r="Q130" s="688"/>
      <c r="R130" s="688"/>
      <c r="S130" s="688"/>
      <c r="T130" s="688"/>
      <c r="U130" s="688"/>
      <c r="V130" s="688"/>
      <c r="W130" s="688"/>
      <c r="X130" s="688"/>
      <c r="Y130" s="688"/>
      <c r="Z130" s="688"/>
      <c r="AA130" s="688"/>
      <c r="AB130" s="688"/>
      <c r="AC130" s="688"/>
      <c r="AD130" s="688"/>
      <c r="AE130" s="688"/>
      <c r="AF130" s="688"/>
      <c r="AG130" s="688"/>
      <c r="AH130" s="688"/>
      <c r="AI130" s="688"/>
      <c r="AJ130" s="688"/>
      <c r="AK130" s="689"/>
      <c r="AL130" s="711"/>
      <c r="AM130" s="693"/>
      <c r="AN130" s="696"/>
      <c r="AO130" s="696"/>
      <c r="AP130" s="696"/>
      <c r="AQ130" s="696"/>
      <c r="AR130" s="696"/>
      <c r="AS130" s="696"/>
    </row>
    <row r="131" spans="1:45" ht="5.15" customHeight="1">
      <c r="A131" s="666"/>
      <c r="B131" s="667"/>
      <c r="C131" s="668"/>
      <c r="D131" s="686"/>
      <c r="E131" s="686"/>
      <c r="F131" s="682"/>
      <c r="G131" s="682"/>
      <c r="H131" s="682"/>
      <c r="I131" s="682"/>
      <c r="J131" s="668"/>
      <c r="K131" s="668"/>
      <c r="L131" s="668"/>
    </row>
    <row r="132" spans="1:45" s="595" customFormat="1" ht="28" customHeight="1">
      <c r="A132" s="710" t="s">
        <v>130</v>
      </c>
      <c r="B132" s="709" t="s">
        <v>624</v>
      </c>
      <c r="C132" s="709"/>
      <c r="D132" s="709"/>
      <c r="E132" s="709"/>
      <c r="F132" s="709"/>
      <c r="G132" s="709"/>
      <c r="H132" s="709"/>
      <c r="I132" s="709"/>
      <c r="J132" s="688" t="s">
        <v>656</v>
      </c>
      <c r="K132" s="688"/>
      <c r="L132" s="688"/>
      <c r="M132" s="688"/>
      <c r="N132" s="688"/>
      <c r="O132" s="688"/>
      <c r="P132" s="688"/>
      <c r="Q132" s="688"/>
      <c r="R132" s="688"/>
      <c r="S132" s="688"/>
      <c r="T132" s="688"/>
      <c r="U132" s="688"/>
      <c r="V132" s="688"/>
      <c r="W132" s="688"/>
      <c r="X132" s="688"/>
      <c r="Y132" s="688"/>
      <c r="Z132" s="688"/>
      <c r="AA132" s="688"/>
      <c r="AB132" s="688"/>
      <c r="AC132" s="688"/>
      <c r="AD132" s="688"/>
      <c r="AE132" s="688"/>
      <c r="AF132" s="688"/>
      <c r="AG132" s="688"/>
      <c r="AH132" s="688"/>
      <c r="AI132" s="688"/>
      <c r="AJ132" s="688"/>
      <c r="AK132" s="689"/>
      <c r="AL132" s="711"/>
      <c r="AM132" s="690">
        <f>SUM(AK132:AL134)</f>
        <v>0</v>
      </c>
      <c r="AN132" s="696"/>
      <c r="AO132" s="696"/>
      <c r="AP132" s="696"/>
      <c r="AQ132" s="696"/>
      <c r="AR132" s="696"/>
      <c r="AS132" s="696"/>
    </row>
    <row r="133" spans="1:45" s="595" customFormat="1" ht="42" customHeight="1">
      <c r="A133" s="710"/>
      <c r="B133" s="709"/>
      <c r="C133" s="709"/>
      <c r="D133" s="709"/>
      <c r="E133" s="709"/>
      <c r="F133" s="709"/>
      <c r="G133" s="709"/>
      <c r="H133" s="709"/>
      <c r="I133" s="709"/>
      <c r="J133" s="688" t="s">
        <v>657</v>
      </c>
      <c r="K133" s="688"/>
      <c r="L133" s="688"/>
      <c r="M133" s="688"/>
      <c r="N133" s="688"/>
      <c r="O133" s="688"/>
      <c r="P133" s="688"/>
      <c r="Q133" s="688"/>
      <c r="R133" s="688"/>
      <c r="S133" s="688"/>
      <c r="T133" s="688"/>
      <c r="U133" s="688"/>
      <c r="V133" s="688"/>
      <c r="W133" s="688"/>
      <c r="X133" s="688"/>
      <c r="Y133" s="688"/>
      <c r="Z133" s="688"/>
      <c r="AA133" s="688"/>
      <c r="AB133" s="688"/>
      <c r="AC133" s="688"/>
      <c r="AD133" s="688"/>
      <c r="AE133" s="688"/>
      <c r="AF133" s="688"/>
      <c r="AG133" s="688"/>
      <c r="AH133" s="688"/>
      <c r="AI133" s="688"/>
      <c r="AJ133" s="688"/>
      <c r="AK133" s="689"/>
      <c r="AL133" s="711"/>
      <c r="AM133" s="692"/>
      <c r="AN133" s="696"/>
      <c r="AO133" s="696"/>
      <c r="AP133" s="696"/>
      <c r="AQ133" s="696"/>
      <c r="AR133" s="696"/>
      <c r="AS133" s="696"/>
    </row>
    <row r="134" spans="1:45" s="595" customFormat="1" ht="31.5" customHeight="1">
      <c r="A134" s="710"/>
      <c r="B134" s="709"/>
      <c r="C134" s="709"/>
      <c r="D134" s="709"/>
      <c r="E134" s="709"/>
      <c r="F134" s="709"/>
      <c r="G134" s="709"/>
      <c r="H134" s="709"/>
      <c r="I134" s="709"/>
      <c r="J134" s="688" t="s">
        <v>658</v>
      </c>
      <c r="K134" s="688"/>
      <c r="L134" s="688"/>
      <c r="M134" s="688"/>
      <c r="N134" s="688"/>
      <c r="O134" s="688"/>
      <c r="P134" s="688"/>
      <c r="Q134" s="688"/>
      <c r="R134" s="688"/>
      <c r="S134" s="688"/>
      <c r="T134" s="688"/>
      <c r="U134" s="688"/>
      <c r="V134" s="688"/>
      <c r="W134" s="688"/>
      <c r="X134" s="688"/>
      <c r="Y134" s="688"/>
      <c r="Z134" s="688"/>
      <c r="AA134" s="688"/>
      <c r="AB134" s="688"/>
      <c r="AC134" s="688"/>
      <c r="AD134" s="688"/>
      <c r="AE134" s="688"/>
      <c r="AF134" s="688"/>
      <c r="AG134" s="688"/>
      <c r="AH134" s="688"/>
      <c r="AI134" s="688"/>
      <c r="AJ134" s="688"/>
      <c r="AK134" s="689"/>
      <c r="AL134" s="711"/>
      <c r="AM134" s="693"/>
      <c r="AN134" s="696"/>
      <c r="AO134" s="696"/>
      <c r="AP134" s="696"/>
      <c r="AQ134" s="696"/>
      <c r="AR134" s="696"/>
      <c r="AS134" s="696"/>
    </row>
    <row r="135" spans="1:45" ht="5.15" customHeight="1">
      <c r="A135" s="666"/>
      <c r="B135" s="667"/>
      <c r="C135" s="668"/>
      <c r="D135" s="686"/>
      <c r="E135" s="686"/>
      <c r="F135" s="682"/>
      <c r="G135" s="682"/>
      <c r="H135" s="682"/>
      <c r="I135" s="682"/>
      <c r="J135" s="668"/>
      <c r="K135" s="668"/>
      <c r="L135" s="668"/>
    </row>
    <row r="136" spans="1:45" ht="54.75" customHeight="1">
      <c r="A136" s="697" t="s">
        <v>561</v>
      </c>
      <c r="B136" s="698"/>
      <c r="C136" s="698"/>
      <c r="D136" s="698"/>
      <c r="E136" s="698"/>
      <c r="F136" s="698"/>
      <c r="G136" s="698"/>
      <c r="H136" s="698"/>
      <c r="I136" s="699"/>
      <c r="J136" s="700"/>
      <c r="K136" s="701"/>
      <c r="L136" s="701"/>
      <c r="M136" s="701"/>
      <c r="N136" s="701"/>
      <c r="O136" s="701"/>
      <c r="P136" s="701"/>
      <c r="Q136" s="701"/>
      <c r="R136" s="701"/>
      <c r="S136" s="701"/>
      <c r="T136" s="701"/>
      <c r="U136" s="701"/>
      <c r="V136" s="701"/>
      <c r="W136" s="701"/>
      <c r="X136" s="701"/>
      <c r="Y136" s="701"/>
      <c r="Z136" s="701"/>
      <c r="AA136" s="701"/>
      <c r="AB136" s="701"/>
      <c r="AC136" s="701"/>
      <c r="AD136" s="701"/>
      <c r="AE136" s="701"/>
      <c r="AF136" s="701"/>
      <c r="AG136" s="701"/>
      <c r="AH136" s="701"/>
      <c r="AI136" s="701"/>
      <c r="AJ136" s="701"/>
      <c r="AK136" s="702" t="s">
        <v>614</v>
      </c>
      <c r="AL136" s="703"/>
      <c r="AM136" s="703"/>
      <c r="AN136" s="701"/>
      <c r="AO136" s="701"/>
      <c r="AP136" s="701"/>
      <c r="AQ136" s="701"/>
      <c r="AR136" s="701"/>
      <c r="AS136" s="704"/>
    </row>
    <row r="137" spans="1:45" ht="5.15" customHeight="1">
      <c r="A137" s="666"/>
      <c r="B137" s="667"/>
      <c r="C137" s="668"/>
      <c r="D137" s="686"/>
      <c r="E137" s="686"/>
      <c r="F137" s="682"/>
      <c r="G137" s="682"/>
      <c r="H137" s="682"/>
      <c r="I137" s="682"/>
      <c r="J137" s="668"/>
      <c r="K137" s="668"/>
      <c r="L137" s="668"/>
    </row>
    <row r="138" spans="1:45" ht="20.149999999999999" customHeight="1">
      <c r="A138" s="705" t="s">
        <v>575</v>
      </c>
      <c r="B138" s="706"/>
      <c r="C138" s="706"/>
      <c r="D138" s="706"/>
      <c r="E138" s="706"/>
      <c r="F138" s="706"/>
      <c r="G138" s="706"/>
      <c r="H138" s="706"/>
      <c r="I138" s="706"/>
      <c r="J138" s="706"/>
      <c r="K138" s="706"/>
      <c r="L138" s="706"/>
      <c r="M138" s="706"/>
      <c r="N138" s="706"/>
      <c r="O138" s="706"/>
      <c r="P138" s="706"/>
      <c r="Q138" s="706"/>
      <c r="R138" s="706"/>
      <c r="S138" s="706"/>
      <c r="T138" s="706"/>
      <c r="U138" s="706"/>
      <c r="V138" s="706"/>
      <c r="W138" s="706"/>
      <c r="X138" s="706"/>
      <c r="Y138" s="706"/>
      <c r="Z138" s="706"/>
      <c r="AA138" s="706"/>
      <c r="AB138" s="706"/>
      <c r="AC138" s="706"/>
      <c r="AD138" s="706"/>
      <c r="AE138" s="706"/>
      <c r="AF138" s="706"/>
      <c r="AG138" s="706"/>
      <c r="AH138" s="706"/>
      <c r="AI138" s="706"/>
      <c r="AJ138" s="706"/>
      <c r="AK138" s="706"/>
      <c r="AL138" s="707"/>
      <c r="AM138" s="715">
        <f>SUM(AM140,AM144,AM149,AM153)/4</f>
        <v>0</v>
      </c>
    </row>
    <row r="139" spans="1:45" ht="5.15" customHeight="1">
      <c r="A139" s="666"/>
      <c r="B139" s="667"/>
      <c r="C139" s="668"/>
      <c r="D139" s="686"/>
      <c r="E139" s="686"/>
      <c r="F139" s="682"/>
      <c r="G139" s="682"/>
      <c r="H139" s="682"/>
      <c r="I139" s="682"/>
      <c r="J139" s="668"/>
      <c r="K139" s="668"/>
      <c r="L139" s="668"/>
    </row>
    <row r="140" spans="1:45" s="595" customFormat="1" ht="18" customHeight="1">
      <c r="A140" s="710" t="s">
        <v>131</v>
      </c>
      <c r="B140" s="688" t="s">
        <v>627</v>
      </c>
      <c r="C140" s="688"/>
      <c r="D140" s="688"/>
      <c r="E140" s="688"/>
      <c r="F140" s="688" t="s">
        <v>327</v>
      </c>
      <c r="G140" s="688"/>
      <c r="H140" s="688"/>
      <c r="I140" s="688"/>
      <c r="J140" s="688" t="s">
        <v>659</v>
      </c>
      <c r="K140" s="688"/>
      <c r="L140" s="688"/>
      <c r="M140" s="688"/>
      <c r="N140" s="688"/>
      <c r="O140" s="688"/>
      <c r="P140" s="688"/>
      <c r="Q140" s="688"/>
      <c r="R140" s="688"/>
      <c r="S140" s="688"/>
      <c r="T140" s="688"/>
      <c r="U140" s="688"/>
      <c r="V140" s="688"/>
      <c r="W140" s="688"/>
      <c r="X140" s="688"/>
      <c r="Y140" s="688"/>
      <c r="Z140" s="688"/>
      <c r="AA140" s="688"/>
      <c r="AB140" s="688"/>
      <c r="AC140" s="688"/>
      <c r="AD140" s="688"/>
      <c r="AE140" s="688"/>
      <c r="AF140" s="688"/>
      <c r="AG140" s="688"/>
      <c r="AH140" s="688"/>
      <c r="AI140" s="688"/>
      <c r="AJ140" s="688"/>
      <c r="AK140" s="689"/>
      <c r="AL140" s="711"/>
      <c r="AM140" s="690">
        <f>SUM(AK140:AL142)</f>
        <v>0</v>
      </c>
      <c r="AN140" s="726"/>
      <c r="AO140" s="726"/>
      <c r="AP140" s="726"/>
      <c r="AQ140" s="726"/>
      <c r="AR140" s="726"/>
      <c r="AS140" s="726"/>
    </row>
    <row r="141" spans="1:45" s="595" customFormat="1" ht="28" customHeight="1">
      <c r="A141" s="710"/>
      <c r="B141" s="688"/>
      <c r="C141" s="688"/>
      <c r="D141" s="688"/>
      <c r="E141" s="688"/>
      <c r="F141" s="688" t="s">
        <v>109</v>
      </c>
      <c r="G141" s="688"/>
      <c r="H141" s="688"/>
      <c r="I141" s="688"/>
      <c r="J141" s="688" t="s">
        <v>660</v>
      </c>
      <c r="K141" s="688"/>
      <c r="L141" s="688"/>
      <c r="M141" s="688"/>
      <c r="N141" s="688"/>
      <c r="O141" s="688"/>
      <c r="P141" s="688"/>
      <c r="Q141" s="688"/>
      <c r="R141" s="688"/>
      <c r="S141" s="688"/>
      <c r="T141" s="688"/>
      <c r="U141" s="688"/>
      <c r="V141" s="688"/>
      <c r="W141" s="688"/>
      <c r="X141" s="688"/>
      <c r="Y141" s="688"/>
      <c r="Z141" s="688"/>
      <c r="AA141" s="688"/>
      <c r="AB141" s="688"/>
      <c r="AC141" s="688"/>
      <c r="AD141" s="688"/>
      <c r="AE141" s="688"/>
      <c r="AF141" s="688"/>
      <c r="AG141" s="688"/>
      <c r="AH141" s="688"/>
      <c r="AI141" s="688"/>
      <c r="AJ141" s="688"/>
      <c r="AK141" s="689"/>
      <c r="AL141" s="711"/>
      <c r="AM141" s="692"/>
      <c r="AN141" s="726"/>
      <c r="AO141" s="726"/>
      <c r="AP141" s="726"/>
      <c r="AQ141" s="726"/>
      <c r="AR141" s="726"/>
      <c r="AS141" s="726"/>
    </row>
    <row r="142" spans="1:45" s="595" customFormat="1" ht="40.5" customHeight="1">
      <c r="A142" s="710"/>
      <c r="B142" s="688"/>
      <c r="C142" s="688"/>
      <c r="D142" s="688"/>
      <c r="E142" s="688"/>
      <c r="F142" s="688" t="s">
        <v>110</v>
      </c>
      <c r="G142" s="688"/>
      <c r="H142" s="688"/>
      <c r="I142" s="688"/>
      <c r="J142" s="688" t="s">
        <v>661</v>
      </c>
      <c r="K142" s="688"/>
      <c r="L142" s="688"/>
      <c r="M142" s="688"/>
      <c r="N142" s="688"/>
      <c r="O142" s="688"/>
      <c r="P142" s="688"/>
      <c r="Q142" s="688"/>
      <c r="R142" s="688"/>
      <c r="S142" s="688"/>
      <c r="T142" s="688"/>
      <c r="U142" s="688"/>
      <c r="V142" s="688"/>
      <c r="W142" s="688"/>
      <c r="X142" s="688"/>
      <c r="Y142" s="688"/>
      <c r="Z142" s="688"/>
      <c r="AA142" s="688"/>
      <c r="AB142" s="688"/>
      <c r="AC142" s="688"/>
      <c r="AD142" s="688"/>
      <c r="AE142" s="688"/>
      <c r="AF142" s="688"/>
      <c r="AG142" s="688"/>
      <c r="AH142" s="688"/>
      <c r="AI142" s="688"/>
      <c r="AJ142" s="688"/>
      <c r="AK142" s="689">
        <v>0</v>
      </c>
      <c r="AL142" s="711"/>
      <c r="AM142" s="693"/>
      <c r="AN142" s="726"/>
      <c r="AO142" s="726"/>
      <c r="AP142" s="726"/>
      <c r="AQ142" s="726"/>
      <c r="AR142" s="726"/>
      <c r="AS142" s="726"/>
    </row>
    <row r="143" spans="1:45" ht="5.15" customHeight="1">
      <c r="A143" s="666"/>
      <c r="B143" s="667"/>
      <c r="C143" s="668"/>
      <c r="D143" s="686"/>
      <c r="E143" s="686"/>
      <c r="F143" s="682"/>
      <c r="G143" s="682"/>
      <c r="H143" s="682"/>
      <c r="I143" s="682"/>
      <c r="J143" s="668"/>
      <c r="K143" s="668"/>
      <c r="L143" s="668"/>
    </row>
    <row r="144" spans="1:45" s="595" customFormat="1" ht="28" customHeight="1">
      <c r="A144" s="687" t="s">
        <v>132</v>
      </c>
      <c r="B144" s="709" t="s">
        <v>460</v>
      </c>
      <c r="C144" s="709"/>
      <c r="D144" s="709"/>
      <c r="E144" s="709"/>
      <c r="F144" s="709"/>
      <c r="G144" s="709"/>
      <c r="H144" s="709"/>
      <c r="I144" s="709"/>
      <c r="J144" s="727" t="s">
        <v>662</v>
      </c>
      <c r="K144" s="728"/>
      <c r="L144" s="728"/>
      <c r="M144" s="728"/>
      <c r="N144" s="728"/>
      <c r="O144" s="728"/>
      <c r="P144" s="728"/>
      <c r="Q144" s="728"/>
      <c r="R144" s="728"/>
      <c r="S144" s="728"/>
      <c r="T144" s="728"/>
      <c r="U144" s="728"/>
      <c r="V144" s="728"/>
      <c r="W144" s="728"/>
      <c r="X144" s="728"/>
      <c r="Y144" s="728"/>
      <c r="Z144" s="728"/>
      <c r="AA144" s="728"/>
      <c r="AB144" s="728"/>
      <c r="AC144" s="728"/>
      <c r="AD144" s="728"/>
      <c r="AE144" s="728"/>
      <c r="AF144" s="728"/>
      <c r="AG144" s="728"/>
      <c r="AH144" s="728"/>
      <c r="AI144" s="728"/>
      <c r="AJ144" s="728"/>
      <c r="AK144" s="689"/>
      <c r="AL144" s="711"/>
      <c r="AM144" s="729">
        <f>SUM(AK144:AL147)</f>
        <v>0</v>
      </c>
      <c r="AN144" s="730"/>
      <c r="AO144" s="696"/>
      <c r="AP144" s="696"/>
      <c r="AQ144" s="696"/>
      <c r="AR144" s="696"/>
      <c r="AS144" s="696"/>
    </row>
    <row r="145" spans="1:45" s="595" customFormat="1" ht="28" customHeight="1">
      <c r="A145" s="687"/>
      <c r="B145" s="709"/>
      <c r="C145" s="709"/>
      <c r="D145" s="709"/>
      <c r="E145" s="709"/>
      <c r="F145" s="709"/>
      <c r="G145" s="709"/>
      <c r="H145" s="709"/>
      <c r="I145" s="709"/>
      <c r="J145" s="727" t="s">
        <v>663</v>
      </c>
      <c r="K145" s="728"/>
      <c r="L145" s="728"/>
      <c r="M145" s="728"/>
      <c r="N145" s="728"/>
      <c r="O145" s="728"/>
      <c r="P145" s="728"/>
      <c r="Q145" s="728"/>
      <c r="R145" s="728"/>
      <c r="S145" s="728"/>
      <c r="T145" s="728"/>
      <c r="U145" s="728"/>
      <c r="V145" s="728"/>
      <c r="W145" s="728"/>
      <c r="X145" s="728"/>
      <c r="Y145" s="728"/>
      <c r="Z145" s="728"/>
      <c r="AA145" s="728"/>
      <c r="AB145" s="728"/>
      <c r="AC145" s="728"/>
      <c r="AD145" s="728"/>
      <c r="AE145" s="728"/>
      <c r="AF145" s="728"/>
      <c r="AG145" s="728"/>
      <c r="AH145" s="728"/>
      <c r="AI145" s="728"/>
      <c r="AJ145" s="728"/>
      <c r="AK145" s="689"/>
      <c r="AL145" s="711"/>
      <c r="AM145" s="729"/>
      <c r="AN145" s="730"/>
      <c r="AO145" s="696"/>
      <c r="AP145" s="696"/>
      <c r="AQ145" s="696"/>
      <c r="AR145" s="696"/>
      <c r="AS145" s="696"/>
    </row>
    <row r="146" spans="1:45" s="595" customFormat="1" ht="28" customHeight="1">
      <c r="A146" s="687"/>
      <c r="B146" s="709"/>
      <c r="C146" s="709"/>
      <c r="D146" s="709"/>
      <c r="E146" s="709"/>
      <c r="F146" s="709"/>
      <c r="G146" s="709"/>
      <c r="H146" s="709"/>
      <c r="I146" s="709"/>
      <c r="J146" s="688" t="s">
        <v>664</v>
      </c>
      <c r="K146" s="688"/>
      <c r="L146" s="688"/>
      <c r="M146" s="688"/>
      <c r="N146" s="688"/>
      <c r="O146" s="688"/>
      <c r="P146" s="688"/>
      <c r="Q146" s="688"/>
      <c r="R146" s="688"/>
      <c r="S146" s="688"/>
      <c r="T146" s="688"/>
      <c r="U146" s="688"/>
      <c r="V146" s="688"/>
      <c r="W146" s="688"/>
      <c r="X146" s="688"/>
      <c r="Y146" s="688"/>
      <c r="Z146" s="688"/>
      <c r="AA146" s="688"/>
      <c r="AB146" s="688"/>
      <c r="AC146" s="688"/>
      <c r="AD146" s="688"/>
      <c r="AE146" s="688"/>
      <c r="AF146" s="688"/>
      <c r="AG146" s="688"/>
      <c r="AH146" s="688"/>
      <c r="AI146" s="688"/>
      <c r="AJ146" s="727"/>
      <c r="AK146" s="689"/>
      <c r="AL146" s="711"/>
      <c r="AM146" s="729"/>
      <c r="AN146" s="730"/>
      <c r="AO146" s="696"/>
      <c r="AP146" s="696"/>
      <c r="AQ146" s="696"/>
      <c r="AR146" s="696"/>
      <c r="AS146" s="696"/>
    </row>
    <row r="147" spans="1:45" s="595" customFormat="1" ht="28" customHeight="1">
      <c r="A147" s="687"/>
      <c r="B147" s="709"/>
      <c r="C147" s="709"/>
      <c r="D147" s="709"/>
      <c r="E147" s="709"/>
      <c r="F147" s="709"/>
      <c r="G147" s="709"/>
      <c r="H147" s="709"/>
      <c r="I147" s="709"/>
      <c r="J147" s="727" t="s">
        <v>665</v>
      </c>
      <c r="K147" s="728"/>
      <c r="L147" s="728"/>
      <c r="M147" s="728"/>
      <c r="N147" s="728"/>
      <c r="O147" s="728"/>
      <c r="P147" s="728"/>
      <c r="Q147" s="728"/>
      <c r="R147" s="728"/>
      <c r="S147" s="728"/>
      <c r="T147" s="728"/>
      <c r="U147" s="728"/>
      <c r="V147" s="728"/>
      <c r="W147" s="728"/>
      <c r="X147" s="728"/>
      <c r="Y147" s="728"/>
      <c r="Z147" s="728"/>
      <c r="AA147" s="728"/>
      <c r="AB147" s="728"/>
      <c r="AC147" s="728"/>
      <c r="AD147" s="728"/>
      <c r="AE147" s="728"/>
      <c r="AF147" s="728"/>
      <c r="AG147" s="728"/>
      <c r="AH147" s="728"/>
      <c r="AI147" s="728"/>
      <c r="AJ147" s="731"/>
      <c r="AK147" s="711"/>
      <c r="AL147" s="732"/>
      <c r="AM147" s="729"/>
      <c r="AN147" s="730"/>
      <c r="AO147" s="696"/>
      <c r="AP147" s="696"/>
      <c r="AQ147" s="696"/>
      <c r="AR147" s="696"/>
      <c r="AS147" s="696"/>
    </row>
    <row r="148" spans="1:45" ht="5.15" customHeight="1">
      <c r="A148" s="666"/>
      <c r="B148" s="667"/>
      <c r="C148" s="668"/>
      <c r="D148" s="686"/>
      <c r="E148" s="686"/>
      <c r="F148" s="682"/>
      <c r="G148" s="682"/>
      <c r="H148" s="682"/>
      <c r="I148" s="682"/>
      <c r="J148" s="668"/>
      <c r="K148" s="668"/>
      <c r="L148" s="668"/>
    </row>
    <row r="149" spans="1:45" s="595" customFormat="1" ht="28" customHeight="1">
      <c r="A149" s="733" t="s">
        <v>133</v>
      </c>
      <c r="B149" s="709" t="s">
        <v>613</v>
      </c>
      <c r="C149" s="709"/>
      <c r="D149" s="709"/>
      <c r="E149" s="709"/>
      <c r="F149" s="709"/>
      <c r="G149" s="709"/>
      <c r="H149" s="709"/>
      <c r="I149" s="709"/>
      <c r="J149" s="688" t="s">
        <v>666</v>
      </c>
      <c r="K149" s="688"/>
      <c r="L149" s="688"/>
      <c r="M149" s="688"/>
      <c r="N149" s="688"/>
      <c r="O149" s="688"/>
      <c r="P149" s="688"/>
      <c r="Q149" s="688"/>
      <c r="R149" s="688"/>
      <c r="S149" s="688"/>
      <c r="T149" s="688"/>
      <c r="U149" s="688"/>
      <c r="V149" s="688"/>
      <c r="W149" s="688"/>
      <c r="X149" s="688"/>
      <c r="Y149" s="688"/>
      <c r="Z149" s="688"/>
      <c r="AA149" s="688"/>
      <c r="AB149" s="688"/>
      <c r="AC149" s="688"/>
      <c r="AD149" s="688"/>
      <c r="AE149" s="688"/>
      <c r="AF149" s="688"/>
      <c r="AG149" s="688"/>
      <c r="AH149" s="688"/>
      <c r="AI149" s="688"/>
      <c r="AJ149" s="688"/>
      <c r="AK149" s="689"/>
      <c r="AL149" s="689"/>
      <c r="AM149" s="690">
        <f>SUM(AK149:AL151)</f>
        <v>0</v>
      </c>
      <c r="AN149" s="696"/>
      <c r="AO149" s="696"/>
      <c r="AP149" s="696"/>
      <c r="AQ149" s="696"/>
      <c r="AR149" s="696"/>
      <c r="AS149" s="696"/>
    </row>
    <row r="150" spans="1:45" s="595" customFormat="1" ht="28" customHeight="1">
      <c r="A150" s="733"/>
      <c r="B150" s="709"/>
      <c r="C150" s="709"/>
      <c r="D150" s="709"/>
      <c r="E150" s="709"/>
      <c r="F150" s="709"/>
      <c r="G150" s="709"/>
      <c r="H150" s="709"/>
      <c r="I150" s="709"/>
      <c r="J150" s="688" t="s">
        <v>667</v>
      </c>
      <c r="K150" s="688"/>
      <c r="L150" s="688"/>
      <c r="M150" s="688"/>
      <c r="N150" s="688"/>
      <c r="O150" s="688"/>
      <c r="P150" s="688"/>
      <c r="Q150" s="688"/>
      <c r="R150" s="688"/>
      <c r="S150" s="688"/>
      <c r="T150" s="688"/>
      <c r="U150" s="688"/>
      <c r="V150" s="688"/>
      <c r="W150" s="688"/>
      <c r="X150" s="688"/>
      <c r="Y150" s="688"/>
      <c r="Z150" s="688"/>
      <c r="AA150" s="688"/>
      <c r="AB150" s="688"/>
      <c r="AC150" s="688"/>
      <c r="AD150" s="688"/>
      <c r="AE150" s="688"/>
      <c r="AF150" s="688"/>
      <c r="AG150" s="688"/>
      <c r="AH150" s="688"/>
      <c r="AI150" s="688"/>
      <c r="AJ150" s="688"/>
      <c r="AK150" s="711"/>
      <c r="AL150" s="734"/>
      <c r="AM150" s="692"/>
      <c r="AN150" s="696"/>
      <c r="AO150" s="696"/>
      <c r="AP150" s="696"/>
      <c r="AQ150" s="696"/>
      <c r="AR150" s="696"/>
      <c r="AS150" s="696"/>
    </row>
    <row r="151" spans="1:45" s="595" customFormat="1" ht="28" customHeight="1">
      <c r="A151" s="733"/>
      <c r="B151" s="709"/>
      <c r="C151" s="709"/>
      <c r="D151" s="709"/>
      <c r="E151" s="709"/>
      <c r="F151" s="709"/>
      <c r="G151" s="709"/>
      <c r="H151" s="709"/>
      <c r="I151" s="709"/>
      <c r="J151" s="688" t="s">
        <v>668</v>
      </c>
      <c r="K151" s="688"/>
      <c r="L151" s="688"/>
      <c r="M151" s="688"/>
      <c r="N151" s="688"/>
      <c r="O151" s="688"/>
      <c r="P151" s="688"/>
      <c r="Q151" s="688"/>
      <c r="R151" s="688"/>
      <c r="S151" s="688"/>
      <c r="T151" s="688"/>
      <c r="U151" s="688"/>
      <c r="V151" s="688"/>
      <c r="W151" s="688"/>
      <c r="X151" s="688"/>
      <c r="Y151" s="688"/>
      <c r="Z151" s="688"/>
      <c r="AA151" s="688"/>
      <c r="AB151" s="688"/>
      <c r="AC151" s="688"/>
      <c r="AD151" s="688"/>
      <c r="AE151" s="688"/>
      <c r="AF151" s="688"/>
      <c r="AG151" s="688"/>
      <c r="AH151" s="688"/>
      <c r="AI151" s="688"/>
      <c r="AJ151" s="688"/>
      <c r="AK151" s="711"/>
      <c r="AL151" s="734"/>
      <c r="AM151" s="693"/>
      <c r="AN151" s="696"/>
      <c r="AO151" s="696"/>
      <c r="AP151" s="696"/>
      <c r="AQ151" s="696"/>
      <c r="AR151" s="696"/>
      <c r="AS151" s="696"/>
    </row>
    <row r="152" spans="1:45" ht="5.15" customHeight="1">
      <c r="A152" s="666"/>
      <c r="B152" s="667"/>
      <c r="C152" s="668"/>
      <c r="D152" s="686"/>
      <c r="E152" s="686"/>
      <c r="F152" s="682"/>
      <c r="G152" s="682"/>
      <c r="H152" s="682"/>
      <c r="I152" s="682"/>
      <c r="J152" s="668"/>
      <c r="K152" s="668"/>
      <c r="L152" s="668"/>
    </row>
    <row r="153" spans="1:45" s="595" customFormat="1" ht="33.75" customHeight="1">
      <c r="A153" s="710" t="s">
        <v>134</v>
      </c>
      <c r="B153" s="709" t="s">
        <v>420</v>
      </c>
      <c r="C153" s="709"/>
      <c r="D153" s="709"/>
      <c r="E153" s="709"/>
      <c r="F153" s="709"/>
      <c r="G153" s="709"/>
      <c r="H153" s="709"/>
      <c r="I153" s="709"/>
      <c r="J153" s="688" t="s">
        <v>669</v>
      </c>
      <c r="K153" s="688"/>
      <c r="L153" s="688"/>
      <c r="M153" s="688"/>
      <c r="N153" s="688"/>
      <c r="O153" s="688"/>
      <c r="P153" s="688"/>
      <c r="Q153" s="688"/>
      <c r="R153" s="688"/>
      <c r="S153" s="688"/>
      <c r="T153" s="688"/>
      <c r="U153" s="688"/>
      <c r="V153" s="688"/>
      <c r="W153" s="688"/>
      <c r="X153" s="688"/>
      <c r="Y153" s="688"/>
      <c r="Z153" s="688"/>
      <c r="AA153" s="688"/>
      <c r="AB153" s="688"/>
      <c r="AC153" s="688"/>
      <c r="AD153" s="688"/>
      <c r="AE153" s="688"/>
      <c r="AF153" s="688"/>
      <c r="AG153" s="688"/>
      <c r="AH153" s="688"/>
      <c r="AI153" s="688"/>
      <c r="AJ153" s="688"/>
      <c r="AK153" s="711"/>
      <c r="AL153" s="734"/>
      <c r="AM153" s="690">
        <f>SUM(AK153:AL155)</f>
        <v>0</v>
      </c>
      <c r="AN153" s="696"/>
      <c r="AO153" s="696"/>
      <c r="AP153" s="696"/>
      <c r="AQ153" s="696"/>
      <c r="AR153" s="696"/>
      <c r="AS153" s="696"/>
    </row>
    <row r="154" spans="1:45" s="595" customFormat="1" ht="28" customHeight="1">
      <c r="A154" s="710"/>
      <c r="B154" s="709"/>
      <c r="C154" s="709"/>
      <c r="D154" s="709"/>
      <c r="E154" s="709"/>
      <c r="F154" s="709"/>
      <c r="G154" s="709"/>
      <c r="H154" s="709"/>
      <c r="I154" s="709"/>
      <c r="J154" s="688" t="s">
        <v>670</v>
      </c>
      <c r="K154" s="688"/>
      <c r="L154" s="688"/>
      <c r="M154" s="688"/>
      <c r="N154" s="688"/>
      <c r="O154" s="688"/>
      <c r="P154" s="688"/>
      <c r="Q154" s="688"/>
      <c r="R154" s="688"/>
      <c r="S154" s="688"/>
      <c r="T154" s="688"/>
      <c r="U154" s="688"/>
      <c r="V154" s="688"/>
      <c r="W154" s="688"/>
      <c r="X154" s="688"/>
      <c r="Y154" s="688"/>
      <c r="Z154" s="688"/>
      <c r="AA154" s="688"/>
      <c r="AB154" s="688"/>
      <c r="AC154" s="688"/>
      <c r="AD154" s="688"/>
      <c r="AE154" s="688"/>
      <c r="AF154" s="688"/>
      <c r="AG154" s="688"/>
      <c r="AH154" s="688"/>
      <c r="AI154" s="688"/>
      <c r="AJ154" s="688"/>
      <c r="AK154" s="689"/>
      <c r="AL154" s="689"/>
      <c r="AM154" s="692"/>
      <c r="AN154" s="696"/>
      <c r="AO154" s="696"/>
      <c r="AP154" s="696"/>
      <c r="AQ154" s="696"/>
      <c r="AR154" s="696"/>
      <c r="AS154" s="696"/>
    </row>
    <row r="155" spans="1:45" s="595" customFormat="1" ht="28" customHeight="1">
      <c r="A155" s="710"/>
      <c r="B155" s="709"/>
      <c r="C155" s="709"/>
      <c r="D155" s="709"/>
      <c r="E155" s="709"/>
      <c r="F155" s="709"/>
      <c r="G155" s="709"/>
      <c r="H155" s="709"/>
      <c r="I155" s="709"/>
      <c r="J155" s="716" t="s">
        <v>671</v>
      </c>
      <c r="K155" s="716"/>
      <c r="L155" s="716"/>
      <c r="M155" s="716"/>
      <c r="N155" s="716"/>
      <c r="O155" s="716"/>
      <c r="P155" s="716"/>
      <c r="Q155" s="716"/>
      <c r="R155" s="716"/>
      <c r="S155" s="716"/>
      <c r="T155" s="716"/>
      <c r="U155" s="716"/>
      <c r="V155" s="716"/>
      <c r="W155" s="716"/>
      <c r="X155" s="716"/>
      <c r="Y155" s="716"/>
      <c r="Z155" s="716"/>
      <c r="AA155" s="716"/>
      <c r="AB155" s="716"/>
      <c r="AC155" s="716"/>
      <c r="AD155" s="716"/>
      <c r="AE155" s="716"/>
      <c r="AF155" s="716"/>
      <c r="AG155" s="716"/>
      <c r="AH155" s="716"/>
      <c r="AI155" s="716"/>
      <c r="AJ155" s="716"/>
      <c r="AK155" s="711"/>
      <c r="AL155" s="734"/>
      <c r="AM155" s="693"/>
      <c r="AN155" s="696"/>
      <c r="AO155" s="696"/>
      <c r="AP155" s="696"/>
      <c r="AQ155" s="696"/>
      <c r="AR155" s="696"/>
      <c r="AS155" s="696"/>
    </row>
    <row r="156" spans="1:45" ht="5.15" customHeight="1">
      <c r="A156" s="666"/>
      <c r="B156" s="667"/>
      <c r="C156" s="668"/>
      <c r="D156" s="686"/>
      <c r="E156" s="686"/>
      <c r="F156" s="682"/>
      <c r="G156" s="682"/>
      <c r="H156" s="682"/>
      <c r="I156" s="682"/>
      <c r="J156" s="668"/>
      <c r="K156" s="668"/>
      <c r="L156" s="668"/>
    </row>
    <row r="157" spans="1:45" ht="51" customHeight="1">
      <c r="A157" s="697" t="s">
        <v>561</v>
      </c>
      <c r="B157" s="698"/>
      <c r="C157" s="698"/>
      <c r="D157" s="698"/>
      <c r="E157" s="698"/>
      <c r="F157" s="698"/>
      <c r="G157" s="698"/>
      <c r="H157" s="698"/>
      <c r="I157" s="699"/>
      <c r="J157" s="700"/>
      <c r="K157" s="701"/>
      <c r="L157" s="701"/>
      <c r="M157" s="701"/>
      <c r="N157" s="701"/>
      <c r="O157" s="701"/>
      <c r="P157" s="701"/>
      <c r="Q157" s="701"/>
      <c r="R157" s="701"/>
      <c r="S157" s="701"/>
      <c r="T157" s="701"/>
      <c r="U157" s="701"/>
      <c r="V157" s="701"/>
      <c r="W157" s="701"/>
      <c r="X157" s="701"/>
      <c r="Y157" s="701"/>
      <c r="Z157" s="701"/>
      <c r="AA157" s="701"/>
      <c r="AB157" s="701"/>
      <c r="AC157" s="701"/>
      <c r="AD157" s="701"/>
      <c r="AE157" s="701"/>
      <c r="AF157" s="701"/>
      <c r="AG157" s="701"/>
      <c r="AH157" s="701"/>
      <c r="AI157" s="701"/>
      <c r="AJ157" s="701"/>
      <c r="AK157" s="702" t="s">
        <v>614</v>
      </c>
      <c r="AL157" s="703"/>
      <c r="AM157" s="703"/>
      <c r="AN157" s="701"/>
      <c r="AO157" s="701"/>
      <c r="AP157" s="701"/>
      <c r="AQ157" s="701"/>
      <c r="AR157" s="701"/>
      <c r="AS157" s="704"/>
    </row>
    <row r="158" spans="1:45" ht="5.15" customHeight="1">
      <c r="A158" s="666"/>
      <c r="B158" s="667"/>
      <c r="C158" s="668"/>
      <c r="D158" s="686"/>
      <c r="E158" s="686"/>
      <c r="F158" s="682"/>
      <c r="G158" s="682"/>
      <c r="H158" s="682"/>
      <c r="I158" s="682"/>
      <c r="J158" s="668"/>
      <c r="K158" s="668"/>
      <c r="L158" s="668"/>
    </row>
    <row r="159" spans="1:45" ht="20.149999999999999" customHeight="1">
      <c r="A159" s="735" t="s">
        <v>576</v>
      </c>
      <c r="B159" s="736"/>
      <c r="C159" s="736"/>
      <c r="D159" s="736"/>
      <c r="E159" s="736"/>
      <c r="F159" s="736"/>
      <c r="G159" s="736"/>
      <c r="H159" s="736"/>
      <c r="I159" s="736"/>
      <c r="J159" s="736"/>
      <c r="K159" s="736"/>
      <c r="L159" s="736"/>
      <c r="M159" s="736"/>
      <c r="N159" s="736"/>
      <c r="O159" s="736"/>
      <c r="P159" s="736"/>
      <c r="Q159" s="736"/>
      <c r="R159" s="736"/>
      <c r="S159" s="736"/>
      <c r="T159" s="736"/>
      <c r="U159" s="736"/>
      <c r="V159" s="736"/>
      <c r="W159" s="736"/>
      <c r="X159" s="736"/>
      <c r="Y159" s="736"/>
      <c r="Z159" s="736"/>
      <c r="AA159" s="736"/>
      <c r="AB159" s="736"/>
      <c r="AC159" s="736"/>
      <c r="AD159" s="736"/>
      <c r="AE159" s="736"/>
      <c r="AF159" s="736"/>
      <c r="AG159" s="736"/>
      <c r="AH159" s="736"/>
      <c r="AI159" s="736"/>
      <c r="AJ159" s="736"/>
      <c r="AK159" s="736"/>
      <c r="AL159" s="737"/>
      <c r="AM159" s="738">
        <f>AM161</f>
        <v>0</v>
      </c>
    </row>
    <row r="160" spans="1:45" ht="5.15" customHeight="1">
      <c r="A160" s="666"/>
      <c r="B160" s="667"/>
      <c r="C160" s="668"/>
      <c r="D160" s="686"/>
      <c r="E160" s="686"/>
      <c r="F160" s="682"/>
      <c r="G160" s="682"/>
      <c r="H160" s="682"/>
      <c r="I160" s="682"/>
      <c r="J160" s="668"/>
      <c r="K160" s="668"/>
      <c r="L160" s="668"/>
    </row>
    <row r="161" spans="1:45" s="595" customFormat="1" ht="18" customHeight="1">
      <c r="A161" s="710" t="s">
        <v>135</v>
      </c>
      <c r="B161" s="709" t="s">
        <v>422</v>
      </c>
      <c r="C161" s="709"/>
      <c r="D161" s="709"/>
      <c r="E161" s="709"/>
      <c r="F161" s="709" t="s">
        <v>108</v>
      </c>
      <c r="G161" s="709"/>
      <c r="H161" s="709"/>
      <c r="I161" s="709"/>
      <c r="J161" s="688" t="s">
        <v>672</v>
      </c>
      <c r="K161" s="688"/>
      <c r="L161" s="688"/>
      <c r="M161" s="688"/>
      <c r="N161" s="688"/>
      <c r="O161" s="688"/>
      <c r="P161" s="688"/>
      <c r="Q161" s="688"/>
      <c r="R161" s="688"/>
      <c r="S161" s="688"/>
      <c r="T161" s="688"/>
      <c r="U161" s="688"/>
      <c r="V161" s="688"/>
      <c r="W161" s="688"/>
      <c r="X161" s="688"/>
      <c r="Y161" s="688"/>
      <c r="Z161" s="688"/>
      <c r="AA161" s="688"/>
      <c r="AB161" s="688"/>
      <c r="AC161" s="688"/>
      <c r="AD161" s="688"/>
      <c r="AE161" s="688"/>
      <c r="AF161" s="688"/>
      <c r="AG161" s="688"/>
      <c r="AH161" s="688"/>
      <c r="AI161" s="688"/>
      <c r="AJ161" s="688"/>
      <c r="AK161" s="689"/>
      <c r="AL161" s="689"/>
      <c r="AM161" s="690">
        <f>SUM(AK161:AL163)</f>
        <v>0</v>
      </c>
      <c r="AN161" s="696"/>
      <c r="AO161" s="696"/>
      <c r="AP161" s="696"/>
      <c r="AQ161" s="696"/>
      <c r="AR161" s="696"/>
      <c r="AS161" s="696"/>
    </row>
    <row r="162" spans="1:45" s="595" customFormat="1" ht="28" customHeight="1">
      <c r="A162" s="710"/>
      <c r="B162" s="709"/>
      <c r="C162" s="709"/>
      <c r="D162" s="709"/>
      <c r="E162" s="709"/>
      <c r="F162" s="709" t="s">
        <v>109</v>
      </c>
      <c r="G162" s="709"/>
      <c r="H162" s="709"/>
      <c r="I162" s="709"/>
      <c r="J162" s="688" t="s">
        <v>673</v>
      </c>
      <c r="K162" s="688"/>
      <c r="L162" s="688"/>
      <c r="M162" s="688"/>
      <c r="N162" s="688"/>
      <c r="O162" s="688"/>
      <c r="P162" s="688"/>
      <c r="Q162" s="688"/>
      <c r="R162" s="688"/>
      <c r="S162" s="688"/>
      <c r="T162" s="688"/>
      <c r="U162" s="688"/>
      <c r="V162" s="688"/>
      <c r="W162" s="688"/>
      <c r="X162" s="688"/>
      <c r="Y162" s="688"/>
      <c r="Z162" s="688"/>
      <c r="AA162" s="688"/>
      <c r="AB162" s="688"/>
      <c r="AC162" s="688"/>
      <c r="AD162" s="688"/>
      <c r="AE162" s="688"/>
      <c r="AF162" s="688"/>
      <c r="AG162" s="688"/>
      <c r="AH162" s="688"/>
      <c r="AI162" s="688"/>
      <c r="AJ162" s="688"/>
      <c r="AK162" s="711"/>
      <c r="AL162" s="734"/>
      <c r="AM162" s="692"/>
      <c r="AN162" s="696"/>
      <c r="AO162" s="696"/>
      <c r="AP162" s="696"/>
      <c r="AQ162" s="696"/>
      <c r="AR162" s="696"/>
      <c r="AS162" s="696"/>
    </row>
    <row r="163" spans="1:45" s="595" customFormat="1" ht="28" customHeight="1">
      <c r="A163" s="710"/>
      <c r="B163" s="709"/>
      <c r="C163" s="709"/>
      <c r="D163" s="709"/>
      <c r="E163" s="709"/>
      <c r="F163" s="709" t="s">
        <v>110</v>
      </c>
      <c r="G163" s="709"/>
      <c r="H163" s="709"/>
      <c r="I163" s="709"/>
      <c r="J163" s="716" t="s">
        <v>674</v>
      </c>
      <c r="K163" s="716"/>
      <c r="L163" s="716"/>
      <c r="M163" s="716"/>
      <c r="N163" s="716"/>
      <c r="O163" s="716"/>
      <c r="P163" s="716"/>
      <c r="Q163" s="716"/>
      <c r="R163" s="716"/>
      <c r="S163" s="716"/>
      <c r="T163" s="716"/>
      <c r="U163" s="716"/>
      <c r="V163" s="716"/>
      <c r="W163" s="716"/>
      <c r="X163" s="716"/>
      <c r="Y163" s="716"/>
      <c r="Z163" s="716"/>
      <c r="AA163" s="716"/>
      <c r="AB163" s="716"/>
      <c r="AC163" s="716"/>
      <c r="AD163" s="716"/>
      <c r="AE163" s="716"/>
      <c r="AF163" s="716"/>
      <c r="AG163" s="716"/>
      <c r="AH163" s="716"/>
      <c r="AI163" s="716"/>
      <c r="AJ163" s="716"/>
      <c r="AK163" s="711"/>
      <c r="AL163" s="734"/>
      <c r="AM163" s="693"/>
      <c r="AN163" s="696"/>
      <c r="AO163" s="696"/>
      <c r="AP163" s="696"/>
      <c r="AQ163" s="696"/>
      <c r="AR163" s="696"/>
      <c r="AS163" s="696"/>
    </row>
    <row r="164" spans="1:45" ht="5.15" customHeight="1">
      <c r="A164" s="666"/>
      <c r="B164" s="667"/>
      <c r="C164" s="668"/>
      <c r="D164" s="686"/>
      <c r="E164" s="686"/>
      <c r="F164" s="682"/>
      <c r="G164" s="682"/>
      <c r="H164" s="682"/>
      <c r="I164" s="682"/>
      <c r="J164" s="668"/>
      <c r="K164" s="668"/>
      <c r="L164" s="668"/>
    </row>
    <row r="165" spans="1:45" ht="40.5" customHeight="1">
      <c r="A165" s="697" t="s">
        <v>561</v>
      </c>
      <c r="B165" s="698"/>
      <c r="C165" s="698"/>
      <c r="D165" s="698"/>
      <c r="E165" s="698"/>
      <c r="F165" s="698"/>
      <c r="G165" s="698"/>
      <c r="H165" s="698"/>
      <c r="I165" s="699"/>
      <c r="J165" s="700"/>
      <c r="K165" s="701"/>
      <c r="L165" s="701"/>
      <c r="M165" s="701"/>
      <c r="N165" s="701"/>
      <c r="O165" s="701"/>
      <c r="P165" s="701"/>
      <c r="Q165" s="701"/>
      <c r="R165" s="701"/>
      <c r="S165" s="701"/>
      <c r="T165" s="701"/>
      <c r="U165" s="701"/>
      <c r="V165" s="701"/>
      <c r="W165" s="701"/>
      <c r="X165" s="701"/>
      <c r="Y165" s="701"/>
      <c r="Z165" s="701"/>
      <c r="AA165" s="701"/>
      <c r="AB165" s="701"/>
      <c r="AC165" s="701"/>
      <c r="AD165" s="701"/>
      <c r="AE165" s="701"/>
      <c r="AF165" s="701"/>
      <c r="AG165" s="701"/>
      <c r="AH165" s="701"/>
      <c r="AI165" s="701"/>
      <c r="AJ165" s="701"/>
      <c r="AK165" s="702" t="s">
        <v>614</v>
      </c>
      <c r="AL165" s="703"/>
      <c r="AM165" s="703"/>
      <c r="AN165" s="701"/>
      <c r="AO165" s="701"/>
      <c r="AP165" s="701"/>
      <c r="AQ165" s="701"/>
      <c r="AR165" s="701"/>
      <c r="AS165" s="704"/>
    </row>
    <row r="166" spans="1:45" ht="5.15" customHeight="1">
      <c r="A166" s="666"/>
      <c r="B166" s="667"/>
      <c r="C166" s="668"/>
      <c r="D166" s="686"/>
      <c r="E166" s="686"/>
      <c r="F166" s="682"/>
      <c r="G166" s="682"/>
      <c r="H166" s="682"/>
      <c r="I166" s="682"/>
      <c r="J166" s="668"/>
      <c r="K166" s="668"/>
      <c r="L166" s="668"/>
    </row>
    <row r="167" spans="1:45" ht="29.25" customHeight="1">
      <c r="A167" s="739" t="s">
        <v>612</v>
      </c>
      <c r="B167" s="740"/>
      <c r="C167" s="740"/>
      <c r="D167" s="740"/>
      <c r="E167" s="740"/>
      <c r="F167" s="740"/>
      <c r="G167" s="740"/>
      <c r="H167" s="740"/>
      <c r="I167" s="740"/>
      <c r="J167" s="740"/>
      <c r="K167" s="740"/>
      <c r="L167" s="740"/>
      <c r="M167" s="740"/>
      <c r="N167" s="740"/>
      <c r="O167" s="740"/>
      <c r="P167" s="740"/>
      <c r="Q167" s="740"/>
      <c r="R167" s="740"/>
      <c r="S167" s="740"/>
      <c r="T167" s="740"/>
      <c r="U167" s="740"/>
      <c r="V167" s="740"/>
      <c r="W167" s="740"/>
      <c r="X167" s="740"/>
      <c r="Y167" s="740"/>
      <c r="Z167" s="740"/>
      <c r="AA167" s="740"/>
      <c r="AB167" s="740"/>
      <c r="AC167" s="740"/>
      <c r="AD167" s="740"/>
      <c r="AE167" s="740"/>
      <c r="AF167" s="740"/>
      <c r="AG167" s="740"/>
      <c r="AH167" s="740"/>
      <c r="AI167" s="740"/>
      <c r="AJ167" s="740"/>
      <c r="AK167" s="740"/>
      <c r="AL167" s="741"/>
      <c r="AM167" s="721">
        <f>IFERROR(AVERAGE(AM171,AM175,AM180,AM188,AM192,AM196),"")</f>
        <v>0</v>
      </c>
    </row>
    <row r="168" spans="1:45" ht="5.15" customHeight="1">
      <c r="A168" s="666"/>
      <c r="B168" s="667"/>
      <c r="C168" s="668"/>
      <c r="D168" s="686"/>
      <c r="E168" s="686"/>
      <c r="F168" s="682"/>
      <c r="G168" s="682"/>
      <c r="H168" s="682"/>
      <c r="I168" s="682"/>
      <c r="J168" s="668"/>
      <c r="K168" s="668"/>
      <c r="L168" s="668"/>
    </row>
    <row r="169" spans="1:45" ht="20.149999999999999" customHeight="1">
      <c r="A169" s="742" t="s">
        <v>620</v>
      </c>
      <c r="B169" s="743"/>
      <c r="C169" s="743"/>
      <c r="D169" s="743"/>
      <c r="E169" s="743"/>
      <c r="F169" s="743"/>
      <c r="G169" s="743"/>
      <c r="H169" s="743"/>
      <c r="I169" s="743"/>
      <c r="J169" s="743"/>
      <c r="K169" s="743"/>
      <c r="L169" s="743"/>
      <c r="M169" s="743"/>
      <c r="N169" s="743"/>
      <c r="O169" s="743"/>
      <c r="P169" s="743"/>
      <c r="Q169" s="743"/>
      <c r="R169" s="743"/>
      <c r="S169" s="743"/>
      <c r="T169" s="743"/>
      <c r="U169" s="743"/>
      <c r="V169" s="743"/>
      <c r="W169" s="743"/>
      <c r="X169" s="743"/>
      <c r="Y169" s="743"/>
      <c r="Z169" s="743"/>
      <c r="AA169" s="743"/>
      <c r="AB169" s="743"/>
      <c r="AC169" s="743"/>
      <c r="AD169" s="743"/>
      <c r="AE169" s="743"/>
      <c r="AF169" s="743"/>
      <c r="AG169" s="743"/>
      <c r="AH169" s="743"/>
      <c r="AI169" s="743"/>
      <c r="AJ169" s="743"/>
      <c r="AK169" s="743"/>
      <c r="AL169" s="744"/>
      <c r="AM169" s="745">
        <f>SUM(AM171,AM175,AM180)/3</f>
        <v>0</v>
      </c>
    </row>
    <row r="170" spans="1:45" ht="5.15" customHeight="1">
      <c r="A170" s="666"/>
      <c r="B170" s="667"/>
      <c r="C170" s="668"/>
      <c r="D170" s="686"/>
      <c r="E170" s="686"/>
      <c r="F170" s="682"/>
      <c r="G170" s="682"/>
      <c r="H170" s="682"/>
      <c r="I170" s="682"/>
      <c r="J170" s="668"/>
      <c r="K170" s="668"/>
      <c r="L170" s="668"/>
    </row>
    <row r="171" spans="1:45" s="595" customFormat="1" ht="28" customHeight="1">
      <c r="A171" s="710" t="s">
        <v>116</v>
      </c>
      <c r="B171" s="709" t="s">
        <v>621</v>
      </c>
      <c r="C171" s="709"/>
      <c r="D171" s="709"/>
      <c r="E171" s="709"/>
      <c r="F171" s="709"/>
      <c r="G171" s="709"/>
      <c r="H171" s="709"/>
      <c r="I171" s="709"/>
      <c r="J171" s="746" t="s">
        <v>675</v>
      </c>
      <c r="K171" s="747"/>
      <c r="L171" s="747"/>
      <c r="M171" s="747"/>
      <c r="N171" s="747"/>
      <c r="O171" s="747"/>
      <c r="P171" s="747"/>
      <c r="Q171" s="747"/>
      <c r="R171" s="747"/>
      <c r="S171" s="747"/>
      <c r="T171" s="747"/>
      <c r="U171" s="747"/>
      <c r="V171" s="747"/>
      <c r="W171" s="747"/>
      <c r="X171" s="747"/>
      <c r="Y171" s="747"/>
      <c r="Z171" s="747"/>
      <c r="AA171" s="747"/>
      <c r="AB171" s="747"/>
      <c r="AC171" s="747"/>
      <c r="AD171" s="747"/>
      <c r="AE171" s="747"/>
      <c r="AF171" s="747"/>
      <c r="AG171" s="747"/>
      <c r="AH171" s="747"/>
      <c r="AI171" s="747"/>
      <c r="AJ171" s="748"/>
      <c r="AK171" s="689"/>
      <c r="AL171" s="711"/>
      <c r="AM171" s="690">
        <f>SUM(AK171:AL173)</f>
        <v>0</v>
      </c>
      <c r="AN171" s="696"/>
      <c r="AO171" s="695"/>
      <c r="AP171" s="695"/>
      <c r="AQ171" s="695"/>
      <c r="AR171" s="695"/>
      <c r="AS171" s="695"/>
    </row>
    <row r="172" spans="1:45" s="595" customFormat="1" ht="42" customHeight="1">
      <c r="A172" s="710"/>
      <c r="B172" s="709"/>
      <c r="C172" s="709"/>
      <c r="D172" s="709"/>
      <c r="E172" s="709"/>
      <c r="F172" s="709"/>
      <c r="G172" s="709"/>
      <c r="H172" s="709"/>
      <c r="I172" s="709"/>
      <c r="J172" s="746" t="s">
        <v>676</v>
      </c>
      <c r="K172" s="747"/>
      <c r="L172" s="747"/>
      <c r="M172" s="747"/>
      <c r="N172" s="747"/>
      <c r="O172" s="747"/>
      <c r="P172" s="747"/>
      <c r="Q172" s="747"/>
      <c r="R172" s="747"/>
      <c r="S172" s="747"/>
      <c r="T172" s="747"/>
      <c r="U172" s="747"/>
      <c r="V172" s="747"/>
      <c r="W172" s="747"/>
      <c r="X172" s="747"/>
      <c r="Y172" s="747"/>
      <c r="Z172" s="747"/>
      <c r="AA172" s="747"/>
      <c r="AB172" s="747"/>
      <c r="AC172" s="747"/>
      <c r="AD172" s="747"/>
      <c r="AE172" s="747"/>
      <c r="AF172" s="747"/>
      <c r="AG172" s="747"/>
      <c r="AH172" s="747"/>
      <c r="AI172" s="747"/>
      <c r="AJ172" s="748"/>
      <c r="AK172" s="689"/>
      <c r="AL172" s="711"/>
      <c r="AM172" s="692"/>
      <c r="AN172" s="695"/>
      <c r="AO172" s="695"/>
      <c r="AP172" s="695"/>
      <c r="AQ172" s="695"/>
      <c r="AR172" s="695"/>
      <c r="AS172" s="695"/>
    </row>
    <row r="173" spans="1:45" s="595" customFormat="1" ht="42" customHeight="1">
      <c r="A173" s="710"/>
      <c r="B173" s="709"/>
      <c r="C173" s="709"/>
      <c r="D173" s="709"/>
      <c r="E173" s="709"/>
      <c r="F173" s="709"/>
      <c r="G173" s="709"/>
      <c r="H173" s="709"/>
      <c r="I173" s="709"/>
      <c r="J173" s="746" t="s">
        <v>677</v>
      </c>
      <c r="K173" s="747"/>
      <c r="L173" s="747"/>
      <c r="M173" s="747"/>
      <c r="N173" s="747"/>
      <c r="O173" s="747"/>
      <c r="P173" s="747"/>
      <c r="Q173" s="747"/>
      <c r="R173" s="747"/>
      <c r="S173" s="747"/>
      <c r="T173" s="747"/>
      <c r="U173" s="747"/>
      <c r="V173" s="747"/>
      <c r="W173" s="747"/>
      <c r="X173" s="747"/>
      <c r="Y173" s="747"/>
      <c r="Z173" s="747"/>
      <c r="AA173" s="747"/>
      <c r="AB173" s="747"/>
      <c r="AC173" s="747"/>
      <c r="AD173" s="747"/>
      <c r="AE173" s="747"/>
      <c r="AF173" s="747"/>
      <c r="AG173" s="747"/>
      <c r="AH173" s="747"/>
      <c r="AI173" s="747"/>
      <c r="AJ173" s="748"/>
      <c r="AK173" s="689"/>
      <c r="AL173" s="711"/>
      <c r="AM173" s="693"/>
      <c r="AN173" s="695"/>
      <c r="AO173" s="695"/>
      <c r="AP173" s="695"/>
      <c r="AQ173" s="695"/>
      <c r="AR173" s="695"/>
      <c r="AS173" s="695"/>
    </row>
    <row r="174" spans="1:45" ht="5.15" customHeight="1">
      <c r="A174" s="666"/>
      <c r="B174" s="667"/>
      <c r="C174" s="668"/>
      <c r="D174" s="686"/>
      <c r="E174" s="686"/>
      <c r="F174" s="682"/>
      <c r="G174" s="682"/>
      <c r="H174" s="682"/>
      <c r="I174" s="682"/>
      <c r="J174" s="668"/>
      <c r="K174" s="668"/>
      <c r="L174" s="668"/>
    </row>
    <row r="175" spans="1:45" s="595" customFormat="1" ht="28" customHeight="1">
      <c r="A175" s="710" t="s">
        <v>117</v>
      </c>
      <c r="B175" s="709" t="s">
        <v>474</v>
      </c>
      <c r="C175" s="709"/>
      <c r="D175" s="709"/>
      <c r="E175" s="709"/>
      <c r="F175" s="709"/>
      <c r="G175" s="709"/>
      <c r="H175" s="709"/>
      <c r="I175" s="709"/>
      <c r="J175" s="749" t="s">
        <v>678</v>
      </c>
      <c r="K175" s="750"/>
      <c r="L175" s="750"/>
      <c r="M175" s="750"/>
      <c r="N175" s="750"/>
      <c r="O175" s="750"/>
      <c r="P175" s="750"/>
      <c r="Q175" s="750"/>
      <c r="R175" s="750"/>
      <c r="S175" s="750"/>
      <c r="T175" s="750"/>
      <c r="U175" s="750"/>
      <c r="V175" s="750"/>
      <c r="W175" s="750"/>
      <c r="X175" s="750"/>
      <c r="Y175" s="750"/>
      <c r="Z175" s="750"/>
      <c r="AA175" s="750"/>
      <c r="AB175" s="750"/>
      <c r="AC175" s="750"/>
      <c r="AD175" s="750"/>
      <c r="AE175" s="750"/>
      <c r="AF175" s="750"/>
      <c r="AG175" s="750"/>
      <c r="AH175" s="750"/>
      <c r="AI175" s="750"/>
      <c r="AJ175" s="751"/>
      <c r="AK175" s="689"/>
      <c r="AL175" s="711"/>
      <c r="AM175" s="729">
        <f>SUM(AK175:AL178)</f>
        <v>0</v>
      </c>
      <c r="AN175" s="696"/>
      <c r="AO175" s="695"/>
      <c r="AP175" s="695"/>
      <c r="AQ175" s="695"/>
      <c r="AR175" s="695"/>
      <c r="AS175" s="695"/>
    </row>
    <row r="176" spans="1:45" s="595" customFormat="1" ht="28" customHeight="1">
      <c r="A176" s="710"/>
      <c r="B176" s="709"/>
      <c r="C176" s="709"/>
      <c r="D176" s="709"/>
      <c r="E176" s="709"/>
      <c r="F176" s="709"/>
      <c r="G176" s="709"/>
      <c r="H176" s="709"/>
      <c r="I176" s="709"/>
      <c r="J176" s="749" t="s">
        <v>679</v>
      </c>
      <c r="K176" s="752"/>
      <c r="L176" s="752"/>
      <c r="M176" s="752"/>
      <c r="N176" s="752"/>
      <c r="O176" s="752"/>
      <c r="P176" s="752"/>
      <c r="Q176" s="752"/>
      <c r="R176" s="752"/>
      <c r="S176" s="752"/>
      <c r="T176" s="752"/>
      <c r="U176" s="752"/>
      <c r="V176" s="752"/>
      <c r="W176" s="752"/>
      <c r="X176" s="752"/>
      <c r="Y176" s="752"/>
      <c r="Z176" s="752"/>
      <c r="AA176" s="752"/>
      <c r="AB176" s="752"/>
      <c r="AC176" s="752"/>
      <c r="AD176" s="752"/>
      <c r="AE176" s="752"/>
      <c r="AF176" s="752"/>
      <c r="AG176" s="752"/>
      <c r="AH176" s="752"/>
      <c r="AI176" s="752"/>
      <c r="AJ176" s="753"/>
      <c r="AK176" s="689"/>
      <c r="AL176" s="711"/>
      <c r="AM176" s="729"/>
      <c r="AN176" s="695"/>
      <c r="AO176" s="695"/>
      <c r="AP176" s="695"/>
      <c r="AQ176" s="695"/>
      <c r="AR176" s="695"/>
      <c r="AS176" s="695"/>
    </row>
    <row r="177" spans="1:45" s="595" customFormat="1" ht="28" customHeight="1">
      <c r="A177" s="710"/>
      <c r="B177" s="709"/>
      <c r="C177" s="709"/>
      <c r="D177" s="709"/>
      <c r="E177" s="709"/>
      <c r="F177" s="709"/>
      <c r="G177" s="709"/>
      <c r="H177" s="709"/>
      <c r="I177" s="709"/>
      <c r="J177" s="754" t="s">
        <v>680</v>
      </c>
      <c r="K177" s="755"/>
      <c r="L177" s="755"/>
      <c r="M177" s="755"/>
      <c r="N177" s="755"/>
      <c r="O177" s="755"/>
      <c r="P177" s="755"/>
      <c r="Q177" s="755"/>
      <c r="R177" s="755"/>
      <c r="S177" s="755"/>
      <c r="T177" s="755"/>
      <c r="U177" s="755"/>
      <c r="V177" s="755"/>
      <c r="W177" s="755"/>
      <c r="X177" s="755"/>
      <c r="Y177" s="755"/>
      <c r="Z177" s="755"/>
      <c r="AA177" s="755"/>
      <c r="AB177" s="755"/>
      <c r="AC177" s="755"/>
      <c r="AD177" s="755"/>
      <c r="AE177" s="755"/>
      <c r="AF177" s="755"/>
      <c r="AG177" s="755"/>
      <c r="AH177" s="755"/>
      <c r="AI177" s="755"/>
      <c r="AJ177" s="756"/>
      <c r="AK177" s="689"/>
      <c r="AL177" s="711"/>
      <c r="AM177" s="729"/>
      <c r="AN177" s="695"/>
      <c r="AO177" s="695"/>
      <c r="AP177" s="695"/>
      <c r="AQ177" s="695"/>
      <c r="AR177" s="695"/>
      <c r="AS177" s="695"/>
    </row>
    <row r="178" spans="1:45" s="595" customFormat="1" ht="52" customHeight="1">
      <c r="A178" s="710"/>
      <c r="B178" s="709"/>
      <c r="C178" s="709"/>
      <c r="D178" s="709"/>
      <c r="E178" s="709"/>
      <c r="F178" s="709"/>
      <c r="G178" s="709"/>
      <c r="H178" s="709"/>
      <c r="I178" s="709"/>
      <c r="J178" s="709" t="s">
        <v>681</v>
      </c>
      <c r="K178" s="709"/>
      <c r="L178" s="709"/>
      <c r="M178" s="709"/>
      <c r="N178" s="709"/>
      <c r="O178" s="709"/>
      <c r="P178" s="709"/>
      <c r="Q178" s="709"/>
      <c r="R178" s="709"/>
      <c r="S178" s="709"/>
      <c r="T178" s="709"/>
      <c r="U178" s="709"/>
      <c r="V178" s="709"/>
      <c r="W178" s="709"/>
      <c r="X178" s="709"/>
      <c r="Y178" s="709"/>
      <c r="Z178" s="709"/>
      <c r="AA178" s="709"/>
      <c r="AB178" s="709"/>
      <c r="AC178" s="709"/>
      <c r="AD178" s="709"/>
      <c r="AE178" s="709"/>
      <c r="AF178" s="709"/>
      <c r="AG178" s="709"/>
      <c r="AH178" s="709"/>
      <c r="AI178" s="709"/>
      <c r="AJ178" s="709"/>
      <c r="AK178" s="711"/>
      <c r="AL178" s="734"/>
      <c r="AM178" s="729"/>
      <c r="AN178" s="695"/>
      <c r="AO178" s="695"/>
      <c r="AP178" s="695"/>
      <c r="AQ178" s="695"/>
      <c r="AR178" s="695"/>
      <c r="AS178" s="695"/>
    </row>
    <row r="179" spans="1:45" ht="5.15" customHeight="1">
      <c r="A179" s="666"/>
      <c r="B179" s="667"/>
      <c r="C179" s="668"/>
      <c r="D179" s="686"/>
      <c r="E179" s="686"/>
      <c r="F179" s="682"/>
      <c r="G179" s="682"/>
      <c r="H179" s="682"/>
      <c r="I179" s="682"/>
      <c r="J179" s="668"/>
      <c r="K179" s="668"/>
      <c r="L179" s="668"/>
    </row>
    <row r="180" spans="1:45" s="595" customFormat="1" ht="28" customHeight="1">
      <c r="A180" s="710" t="s">
        <v>118</v>
      </c>
      <c r="B180" s="709" t="s">
        <v>477</v>
      </c>
      <c r="C180" s="709"/>
      <c r="D180" s="709"/>
      <c r="E180" s="709"/>
      <c r="F180" s="709"/>
      <c r="G180" s="709"/>
      <c r="H180" s="709"/>
      <c r="I180" s="709"/>
      <c r="J180" s="749" t="s">
        <v>682</v>
      </c>
      <c r="K180" s="750"/>
      <c r="L180" s="750"/>
      <c r="M180" s="750"/>
      <c r="N180" s="750"/>
      <c r="O180" s="750"/>
      <c r="P180" s="750"/>
      <c r="Q180" s="750"/>
      <c r="R180" s="750"/>
      <c r="S180" s="750"/>
      <c r="T180" s="750"/>
      <c r="U180" s="750"/>
      <c r="V180" s="750"/>
      <c r="W180" s="750"/>
      <c r="X180" s="750"/>
      <c r="Y180" s="750"/>
      <c r="Z180" s="750"/>
      <c r="AA180" s="750"/>
      <c r="AB180" s="750"/>
      <c r="AC180" s="750"/>
      <c r="AD180" s="750"/>
      <c r="AE180" s="750"/>
      <c r="AF180" s="750"/>
      <c r="AG180" s="750"/>
      <c r="AH180" s="750"/>
      <c r="AI180" s="750"/>
      <c r="AJ180" s="751"/>
      <c r="AK180" s="689"/>
      <c r="AL180" s="689"/>
      <c r="AM180" s="690">
        <f>SUM(AK180:AL182)</f>
        <v>0</v>
      </c>
      <c r="AN180" s="696"/>
      <c r="AO180" s="696"/>
      <c r="AP180" s="696"/>
      <c r="AQ180" s="696"/>
      <c r="AR180" s="696"/>
      <c r="AS180" s="696"/>
    </row>
    <row r="181" spans="1:45" s="595" customFormat="1" ht="42" customHeight="1">
      <c r="A181" s="710"/>
      <c r="B181" s="709"/>
      <c r="C181" s="709"/>
      <c r="D181" s="709"/>
      <c r="E181" s="709"/>
      <c r="F181" s="709"/>
      <c r="G181" s="709"/>
      <c r="H181" s="709"/>
      <c r="I181" s="709"/>
      <c r="J181" s="688" t="s">
        <v>683</v>
      </c>
      <c r="K181" s="688"/>
      <c r="L181" s="688"/>
      <c r="M181" s="688"/>
      <c r="N181" s="688"/>
      <c r="O181" s="688"/>
      <c r="P181" s="688"/>
      <c r="Q181" s="688"/>
      <c r="R181" s="688"/>
      <c r="S181" s="688"/>
      <c r="T181" s="688"/>
      <c r="U181" s="688"/>
      <c r="V181" s="688"/>
      <c r="W181" s="688"/>
      <c r="X181" s="688"/>
      <c r="Y181" s="688"/>
      <c r="Z181" s="688"/>
      <c r="AA181" s="688"/>
      <c r="AB181" s="688"/>
      <c r="AC181" s="688"/>
      <c r="AD181" s="688"/>
      <c r="AE181" s="688"/>
      <c r="AF181" s="688"/>
      <c r="AG181" s="688"/>
      <c r="AH181" s="688"/>
      <c r="AI181" s="688"/>
      <c r="AJ181" s="688"/>
      <c r="AK181" s="711"/>
      <c r="AL181" s="734"/>
      <c r="AM181" s="692"/>
      <c r="AN181" s="696"/>
      <c r="AO181" s="696"/>
      <c r="AP181" s="696"/>
      <c r="AQ181" s="696"/>
      <c r="AR181" s="696"/>
      <c r="AS181" s="696"/>
    </row>
    <row r="182" spans="1:45" s="595" customFormat="1" ht="42" customHeight="1">
      <c r="A182" s="710"/>
      <c r="B182" s="709"/>
      <c r="C182" s="709"/>
      <c r="D182" s="709"/>
      <c r="E182" s="709"/>
      <c r="F182" s="709"/>
      <c r="G182" s="709"/>
      <c r="H182" s="709"/>
      <c r="I182" s="709"/>
      <c r="J182" s="716" t="s">
        <v>684</v>
      </c>
      <c r="K182" s="716"/>
      <c r="L182" s="716"/>
      <c r="M182" s="716"/>
      <c r="N182" s="716"/>
      <c r="O182" s="716"/>
      <c r="P182" s="716"/>
      <c r="Q182" s="716"/>
      <c r="R182" s="716"/>
      <c r="S182" s="716"/>
      <c r="T182" s="716"/>
      <c r="U182" s="716"/>
      <c r="V182" s="716"/>
      <c r="W182" s="716"/>
      <c r="X182" s="716"/>
      <c r="Y182" s="716"/>
      <c r="Z182" s="716"/>
      <c r="AA182" s="716"/>
      <c r="AB182" s="716"/>
      <c r="AC182" s="716"/>
      <c r="AD182" s="716"/>
      <c r="AE182" s="716"/>
      <c r="AF182" s="716"/>
      <c r="AG182" s="716"/>
      <c r="AH182" s="716"/>
      <c r="AI182" s="716"/>
      <c r="AJ182" s="716"/>
      <c r="AK182" s="711"/>
      <c r="AL182" s="734"/>
      <c r="AM182" s="693"/>
      <c r="AN182" s="696"/>
      <c r="AO182" s="696"/>
      <c r="AP182" s="696"/>
      <c r="AQ182" s="696"/>
      <c r="AR182" s="696"/>
      <c r="AS182" s="696"/>
    </row>
    <row r="183" spans="1:45" ht="5.15" customHeight="1">
      <c r="A183" s="666"/>
      <c r="B183" s="667"/>
      <c r="C183" s="668"/>
      <c r="D183" s="686"/>
      <c r="E183" s="686"/>
      <c r="F183" s="682"/>
      <c r="G183" s="682"/>
      <c r="H183" s="682"/>
      <c r="I183" s="682"/>
      <c r="J183" s="668"/>
      <c r="K183" s="668"/>
      <c r="L183" s="668"/>
    </row>
    <row r="184" spans="1:45" ht="29.25" customHeight="1">
      <c r="A184" s="697" t="s">
        <v>561</v>
      </c>
      <c r="B184" s="698"/>
      <c r="C184" s="698"/>
      <c r="D184" s="698"/>
      <c r="E184" s="698"/>
      <c r="F184" s="698"/>
      <c r="G184" s="698"/>
      <c r="H184" s="698"/>
      <c r="I184" s="699"/>
      <c r="J184" s="700"/>
      <c r="K184" s="701"/>
      <c r="L184" s="701"/>
      <c r="M184" s="701"/>
      <c r="N184" s="701"/>
      <c r="O184" s="701"/>
      <c r="P184" s="701"/>
      <c r="Q184" s="701"/>
      <c r="R184" s="701"/>
      <c r="S184" s="701"/>
      <c r="T184" s="701"/>
      <c r="U184" s="701"/>
      <c r="V184" s="701"/>
      <c r="W184" s="701"/>
      <c r="X184" s="701"/>
      <c r="Y184" s="701"/>
      <c r="Z184" s="701"/>
      <c r="AA184" s="701"/>
      <c r="AB184" s="701"/>
      <c r="AC184" s="701"/>
      <c r="AD184" s="701"/>
      <c r="AE184" s="701"/>
      <c r="AF184" s="701"/>
      <c r="AG184" s="701"/>
      <c r="AH184" s="701"/>
      <c r="AI184" s="701"/>
      <c r="AJ184" s="701"/>
      <c r="AK184" s="702" t="s">
        <v>614</v>
      </c>
      <c r="AL184" s="703"/>
      <c r="AM184" s="703"/>
      <c r="AN184" s="701"/>
      <c r="AO184" s="701"/>
      <c r="AP184" s="701"/>
      <c r="AQ184" s="701"/>
      <c r="AR184" s="701"/>
      <c r="AS184" s="704"/>
    </row>
    <row r="185" spans="1:45" ht="5.15" customHeight="1">
      <c r="A185" s="666"/>
      <c r="B185" s="667"/>
      <c r="C185" s="668"/>
      <c r="D185" s="686"/>
      <c r="E185" s="686"/>
      <c r="F185" s="682"/>
      <c r="G185" s="682"/>
      <c r="H185" s="682"/>
      <c r="I185" s="682"/>
      <c r="J185" s="668"/>
      <c r="K185" s="668"/>
      <c r="L185" s="668"/>
    </row>
    <row r="186" spans="1:45" ht="15" customHeight="1">
      <c r="A186" s="735" t="s">
        <v>579</v>
      </c>
      <c r="B186" s="736"/>
      <c r="C186" s="736"/>
      <c r="D186" s="736"/>
      <c r="E186" s="736"/>
      <c r="F186" s="736"/>
      <c r="G186" s="736"/>
      <c r="H186" s="736"/>
      <c r="I186" s="736"/>
      <c r="J186" s="736"/>
      <c r="K186" s="736"/>
      <c r="L186" s="736"/>
      <c r="M186" s="736"/>
      <c r="N186" s="736"/>
      <c r="O186" s="736"/>
      <c r="P186" s="736"/>
      <c r="Q186" s="736"/>
      <c r="R186" s="736"/>
      <c r="S186" s="736"/>
      <c r="T186" s="736"/>
      <c r="U186" s="736"/>
      <c r="V186" s="736"/>
      <c r="W186" s="736"/>
      <c r="X186" s="736"/>
      <c r="Y186" s="736"/>
      <c r="Z186" s="736"/>
      <c r="AA186" s="736"/>
      <c r="AB186" s="736"/>
      <c r="AC186" s="736"/>
      <c r="AD186" s="736"/>
      <c r="AE186" s="736"/>
      <c r="AF186" s="736"/>
      <c r="AG186" s="736"/>
      <c r="AH186" s="736"/>
      <c r="AI186" s="736"/>
      <c r="AJ186" s="736"/>
      <c r="AK186" s="736"/>
      <c r="AL186" s="737"/>
      <c r="AM186" s="757">
        <f>SUM(AM188,AM192,AM196)/3</f>
        <v>0</v>
      </c>
    </row>
    <row r="187" spans="1:45" ht="5.15" customHeight="1">
      <c r="A187" s="666"/>
      <c r="B187" s="667"/>
      <c r="C187" s="668"/>
      <c r="D187" s="686"/>
      <c r="E187" s="686"/>
      <c r="F187" s="682"/>
      <c r="G187" s="682"/>
      <c r="H187" s="682"/>
      <c r="I187" s="682"/>
      <c r="J187" s="668"/>
      <c r="K187" s="668"/>
      <c r="L187" s="668"/>
    </row>
    <row r="188" spans="1:45" s="595" customFormat="1" ht="28" customHeight="1">
      <c r="A188" s="710" t="s">
        <v>119</v>
      </c>
      <c r="B188" s="688" t="s">
        <v>484</v>
      </c>
      <c r="C188" s="688"/>
      <c r="D188" s="688"/>
      <c r="E188" s="688"/>
      <c r="F188" s="688"/>
      <c r="G188" s="688"/>
      <c r="H188" s="688"/>
      <c r="I188" s="688"/>
      <c r="J188" s="716" t="s">
        <v>685</v>
      </c>
      <c r="K188" s="716"/>
      <c r="L188" s="716"/>
      <c r="M188" s="716"/>
      <c r="N188" s="716"/>
      <c r="O188" s="716"/>
      <c r="P188" s="716"/>
      <c r="Q188" s="716"/>
      <c r="R188" s="716"/>
      <c r="S188" s="716"/>
      <c r="T188" s="716"/>
      <c r="U188" s="716"/>
      <c r="V188" s="716"/>
      <c r="W188" s="716"/>
      <c r="X188" s="716"/>
      <c r="Y188" s="716"/>
      <c r="Z188" s="716"/>
      <c r="AA188" s="716"/>
      <c r="AB188" s="716"/>
      <c r="AC188" s="716"/>
      <c r="AD188" s="716"/>
      <c r="AE188" s="716"/>
      <c r="AF188" s="716"/>
      <c r="AG188" s="716"/>
      <c r="AH188" s="716"/>
      <c r="AI188" s="716"/>
      <c r="AJ188" s="716"/>
      <c r="AK188" s="689"/>
      <c r="AL188" s="711"/>
      <c r="AM188" s="690">
        <f>SUM(AK188:AL190)</f>
        <v>0</v>
      </c>
      <c r="AN188" s="726"/>
      <c r="AO188" s="758"/>
      <c r="AP188" s="758"/>
      <c r="AQ188" s="758"/>
      <c r="AR188" s="758"/>
      <c r="AS188" s="758"/>
    </row>
    <row r="189" spans="1:45" s="595" customFormat="1" ht="28" customHeight="1">
      <c r="A189" s="710"/>
      <c r="B189" s="688"/>
      <c r="C189" s="688"/>
      <c r="D189" s="688"/>
      <c r="E189" s="688"/>
      <c r="F189" s="688"/>
      <c r="G189" s="688"/>
      <c r="H189" s="688"/>
      <c r="I189" s="688"/>
      <c r="J189" s="716" t="s">
        <v>686</v>
      </c>
      <c r="K189" s="716"/>
      <c r="L189" s="716"/>
      <c r="M189" s="716"/>
      <c r="N189" s="716"/>
      <c r="O189" s="716"/>
      <c r="P189" s="716"/>
      <c r="Q189" s="716"/>
      <c r="R189" s="716"/>
      <c r="S189" s="716"/>
      <c r="T189" s="716"/>
      <c r="U189" s="716"/>
      <c r="V189" s="716"/>
      <c r="W189" s="716"/>
      <c r="X189" s="716"/>
      <c r="Y189" s="716"/>
      <c r="Z189" s="716"/>
      <c r="AA189" s="716"/>
      <c r="AB189" s="716"/>
      <c r="AC189" s="716"/>
      <c r="AD189" s="716"/>
      <c r="AE189" s="716"/>
      <c r="AF189" s="716"/>
      <c r="AG189" s="716"/>
      <c r="AH189" s="716"/>
      <c r="AI189" s="716"/>
      <c r="AJ189" s="716"/>
      <c r="AK189" s="689"/>
      <c r="AL189" s="711"/>
      <c r="AM189" s="692"/>
      <c r="AN189" s="758"/>
      <c r="AO189" s="758"/>
      <c r="AP189" s="758"/>
      <c r="AQ189" s="758"/>
      <c r="AR189" s="758"/>
      <c r="AS189" s="758"/>
    </row>
    <row r="190" spans="1:45" s="595" customFormat="1" ht="42" customHeight="1">
      <c r="A190" s="710"/>
      <c r="B190" s="688"/>
      <c r="C190" s="688"/>
      <c r="D190" s="688"/>
      <c r="E190" s="688"/>
      <c r="F190" s="688"/>
      <c r="G190" s="688"/>
      <c r="H190" s="688"/>
      <c r="I190" s="688"/>
      <c r="J190" s="716" t="s">
        <v>687</v>
      </c>
      <c r="K190" s="716"/>
      <c r="L190" s="716"/>
      <c r="M190" s="716"/>
      <c r="N190" s="716"/>
      <c r="O190" s="716"/>
      <c r="P190" s="716"/>
      <c r="Q190" s="716"/>
      <c r="R190" s="716"/>
      <c r="S190" s="716"/>
      <c r="T190" s="716"/>
      <c r="U190" s="716"/>
      <c r="V190" s="716"/>
      <c r="W190" s="716"/>
      <c r="X190" s="716"/>
      <c r="Y190" s="716"/>
      <c r="Z190" s="716"/>
      <c r="AA190" s="716"/>
      <c r="AB190" s="716"/>
      <c r="AC190" s="716"/>
      <c r="AD190" s="716"/>
      <c r="AE190" s="716"/>
      <c r="AF190" s="716"/>
      <c r="AG190" s="716"/>
      <c r="AH190" s="716"/>
      <c r="AI190" s="716"/>
      <c r="AJ190" s="716"/>
      <c r="AK190" s="689"/>
      <c r="AL190" s="711"/>
      <c r="AM190" s="693"/>
      <c r="AN190" s="758"/>
      <c r="AO190" s="758"/>
      <c r="AP190" s="758"/>
      <c r="AQ190" s="758"/>
      <c r="AR190" s="758"/>
      <c r="AS190" s="758"/>
    </row>
    <row r="191" spans="1:45" ht="5.15" customHeight="1">
      <c r="A191" s="666"/>
      <c r="B191" s="667"/>
      <c r="C191" s="668"/>
      <c r="D191" s="686"/>
      <c r="E191" s="686"/>
      <c r="F191" s="682"/>
      <c r="G191" s="682"/>
      <c r="H191" s="682"/>
      <c r="I191" s="682"/>
      <c r="J191" s="668"/>
      <c r="K191" s="668"/>
      <c r="L191" s="668"/>
    </row>
    <row r="192" spans="1:45" s="595" customFormat="1" ht="28" customHeight="1">
      <c r="A192" s="687" t="s">
        <v>120</v>
      </c>
      <c r="B192" s="709" t="s">
        <v>626</v>
      </c>
      <c r="C192" s="709"/>
      <c r="D192" s="709"/>
      <c r="E192" s="709"/>
      <c r="F192" s="709"/>
      <c r="G192" s="709"/>
      <c r="H192" s="709"/>
      <c r="I192" s="709"/>
      <c r="J192" s="749" t="s">
        <v>688</v>
      </c>
      <c r="K192" s="750"/>
      <c r="L192" s="750"/>
      <c r="M192" s="750"/>
      <c r="N192" s="750"/>
      <c r="O192" s="750"/>
      <c r="P192" s="750"/>
      <c r="Q192" s="750"/>
      <c r="R192" s="750"/>
      <c r="S192" s="750"/>
      <c r="T192" s="750"/>
      <c r="U192" s="750"/>
      <c r="V192" s="750"/>
      <c r="W192" s="750"/>
      <c r="X192" s="750"/>
      <c r="Y192" s="750"/>
      <c r="Z192" s="750"/>
      <c r="AA192" s="750"/>
      <c r="AB192" s="750"/>
      <c r="AC192" s="750"/>
      <c r="AD192" s="750"/>
      <c r="AE192" s="750"/>
      <c r="AF192" s="750"/>
      <c r="AG192" s="750"/>
      <c r="AH192" s="750"/>
      <c r="AI192" s="750"/>
      <c r="AJ192" s="750"/>
      <c r="AK192" s="689"/>
      <c r="AL192" s="689"/>
      <c r="AM192" s="690">
        <f>SUM(AK192:AL194)</f>
        <v>0</v>
      </c>
      <c r="AN192" s="696"/>
      <c r="AO192" s="696"/>
      <c r="AP192" s="696"/>
      <c r="AQ192" s="696"/>
      <c r="AR192" s="696"/>
      <c r="AS192" s="696"/>
    </row>
    <row r="193" spans="1:45" s="595" customFormat="1" ht="28" customHeight="1">
      <c r="A193" s="687"/>
      <c r="B193" s="709"/>
      <c r="C193" s="709"/>
      <c r="D193" s="709"/>
      <c r="E193" s="709"/>
      <c r="F193" s="709"/>
      <c r="G193" s="709"/>
      <c r="H193" s="709"/>
      <c r="I193" s="709"/>
      <c r="J193" s="754" t="s">
        <v>689</v>
      </c>
      <c r="K193" s="755"/>
      <c r="L193" s="755"/>
      <c r="M193" s="755"/>
      <c r="N193" s="755"/>
      <c r="O193" s="755"/>
      <c r="P193" s="755"/>
      <c r="Q193" s="755"/>
      <c r="R193" s="755"/>
      <c r="S193" s="755"/>
      <c r="T193" s="755"/>
      <c r="U193" s="755"/>
      <c r="V193" s="755"/>
      <c r="W193" s="755"/>
      <c r="X193" s="755"/>
      <c r="Y193" s="755"/>
      <c r="Z193" s="755"/>
      <c r="AA193" s="755"/>
      <c r="AB193" s="755"/>
      <c r="AC193" s="755"/>
      <c r="AD193" s="755"/>
      <c r="AE193" s="755"/>
      <c r="AF193" s="755"/>
      <c r="AG193" s="755"/>
      <c r="AH193" s="755"/>
      <c r="AI193" s="755"/>
      <c r="AJ193" s="755"/>
      <c r="AK193" s="689"/>
      <c r="AL193" s="689"/>
      <c r="AM193" s="692"/>
      <c r="AN193" s="696"/>
      <c r="AO193" s="696"/>
      <c r="AP193" s="696"/>
      <c r="AQ193" s="696"/>
      <c r="AR193" s="696"/>
      <c r="AS193" s="696"/>
    </row>
    <row r="194" spans="1:45" s="595" customFormat="1" ht="54" customHeight="1">
      <c r="A194" s="687"/>
      <c r="B194" s="709"/>
      <c r="C194" s="709"/>
      <c r="D194" s="709"/>
      <c r="E194" s="709"/>
      <c r="F194" s="709"/>
      <c r="G194" s="709"/>
      <c r="H194" s="709"/>
      <c r="I194" s="709"/>
      <c r="J194" s="709" t="s">
        <v>690</v>
      </c>
      <c r="K194" s="709"/>
      <c r="L194" s="709"/>
      <c r="M194" s="709"/>
      <c r="N194" s="709"/>
      <c r="O194" s="709"/>
      <c r="P194" s="709"/>
      <c r="Q194" s="709"/>
      <c r="R194" s="709"/>
      <c r="S194" s="709"/>
      <c r="T194" s="709"/>
      <c r="U194" s="709"/>
      <c r="V194" s="709"/>
      <c r="W194" s="709"/>
      <c r="X194" s="709"/>
      <c r="Y194" s="709"/>
      <c r="Z194" s="709"/>
      <c r="AA194" s="709"/>
      <c r="AB194" s="709"/>
      <c r="AC194" s="709"/>
      <c r="AD194" s="709"/>
      <c r="AE194" s="709"/>
      <c r="AF194" s="709"/>
      <c r="AG194" s="709"/>
      <c r="AH194" s="709"/>
      <c r="AI194" s="709"/>
      <c r="AJ194" s="759"/>
      <c r="AK194" s="689"/>
      <c r="AL194" s="689"/>
      <c r="AM194" s="693"/>
      <c r="AN194" s="696"/>
      <c r="AO194" s="696"/>
      <c r="AP194" s="696"/>
      <c r="AQ194" s="696"/>
      <c r="AR194" s="696"/>
      <c r="AS194" s="696"/>
    </row>
    <row r="195" spans="1:45" ht="5.15" customHeight="1">
      <c r="A195" s="666"/>
      <c r="B195" s="667"/>
      <c r="C195" s="668"/>
      <c r="D195" s="686"/>
      <c r="E195" s="686"/>
      <c r="F195" s="682"/>
      <c r="G195" s="682"/>
      <c r="H195" s="682"/>
      <c r="I195" s="682"/>
      <c r="J195" s="668"/>
      <c r="K195" s="668"/>
      <c r="L195" s="668"/>
    </row>
    <row r="196" spans="1:45" s="595" customFormat="1" ht="18" customHeight="1">
      <c r="A196" s="687" t="s">
        <v>121</v>
      </c>
      <c r="B196" s="688" t="s">
        <v>691</v>
      </c>
      <c r="C196" s="688"/>
      <c r="D196" s="688"/>
      <c r="E196" s="688"/>
      <c r="F196" s="688"/>
      <c r="G196" s="688"/>
      <c r="H196" s="688"/>
      <c r="I196" s="688"/>
      <c r="J196" s="688" t="s">
        <v>692</v>
      </c>
      <c r="K196" s="688"/>
      <c r="L196" s="688"/>
      <c r="M196" s="688"/>
      <c r="N196" s="688"/>
      <c r="O196" s="688"/>
      <c r="P196" s="688"/>
      <c r="Q196" s="688"/>
      <c r="R196" s="688"/>
      <c r="S196" s="688"/>
      <c r="T196" s="688"/>
      <c r="U196" s="688"/>
      <c r="V196" s="688"/>
      <c r="W196" s="688"/>
      <c r="X196" s="688"/>
      <c r="Y196" s="688"/>
      <c r="Z196" s="688"/>
      <c r="AA196" s="688"/>
      <c r="AB196" s="688"/>
      <c r="AC196" s="688"/>
      <c r="AD196" s="688"/>
      <c r="AE196" s="688"/>
      <c r="AF196" s="688"/>
      <c r="AG196" s="688"/>
      <c r="AH196" s="688"/>
      <c r="AI196" s="688"/>
      <c r="AJ196" s="688"/>
      <c r="AK196" s="689"/>
      <c r="AL196" s="689"/>
      <c r="AM196" s="729">
        <f>SUM(AK196:AL199)</f>
        <v>0</v>
      </c>
      <c r="AN196" s="696"/>
      <c r="AO196" s="696"/>
      <c r="AP196" s="696"/>
      <c r="AQ196" s="696"/>
      <c r="AR196" s="696"/>
      <c r="AS196" s="696"/>
    </row>
    <row r="197" spans="1:45" s="595" customFormat="1" ht="30" customHeight="1">
      <c r="A197" s="687"/>
      <c r="B197" s="688"/>
      <c r="C197" s="688"/>
      <c r="D197" s="688"/>
      <c r="E197" s="688"/>
      <c r="F197" s="688"/>
      <c r="G197" s="688"/>
      <c r="H197" s="688"/>
      <c r="I197" s="688"/>
      <c r="J197" s="688" t="s">
        <v>693</v>
      </c>
      <c r="K197" s="688"/>
      <c r="L197" s="688"/>
      <c r="M197" s="688"/>
      <c r="N197" s="688"/>
      <c r="O197" s="688"/>
      <c r="P197" s="688"/>
      <c r="Q197" s="688"/>
      <c r="R197" s="688"/>
      <c r="S197" s="688"/>
      <c r="T197" s="688"/>
      <c r="U197" s="688"/>
      <c r="V197" s="688"/>
      <c r="W197" s="688"/>
      <c r="X197" s="688"/>
      <c r="Y197" s="688"/>
      <c r="Z197" s="688"/>
      <c r="AA197" s="688"/>
      <c r="AB197" s="688"/>
      <c r="AC197" s="688"/>
      <c r="AD197" s="688"/>
      <c r="AE197" s="688"/>
      <c r="AF197" s="688"/>
      <c r="AG197" s="688"/>
      <c r="AH197" s="688"/>
      <c r="AI197" s="688"/>
      <c r="AJ197" s="688"/>
      <c r="AK197" s="689"/>
      <c r="AL197" s="689"/>
      <c r="AM197" s="729"/>
      <c r="AN197" s="696"/>
      <c r="AO197" s="696"/>
      <c r="AP197" s="696"/>
      <c r="AQ197" s="696"/>
      <c r="AR197" s="696"/>
      <c r="AS197" s="696"/>
    </row>
    <row r="198" spans="1:45" s="595" customFormat="1" ht="28" customHeight="1">
      <c r="A198" s="687"/>
      <c r="B198" s="688"/>
      <c r="C198" s="688"/>
      <c r="D198" s="688"/>
      <c r="E198" s="688"/>
      <c r="F198" s="688"/>
      <c r="G198" s="688"/>
      <c r="H198" s="688"/>
      <c r="I198" s="688"/>
      <c r="J198" s="688" t="s">
        <v>694</v>
      </c>
      <c r="K198" s="688"/>
      <c r="L198" s="688"/>
      <c r="M198" s="688"/>
      <c r="N198" s="688"/>
      <c r="O198" s="688"/>
      <c r="P198" s="688"/>
      <c r="Q198" s="688"/>
      <c r="R198" s="688"/>
      <c r="S198" s="688"/>
      <c r="T198" s="688"/>
      <c r="U198" s="688"/>
      <c r="V198" s="688"/>
      <c r="W198" s="688"/>
      <c r="X198" s="688"/>
      <c r="Y198" s="688"/>
      <c r="Z198" s="688"/>
      <c r="AA198" s="688"/>
      <c r="AB198" s="688"/>
      <c r="AC198" s="688"/>
      <c r="AD198" s="688"/>
      <c r="AE198" s="688"/>
      <c r="AF198" s="688"/>
      <c r="AG198" s="688"/>
      <c r="AH198" s="688"/>
      <c r="AI198" s="688"/>
      <c r="AJ198" s="688"/>
      <c r="AK198" s="689"/>
      <c r="AL198" s="689"/>
      <c r="AM198" s="729"/>
      <c r="AN198" s="696"/>
      <c r="AO198" s="696"/>
      <c r="AP198" s="696"/>
      <c r="AQ198" s="696"/>
      <c r="AR198" s="696"/>
      <c r="AS198" s="696"/>
    </row>
    <row r="199" spans="1:45" ht="48.75" customHeight="1">
      <c r="A199" s="687"/>
      <c r="B199" s="688"/>
      <c r="C199" s="688"/>
      <c r="D199" s="688"/>
      <c r="E199" s="688"/>
      <c r="F199" s="688"/>
      <c r="G199" s="688"/>
      <c r="H199" s="688"/>
      <c r="I199" s="688"/>
      <c r="J199" s="709" t="s">
        <v>695</v>
      </c>
      <c r="K199" s="709"/>
      <c r="L199" s="709"/>
      <c r="M199" s="709"/>
      <c r="N199" s="709"/>
      <c r="O199" s="709"/>
      <c r="P199" s="709"/>
      <c r="Q199" s="709"/>
      <c r="R199" s="709"/>
      <c r="S199" s="709"/>
      <c r="T199" s="709"/>
      <c r="U199" s="709"/>
      <c r="V199" s="709"/>
      <c r="W199" s="709"/>
      <c r="X199" s="709"/>
      <c r="Y199" s="709"/>
      <c r="Z199" s="709"/>
      <c r="AA199" s="709"/>
      <c r="AB199" s="709"/>
      <c r="AC199" s="709"/>
      <c r="AD199" s="709"/>
      <c r="AE199" s="709"/>
      <c r="AF199" s="709"/>
      <c r="AG199" s="709"/>
      <c r="AH199" s="709"/>
      <c r="AI199" s="709"/>
      <c r="AJ199" s="709"/>
      <c r="AK199" s="689"/>
      <c r="AL199" s="689"/>
      <c r="AM199" s="729"/>
      <c r="AN199" s="696"/>
      <c r="AO199" s="696"/>
      <c r="AP199" s="696"/>
      <c r="AQ199" s="696"/>
      <c r="AR199" s="696"/>
      <c r="AS199" s="696"/>
    </row>
    <row r="200" spans="1:45" ht="6" customHeight="1"/>
    <row r="201" spans="1:45" ht="48.75" customHeight="1">
      <c r="A201" s="697" t="s">
        <v>561</v>
      </c>
      <c r="B201" s="698"/>
      <c r="C201" s="698"/>
      <c r="D201" s="698"/>
      <c r="E201" s="698"/>
      <c r="F201" s="698"/>
      <c r="G201" s="698"/>
      <c r="H201" s="698"/>
      <c r="I201" s="699"/>
      <c r="J201" s="700"/>
      <c r="K201" s="701"/>
      <c r="L201" s="701"/>
      <c r="M201" s="701"/>
      <c r="N201" s="701"/>
      <c r="O201" s="701"/>
      <c r="P201" s="701"/>
      <c r="Q201" s="701"/>
      <c r="R201" s="701"/>
      <c r="S201" s="701"/>
      <c r="T201" s="701"/>
      <c r="U201" s="701"/>
      <c r="V201" s="701"/>
      <c r="W201" s="701"/>
      <c r="X201" s="701"/>
      <c r="Y201" s="701"/>
      <c r="Z201" s="701"/>
      <c r="AA201" s="701"/>
      <c r="AB201" s="701"/>
      <c r="AC201" s="701"/>
      <c r="AD201" s="701"/>
      <c r="AE201" s="701"/>
      <c r="AF201" s="701"/>
      <c r="AG201" s="701"/>
      <c r="AH201" s="701"/>
      <c r="AI201" s="701"/>
      <c r="AJ201" s="701"/>
      <c r="AK201" s="702" t="s">
        <v>614</v>
      </c>
      <c r="AL201" s="703"/>
      <c r="AM201" s="703"/>
      <c r="AN201" s="701"/>
      <c r="AO201" s="701"/>
      <c r="AP201" s="701"/>
      <c r="AQ201" s="701"/>
      <c r="AR201" s="701"/>
      <c r="AS201" s="704"/>
    </row>
  </sheetData>
  <mergeCells count="386">
    <mergeCell ref="A201:I201"/>
    <mergeCell ref="J201:AJ201"/>
    <mergeCell ref="AK201:AM201"/>
    <mergeCell ref="AN201:AS201"/>
    <mergeCell ref="A19:AS19"/>
    <mergeCell ref="A21:AS34"/>
    <mergeCell ref="AN196:AS199"/>
    <mergeCell ref="J197:AJ197"/>
    <mergeCell ref="AK197:AL197"/>
    <mergeCell ref="J198:AJ198"/>
    <mergeCell ref="A196:A199"/>
    <mergeCell ref="B196:I199"/>
    <mergeCell ref="J196:AJ196"/>
    <mergeCell ref="AK196:AL196"/>
    <mergeCell ref="AM196:AM199"/>
    <mergeCell ref="AN188:AS190"/>
    <mergeCell ref="J189:AJ189"/>
    <mergeCell ref="AK189:AL189"/>
    <mergeCell ref="J190:AJ190"/>
    <mergeCell ref="AK190:AL190"/>
    <mergeCell ref="AK198:AL198"/>
    <mergeCell ref="J199:AJ199"/>
    <mergeCell ref="AK199:AL199"/>
    <mergeCell ref="AN192:AS194"/>
    <mergeCell ref="J193:AJ193"/>
    <mergeCell ref="AK193:AL193"/>
    <mergeCell ref="J194:AJ194"/>
    <mergeCell ref="AK194:AL194"/>
    <mergeCell ref="AN184:AS184"/>
    <mergeCell ref="A186:AL186"/>
    <mergeCell ref="A188:A190"/>
    <mergeCell ref="B188:I190"/>
    <mergeCell ref="J188:AJ188"/>
    <mergeCell ref="AK188:AL188"/>
    <mergeCell ref="AM188:AM190"/>
    <mergeCell ref="A192:A194"/>
    <mergeCell ref="B192:I194"/>
    <mergeCell ref="J192:AJ192"/>
    <mergeCell ref="AK192:AL192"/>
    <mergeCell ref="AM192:AM194"/>
    <mergeCell ref="A184:I184"/>
    <mergeCell ref="J184:AJ184"/>
    <mergeCell ref="AK184:AM184"/>
    <mergeCell ref="AM175:AM178"/>
    <mergeCell ref="AN175:AS178"/>
    <mergeCell ref="J176:AJ176"/>
    <mergeCell ref="AK176:AL176"/>
    <mergeCell ref="J177:AJ177"/>
    <mergeCell ref="AK177:AL177"/>
    <mergeCell ref="J178:AJ178"/>
    <mergeCell ref="AK178:AL178"/>
    <mergeCell ref="A180:A182"/>
    <mergeCell ref="B180:I182"/>
    <mergeCell ref="J180:AJ180"/>
    <mergeCell ref="AK180:AL180"/>
    <mergeCell ref="A175:A178"/>
    <mergeCell ref="B175:I178"/>
    <mergeCell ref="J175:AJ175"/>
    <mergeCell ref="AK175:AL175"/>
    <mergeCell ref="AM180:AM182"/>
    <mergeCell ref="AN180:AS182"/>
    <mergeCell ref="J181:AJ181"/>
    <mergeCell ref="AK181:AL181"/>
    <mergeCell ref="J182:AJ182"/>
    <mergeCell ref="AK182:AL182"/>
    <mergeCell ref="A165:I165"/>
    <mergeCell ref="J165:AJ165"/>
    <mergeCell ref="AK165:AM165"/>
    <mergeCell ref="AN165:AS165"/>
    <mergeCell ref="A167:AL167"/>
    <mergeCell ref="A169:AL169"/>
    <mergeCell ref="A171:A173"/>
    <mergeCell ref="B171:I173"/>
    <mergeCell ref="J171:AJ171"/>
    <mergeCell ref="AK171:AL171"/>
    <mergeCell ref="AM171:AM173"/>
    <mergeCell ref="AN171:AS173"/>
    <mergeCell ref="J172:AJ172"/>
    <mergeCell ref="AK172:AL172"/>
    <mergeCell ref="J173:AJ173"/>
    <mergeCell ref="AK173:AL173"/>
    <mergeCell ref="A157:I157"/>
    <mergeCell ref="J157:AJ157"/>
    <mergeCell ref="AK157:AM157"/>
    <mergeCell ref="AN157:AS157"/>
    <mergeCell ref="A159:AL159"/>
    <mergeCell ref="A161:A163"/>
    <mergeCell ref="B161:I163"/>
    <mergeCell ref="J161:AJ161"/>
    <mergeCell ref="AK161:AL161"/>
    <mergeCell ref="AM161:AM163"/>
    <mergeCell ref="AN161:AS163"/>
    <mergeCell ref="J162:AJ162"/>
    <mergeCell ref="AK162:AL162"/>
    <mergeCell ref="J163:AJ163"/>
    <mergeCell ref="AK163:AL163"/>
    <mergeCell ref="A153:A155"/>
    <mergeCell ref="B153:I155"/>
    <mergeCell ref="J153:AJ153"/>
    <mergeCell ref="AK153:AL153"/>
    <mergeCell ref="AM153:AM155"/>
    <mergeCell ref="AN153:AS155"/>
    <mergeCell ref="J154:AJ154"/>
    <mergeCell ref="AK154:AL154"/>
    <mergeCell ref="J155:AJ155"/>
    <mergeCell ref="AK155:AL155"/>
    <mergeCell ref="A149:A151"/>
    <mergeCell ref="B149:I151"/>
    <mergeCell ref="J149:AJ149"/>
    <mergeCell ref="AK149:AL149"/>
    <mergeCell ref="AM149:AM151"/>
    <mergeCell ref="AN149:AS151"/>
    <mergeCell ref="J150:AJ150"/>
    <mergeCell ref="AK150:AL150"/>
    <mergeCell ref="J151:AJ151"/>
    <mergeCell ref="AK151:AL151"/>
    <mergeCell ref="A144:A147"/>
    <mergeCell ref="B144:I147"/>
    <mergeCell ref="J144:AJ144"/>
    <mergeCell ref="AK144:AL144"/>
    <mergeCell ref="AM144:AM147"/>
    <mergeCell ref="AN144:AS147"/>
    <mergeCell ref="J145:AJ145"/>
    <mergeCell ref="AK145:AL145"/>
    <mergeCell ref="J146:AJ146"/>
    <mergeCell ref="AK146:AL146"/>
    <mergeCell ref="J147:AJ147"/>
    <mergeCell ref="AK147:AL147"/>
    <mergeCell ref="A136:I136"/>
    <mergeCell ref="J136:AJ136"/>
    <mergeCell ref="AK136:AM136"/>
    <mergeCell ref="AN136:AS136"/>
    <mergeCell ref="A138:AL138"/>
    <mergeCell ref="A140:A142"/>
    <mergeCell ref="B140:I142"/>
    <mergeCell ref="J140:AJ140"/>
    <mergeCell ref="AK140:AL140"/>
    <mergeCell ref="AM140:AM142"/>
    <mergeCell ref="AN140:AS142"/>
    <mergeCell ref="J141:AJ141"/>
    <mergeCell ref="AK141:AL141"/>
    <mergeCell ref="J142:AJ142"/>
    <mergeCell ref="AK142:AL142"/>
    <mergeCell ref="A132:A134"/>
    <mergeCell ref="B132:I134"/>
    <mergeCell ref="J132:AJ132"/>
    <mergeCell ref="AK132:AL132"/>
    <mergeCell ref="AM132:AM134"/>
    <mergeCell ref="AN132:AS134"/>
    <mergeCell ref="J133:AJ133"/>
    <mergeCell ref="AK133:AL133"/>
    <mergeCell ref="J134:AJ134"/>
    <mergeCell ref="AK134:AL134"/>
    <mergeCell ref="A122:I122"/>
    <mergeCell ref="J122:AJ122"/>
    <mergeCell ref="AK122:AM122"/>
    <mergeCell ref="AN122:AS122"/>
    <mergeCell ref="A124:AL124"/>
    <mergeCell ref="A126:AL126"/>
    <mergeCell ref="A128:A130"/>
    <mergeCell ref="B128:I130"/>
    <mergeCell ref="J128:AJ128"/>
    <mergeCell ref="AK128:AL128"/>
    <mergeCell ref="AM128:AM130"/>
    <mergeCell ref="AN128:AS130"/>
    <mergeCell ref="J129:AJ129"/>
    <mergeCell ref="AK129:AL129"/>
    <mergeCell ref="J130:AJ130"/>
    <mergeCell ref="AK130:AL130"/>
    <mergeCell ref="A118:A120"/>
    <mergeCell ref="B118:I120"/>
    <mergeCell ref="J118:AJ118"/>
    <mergeCell ref="AK118:AL118"/>
    <mergeCell ref="AM118:AM120"/>
    <mergeCell ref="AN118:AS120"/>
    <mergeCell ref="J119:AJ119"/>
    <mergeCell ref="AK119:AL119"/>
    <mergeCell ref="J120:AJ120"/>
    <mergeCell ref="AK120:AL120"/>
    <mergeCell ref="A110:I110"/>
    <mergeCell ref="J110:AJ110"/>
    <mergeCell ref="AK110:AM110"/>
    <mergeCell ref="AN110:AS110"/>
    <mergeCell ref="A112:AL112"/>
    <mergeCell ref="A114:A116"/>
    <mergeCell ref="B114:I116"/>
    <mergeCell ref="J114:AJ114"/>
    <mergeCell ref="AK114:AL114"/>
    <mergeCell ref="AM114:AM116"/>
    <mergeCell ref="AN114:AS116"/>
    <mergeCell ref="J115:AJ115"/>
    <mergeCell ref="AK115:AL115"/>
    <mergeCell ref="J116:AJ116"/>
    <mergeCell ref="AK116:AL116"/>
    <mergeCell ref="A106:A108"/>
    <mergeCell ref="B106:I108"/>
    <mergeCell ref="J106:AJ106"/>
    <mergeCell ref="AK106:AL106"/>
    <mergeCell ref="AM106:AM108"/>
    <mergeCell ref="AN106:AS108"/>
    <mergeCell ref="J107:AJ107"/>
    <mergeCell ref="AK107:AL107"/>
    <mergeCell ref="J108:AJ108"/>
    <mergeCell ref="AK108:AL108"/>
    <mergeCell ref="A98:A100"/>
    <mergeCell ref="B98:I100"/>
    <mergeCell ref="J98:AJ98"/>
    <mergeCell ref="AK98:AL98"/>
    <mergeCell ref="AM98:AM100"/>
    <mergeCell ref="AN98:AS100"/>
    <mergeCell ref="J99:AJ99"/>
    <mergeCell ref="AK99:AL99"/>
    <mergeCell ref="J100:AJ100"/>
    <mergeCell ref="AK100:AL100"/>
    <mergeCell ref="A94:A96"/>
    <mergeCell ref="B94:I96"/>
    <mergeCell ref="J94:AJ94"/>
    <mergeCell ref="AK94:AL94"/>
    <mergeCell ref="AM94:AM96"/>
    <mergeCell ref="AN94:AS96"/>
    <mergeCell ref="J95:AJ95"/>
    <mergeCell ref="AK95:AL95"/>
    <mergeCell ref="J96:AJ96"/>
    <mergeCell ref="AK96:AL96"/>
    <mergeCell ref="A90:A92"/>
    <mergeCell ref="B90:I92"/>
    <mergeCell ref="J90:AJ90"/>
    <mergeCell ref="AK90:AL90"/>
    <mergeCell ref="AM90:AM92"/>
    <mergeCell ref="AN90:AS92"/>
    <mergeCell ref="J91:AJ91"/>
    <mergeCell ref="AK91:AL91"/>
    <mergeCell ref="J92:AJ92"/>
    <mergeCell ref="AK92:AL92"/>
    <mergeCell ref="A82:I82"/>
    <mergeCell ref="J82:AJ82"/>
    <mergeCell ref="AK82:AM82"/>
    <mergeCell ref="AN82:AS82"/>
    <mergeCell ref="A84:AL84"/>
    <mergeCell ref="A86:A88"/>
    <mergeCell ref="B86:I88"/>
    <mergeCell ref="J86:AJ86"/>
    <mergeCell ref="AK86:AL86"/>
    <mergeCell ref="AM86:AM88"/>
    <mergeCell ref="AN86:AS88"/>
    <mergeCell ref="J87:AJ87"/>
    <mergeCell ref="AK87:AL87"/>
    <mergeCell ref="J88:AJ88"/>
    <mergeCell ref="AK88:AL88"/>
    <mergeCell ref="A78:A80"/>
    <mergeCell ref="B78:I80"/>
    <mergeCell ref="J78:AJ78"/>
    <mergeCell ref="AK78:AL78"/>
    <mergeCell ref="AM78:AM80"/>
    <mergeCell ref="AN78:AS80"/>
    <mergeCell ref="J79:AJ79"/>
    <mergeCell ref="AK79:AL79"/>
    <mergeCell ref="J80:AJ80"/>
    <mergeCell ref="AK80:AL80"/>
    <mergeCell ref="A74:A76"/>
    <mergeCell ref="B74:I76"/>
    <mergeCell ref="J74:AJ74"/>
    <mergeCell ref="AK74:AL74"/>
    <mergeCell ref="AM74:AM76"/>
    <mergeCell ref="AN74:AS76"/>
    <mergeCell ref="J75:AJ75"/>
    <mergeCell ref="AK75:AL75"/>
    <mergeCell ref="J76:AJ76"/>
    <mergeCell ref="AK76:AL76"/>
    <mergeCell ref="A70:A72"/>
    <mergeCell ref="B70:I72"/>
    <mergeCell ref="J70:AJ70"/>
    <mergeCell ref="AK70:AL70"/>
    <mergeCell ref="AM70:AM72"/>
    <mergeCell ref="AN70:AS72"/>
    <mergeCell ref="J71:AJ71"/>
    <mergeCell ref="AK71:AL71"/>
    <mergeCell ref="J72:AJ72"/>
    <mergeCell ref="AK72:AL72"/>
    <mergeCell ref="A60:I60"/>
    <mergeCell ref="J60:AJ60"/>
    <mergeCell ref="AK60:AM60"/>
    <mergeCell ref="AN60:AS60"/>
    <mergeCell ref="A62:AL62"/>
    <mergeCell ref="D63:E63"/>
    <mergeCell ref="A64:AL64"/>
    <mergeCell ref="A66:A68"/>
    <mergeCell ref="B66:I68"/>
    <mergeCell ref="J66:AJ66"/>
    <mergeCell ref="AK66:AL66"/>
    <mergeCell ref="AM66:AM68"/>
    <mergeCell ref="AN66:AS68"/>
    <mergeCell ref="J67:AJ67"/>
    <mergeCell ref="AK67:AL67"/>
    <mergeCell ref="J68:AJ68"/>
    <mergeCell ref="AK68:AL68"/>
    <mergeCell ref="A54:I58"/>
    <mergeCell ref="J54:AA54"/>
    <mergeCell ref="AB54:AI54"/>
    <mergeCell ref="AM54:AS54"/>
    <mergeCell ref="J55:AA55"/>
    <mergeCell ref="AB55:AI55"/>
    <mergeCell ref="AM55:AS55"/>
    <mergeCell ref="J56:AA56"/>
    <mergeCell ref="AB56:AI56"/>
    <mergeCell ref="AM56:AS56"/>
    <mergeCell ref="J57:AA57"/>
    <mergeCell ref="AB57:AI57"/>
    <mergeCell ref="AM57:AS57"/>
    <mergeCell ref="J58:AA58"/>
    <mergeCell ref="AB58:AI58"/>
    <mergeCell ref="AM58:AS58"/>
    <mergeCell ref="A48:I53"/>
    <mergeCell ref="J48:AA48"/>
    <mergeCell ref="AB48:AI48"/>
    <mergeCell ref="AM48:AS48"/>
    <mergeCell ref="J49:AA49"/>
    <mergeCell ref="AB49:AI49"/>
    <mergeCell ref="AM49:AS49"/>
    <mergeCell ref="J50:AA50"/>
    <mergeCell ref="AB50:AI50"/>
    <mergeCell ref="AM50:AS50"/>
    <mergeCell ref="J51:AA51"/>
    <mergeCell ref="AB51:AI51"/>
    <mergeCell ref="AM51:AS51"/>
    <mergeCell ref="J52:AA52"/>
    <mergeCell ref="AB52:AI52"/>
    <mergeCell ref="AM52:AS52"/>
    <mergeCell ref="J53:AA53"/>
    <mergeCell ref="AB53:AI53"/>
    <mergeCell ref="AM53:AS53"/>
    <mergeCell ref="A43:I47"/>
    <mergeCell ref="J43:AA43"/>
    <mergeCell ref="AB43:AI43"/>
    <mergeCell ref="AM43:AS43"/>
    <mergeCell ref="J44:AA44"/>
    <mergeCell ref="AB44:AI44"/>
    <mergeCell ref="AM44:AS44"/>
    <mergeCell ref="J45:AA45"/>
    <mergeCell ref="AB45:AI45"/>
    <mergeCell ref="AM45:AS45"/>
    <mergeCell ref="J46:AA46"/>
    <mergeCell ref="AB46:AI46"/>
    <mergeCell ref="AM46:AS46"/>
    <mergeCell ref="J47:AA47"/>
    <mergeCell ref="AB47:AI47"/>
    <mergeCell ref="AM47:AS47"/>
    <mergeCell ref="A37:AS37"/>
    <mergeCell ref="A38:I38"/>
    <mergeCell ref="J38:AA38"/>
    <mergeCell ref="AB38:AI38"/>
    <mergeCell ref="AJ38:AL38"/>
    <mergeCell ref="AM38:AS38"/>
    <mergeCell ref="A39:I42"/>
    <mergeCell ref="J39:AA39"/>
    <mergeCell ref="AB39:AI39"/>
    <mergeCell ref="AM39:AS39"/>
    <mergeCell ref="J40:AA40"/>
    <mergeCell ref="AB40:AI40"/>
    <mergeCell ref="AM40:AS40"/>
    <mergeCell ref="J41:AA41"/>
    <mergeCell ref="AB41:AI41"/>
    <mergeCell ref="AM41:AS41"/>
    <mergeCell ref="J42:AA42"/>
    <mergeCell ref="AB42:AI42"/>
    <mergeCell ref="AM42:AS42"/>
    <mergeCell ref="A5:AC5"/>
    <mergeCell ref="AE5:AQ5"/>
    <mergeCell ref="AR5:AS5"/>
    <mergeCell ref="A1:AS1"/>
    <mergeCell ref="A3:C3"/>
    <mergeCell ref="D3:I3"/>
    <mergeCell ref="M3:R3"/>
    <mergeCell ref="S3:V3"/>
    <mergeCell ref="AN3:AO3"/>
    <mergeCell ref="AP3:AS3"/>
    <mergeCell ref="A102:A104"/>
    <mergeCell ref="B102:I104"/>
    <mergeCell ref="J102:AJ102"/>
    <mergeCell ref="AK102:AL102"/>
    <mergeCell ref="AM102:AM104"/>
    <mergeCell ref="AN102:AS104"/>
    <mergeCell ref="J103:AJ103"/>
    <mergeCell ref="AK103:AL103"/>
    <mergeCell ref="J104:AJ104"/>
    <mergeCell ref="AK104:AL104"/>
  </mergeCells>
  <phoneticPr fontId="92" type="noConversion"/>
  <conditionalFormatting sqref="AM62">
    <cfRule type="iconSet" priority="5">
      <iconSet iconSet="3Symbols">
        <cfvo type="percent" val="0"/>
        <cfvo type="num" val="3"/>
        <cfvo type="num" val="4"/>
      </iconSet>
    </cfRule>
  </conditionalFormatting>
  <conditionalFormatting sqref="AM64">
    <cfRule type="iconSet" priority="10">
      <iconSet>
        <cfvo type="percent" val="0"/>
        <cfvo type="num" val="3"/>
        <cfvo type="num" val="4"/>
      </iconSet>
    </cfRule>
  </conditionalFormatting>
  <conditionalFormatting sqref="AM66">
    <cfRule type="iconSet" priority="9">
      <iconSet iconSet="3Symbols">
        <cfvo type="percent" val="0"/>
        <cfvo type="num" val="3"/>
        <cfvo type="num" val="4"/>
      </iconSet>
    </cfRule>
  </conditionalFormatting>
  <conditionalFormatting sqref="AM70">
    <cfRule type="iconSet" priority="2">
      <iconSet iconSet="3Symbols">
        <cfvo type="percent" val="0"/>
        <cfvo type="num" val="3"/>
        <cfvo type="num" val="4"/>
      </iconSet>
    </cfRule>
  </conditionalFormatting>
  <conditionalFormatting sqref="AM74">
    <cfRule type="iconSet" priority="23">
      <iconSet iconSet="3Symbols">
        <cfvo type="percent" val="0"/>
        <cfvo type="num" val="3"/>
        <cfvo type="num" val="4"/>
      </iconSet>
    </cfRule>
  </conditionalFormatting>
  <conditionalFormatting sqref="AM78">
    <cfRule type="iconSet" priority="24">
      <iconSet iconSet="3Symbols">
        <cfvo type="percent" val="0"/>
        <cfvo type="num" val="3"/>
        <cfvo type="num" val="4"/>
      </iconSet>
    </cfRule>
  </conditionalFormatting>
  <conditionalFormatting sqref="AM84">
    <cfRule type="iconSet" priority="19">
      <iconSet>
        <cfvo type="percent" val="0"/>
        <cfvo type="num" val="3"/>
        <cfvo type="num" val="4"/>
      </iconSet>
    </cfRule>
  </conditionalFormatting>
  <conditionalFormatting sqref="AM86">
    <cfRule type="iconSet" priority="28">
      <iconSet iconSet="3Symbols">
        <cfvo type="percent" val="0"/>
        <cfvo type="num" val="3"/>
        <cfvo type="num" val="4"/>
      </iconSet>
    </cfRule>
  </conditionalFormatting>
  <conditionalFormatting sqref="AM90">
    <cfRule type="iconSet" priority="29">
      <iconSet iconSet="3Symbols">
        <cfvo type="percent" val="0"/>
        <cfvo type="num" val="3"/>
        <cfvo type="num" val="4"/>
      </iconSet>
    </cfRule>
  </conditionalFormatting>
  <conditionalFormatting sqref="AM94">
    <cfRule type="iconSet" priority="30">
      <iconSet iconSet="3Symbols">
        <cfvo type="percent" val="0"/>
        <cfvo type="num" val="3"/>
        <cfvo type="num" val="4"/>
      </iconSet>
    </cfRule>
  </conditionalFormatting>
  <conditionalFormatting sqref="AM98">
    <cfRule type="iconSet" priority="31">
      <iconSet iconSet="3Symbols">
        <cfvo type="percent" val="0"/>
        <cfvo type="num" val="3"/>
        <cfvo type="num" val="4"/>
      </iconSet>
    </cfRule>
  </conditionalFormatting>
  <conditionalFormatting sqref="AM102">
    <cfRule type="iconSet" priority="1">
      <iconSet iconSet="3Symbols">
        <cfvo type="percent" val="0"/>
        <cfvo type="num" val="3"/>
        <cfvo type="num" val="4"/>
      </iconSet>
    </cfRule>
  </conditionalFormatting>
  <conditionalFormatting sqref="AM106">
    <cfRule type="iconSet" priority="6">
      <iconSet iconSet="3Symbols">
        <cfvo type="percent" val="0"/>
        <cfvo type="num" val="3"/>
        <cfvo type="num" val="4"/>
      </iconSet>
    </cfRule>
  </conditionalFormatting>
  <conditionalFormatting sqref="AM112">
    <cfRule type="iconSet" priority="27">
      <iconSet iconSet="3Symbols">
        <cfvo type="percent" val="0"/>
        <cfvo type="num" val="3"/>
        <cfvo type="num" val="4"/>
      </iconSet>
    </cfRule>
  </conditionalFormatting>
  <conditionalFormatting sqref="AM114">
    <cfRule type="iconSet" priority="14">
      <iconSet iconSet="3Symbols">
        <cfvo type="percent" val="0"/>
        <cfvo type="num" val="3"/>
        <cfvo type="num" val="4"/>
      </iconSet>
    </cfRule>
  </conditionalFormatting>
  <conditionalFormatting sqref="AM118">
    <cfRule type="iconSet" priority="4">
      <iconSet iconSet="3Symbols">
        <cfvo type="percent" val="0"/>
        <cfvo type="num" val="3"/>
        <cfvo type="num" val="4"/>
      </iconSet>
    </cfRule>
  </conditionalFormatting>
  <conditionalFormatting sqref="AM124">
    <cfRule type="iconSet" priority="7">
      <iconSet iconSet="3Symbols">
        <cfvo type="percent" val="0"/>
        <cfvo type="num" val="3"/>
        <cfvo type="num" val="4"/>
      </iconSet>
    </cfRule>
  </conditionalFormatting>
  <conditionalFormatting sqref="AM126">
    <cfRule type="iconSet" priority="8">
      <iconSet iconSet="3Symbols">
        <cfvo type="percent" val="0"/>
        <cfvo type="num" val="3"/>
        <cfvo type="num" val="4"/>
      </iconSet>
    </cfRule>
  </conditionalFormatting>
  <conditionalFormatting sqref="AM128">
    <cfRule type="iconSet" priority="3">
      <iconSet iconSet="3Symbols">
        <cfvo type="percent" val="0"/>
        <cfvo type="num" val="3"/>
        <cfvo type="num" val="4"/>
      </iconSet>
    </cfRule>
  </conditionalFormatting>
  <conditionalFormatting sqref="AM132">
    <cfRule type="iconSet" priority="25">
      <iconSet iconSet="3Symbols">
        <cfvo type="percent" val="0"/>
        <cfvo type="num" val="3"/>
        <cfvo type="num" val="4"/>
      </iconSet>
    </cfRule>
  </conditionalFormatting>
  <conditionalFormatting sqref="AM138">
    <cfRule type="iconSet" priority="18">
      <iconSet iconSet="3Symbols">
        <cfvo type="percent" val="0"/>
        <cfvo type="num" val="3"/>
        <cfvo type="num" val="4"/>
      </iconSet>
    </cfRule>
  </conditionalFormatting>
  <conditionalFormatting sqref="AM140">
    <cfRule type="iconSet" priority="26">
      <iconSet iconSet="3Symbols">
        <cfvo type="percent" val="0"/>
        <cfvo type="num" val="3"/>
        <cfvo type="num" val="4"/>
      </iconSet>
    </cfRule>
  </conditionalFormatting>
  <conditionalFormatting sqref="AM144">
    <cfRule type="iconSet" priority="32">
      <iconSet iconSet="3Symbols">
        <cfvo type="percent" val="0"/>
        <cfvo type="num" val="3"/>
        <cfvo type="num" val="4"/>
      </iconSet>
    </cfRule>
  </conditionalFormatting>
  <conditionalFormatting sqref="AM149">
    <cfRule type="iconSet" priority="13">
      <iconSet iconSet="3Symbols">
        <cfvo type="percent" val="0"/>
        <cfvo type="num" val="3"/>
        <cfvo type="num" val="4"/>
      </iconSet>
    </cfRule>
  </conditionalFormatting>
  <conditionalFormatting sqref="AM153">
    <cfRule type="iconSet" priority="0">
      <iconSet iconSet="3Symbols">
        <cfvo type="percent" val="0"/>
        <cfvo type="num" val="3"/>
        <cfvo type="num" val="4"/>
      </iconSet>
    </cfRule>
  </conditionalFormatting>
  <conditionalFormatting sqref="AM159">
    <cfRule type="iconSet" priority="17">
      <iconSet iconSet="3Symbols">
        <cfvo type="percent" val="0"/>
        <cfvo type="num" val="3"/>
        <cfvo type="num" val="4"/>
      </iconSet>
    </cfRule>
  </conditionalFormatting>
  <conditionalFormatting sqref="AM161">
    <cfRule type="iconSet" priority="12">
      <iconSet iconSet="3Symbols">
        <cfvo type="percent" val="0"/>
        <cfvo type="num" val="3"/>
        <cfvo type="num" val="4"/>
      </iconSet>
    </cfRule>
  </conditionalFormatting>
  <conditionalFormatting sqref="AM167">
    <cfRule type="iconSet" priority="16">
      <iconSet iconSet="3Symbols">
        <cfvo type="percent" val="0"/>
        <cfvo type="num" val="3"/>
        <cfvo type="num" val="4"/>
      </iconSet>
    </cfRule>
  </conditionalFormatting>
  <conditionalFormatting sqref="AM171">
    <cfRule type="iconSet" priority="20">
      <iconSet iconSet="3Symbols">
        <cfvo type="percent" val="0"/>
        <cfvo type="num" val="3"/>
        <cfvo type="num" val="4"/>
      </iconSet>
    </cfRule>
  </conditionalFormatting>
  <conditionalFormatting sqref="AM175">
    <cfRule type="iconSet" priority="33">
      <iconSet iconSet="3Symbols">
        <cfvo type="percent" val="0"/>
        <cfvo type="num" val="3"/>
        <cfvo type="num" val="4"/>
      </iconSet>
    </cfRule>
  </conditionalFormatting>
  <conditionalFormatting sqref="AM180">
    <cfRule type="iconSet" priority="21">
      <iconSet iconSet="3Symbols">
        <cfvo type="percent" val="0"/>
        <cfvo type="num" val="3"/>
        <cfvo type="num" val="4"/>
      </iconSet>
    </cfRule>
  </conditionalFormatting>
  <conditionalFormatting sqref="AM186">
    <cfRule type="iconSet" priority="15">
      <iconSet iconSet="3Symbols">
        <cfvo type="percent" val="0"/>
        <cfvo type="num" val="3"/>
        <cfvo type="num" val="4"/>
      </iconSet>
    </cfRule>
  </conditionalFormatting>
  <conditionalFormatting sqref="AM188">
    <cfRule type="iconSet" priority="11">
      <iconSet iconSet="3Symbols">
        <cfvo type="percent" val="0"/>
        <cfvo type="num" val="3"/>
        <cfvo type="num" val="4"/>
      </iconSet>
    </cfRule>
  </conditionalFormatting>
  <conditionalFormatting sqref="AM192">
    <cfRule type="iconSet" priority="22">
      <iconSet iconSet="3Symbols">
        <cfvo type="percent" val="0"/>
        <cfvo type="num" val="3"/>
        <cfvo type="num" val="4"/>
      </iconSet>
    </cfRule>
  </conditionalFormatting>
  <conditionalFormatting sqref="AM196">
    <cfRule type="iconSet" priority="34">
      <iconSet iconSet="3Symbols">
        <cfvo type="percent" val="0"/>
        <cfvo type="num" val="3"/>
        <cfvo type="num" val="4"/>
      </iconSet>
    </cfRule>
  </conditionalFormatting>
  <dataValidations count="2">
    <dataValidation type="list" allowBlank="1" showInputMessage="1" showErrorMessage="1" sqref="AK87:AL88 AK91:AL92 AK95:AL96 AK99:AL100 AK107:AL108 AK114:AL114 AK116:AL116 AK119:AL120 AK67:AL68 AK71:AL72 AK75:AL76 AK79:AL80 AK129:AL130 AK133:AL134 AK141:AL142 AK147:AL147 AK150:AL151 AK153:AL153 AK155:AL155 AK162:AL163 AK172:AL173 AK181:AL182 AK178:AL178 AK189:AL190 AK193:AL194 AK199:AL199 AK103:AL104" xr:uid="{00000000-0002-0000-0400-000000000000}">
      <formula1>"0,1,2"</formula1>
    </dataValidation>
    <dataValidation type="list" allowBlank="1" showInputMessage="1" showErrorMessage="1" sqref="AK154:AL154 AK86:AL86 AK132:AL132 AK90:AL90 AJ87 AK94:AL94 AJ95 AK98:AL98 AK106:AL106 AK115:AL115 AK118:AL118 AK66:AL66 AK70:AL70 AK74:AL74 AK78:AL78 AK128:AL128 AJ91 AK140:AL140 AK144:AL146 AK149:AL149 AJ99 AK161:AL161 AK171:AL171 AK175:AL177 AK180:AL180 AK188:AL188 AK192:AL192 AK196:AL198 AK102:AL102" xr:uid="{00000000-0002-0000-0400-000001000000}">
      <formula1>"0,1"</formula1>
    </dataValidation>
  </dataValidations>
  <printOptions horizontalCentered="1" verticalCentered="1"/>
  <pageMargins left="0.11811023622047245" right="0.11811023622047245" top="0.35433070866141736" bottom="0.35433070866141736" header="0" footer="0"/>
  <pageSetup paperSize="9" orientation="landscape" horizontalDpi="300" verticalDpi="30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AW198"/>
  <sheetViews>
    <sheetView showGridLines="0" zoomScale="120" zoomScaleNormal="120" workbookViewId="0">
      <selection activeCell="AW13" sqref="AW13"/>
    </sheetView>
  </sheetViews>
  <sheetFormatPr defaultColWidth="2.7265625" defaultRowHeight="14"/>
  <cols>
    <col min="1" max="1" width="4.1796875" style="166" customWidth="1"/>
    <col min="2" max="2" width="2.7265625" style="110"/>
    <col min="3" max="3" width="2" style="110" customWidth="1"/>
    <col min="4" max="4" width="2.453125" style="110" customWidth="1"/>
    <col min="5" max="5" width="2.7265625" style="110"/>
    <col min="6" max="6" width="1.7265625" style="110" customWidth="1"/>
    <col min="7" max="7" width="2" style="110" customWidth="1"/>
    <col min="8" max="8" width="4" style="110" customWidth="1"/>
    <col min="9" max="9" width="1.453125" style="110" customWidth="1"/>
    <col min="10" max="10" width="6.1796875" style="110" customWidth="1"/>
    <col min="11" max="11" width="1.26953125" style="110" customWidth="1"/>
    <col min="12" max="12" width="2.26953125" style="110" customWidth="1"/>
    <col min="13" max="17" width="2.7265625" style="110"/>
    <col min="18" max="18" width="3.26953125" style="110" customWidth="1"/>
    <col min="19" max="20" width="2.7265625" style="110"/>
    <col min="21" max="21" width="5.81640625" style="110" customWidth="1"/>
    <col min="22" max="22" width="2.26953125" style="110" customWidth="1"/>
    <col min="23" max="23" width="4.453125" style="110" customWidth="1"/>
    <col min="24" max="26" width="2.7265625" style="110"/>
    <col min="27" max="27" width="3.81640625" style="110" customWidth="1"/>
    <col min="28" max="29" width="2.7265625" style="110"/>
    <col min="30" max="30" width="0.7265625" style="110" customWidth="1"/>
    <col min="31" max="34" width="2.7265625" style="110"/>
    <col min="35" max="35" width="5" style="110" customWidth="1"/>
    <col min="36" max="36" width="8.26953125" style="110" customWidth="1"/>
    <col min="37" max="37" width="2.26953125" style="110" customWidth="1"/>
    <col min="38" max="38" width="1.26953125" style="110" customWidth="1"/>
    <col min="39" max="39" width="7.81640625" style="147" customWidth="1"/>
    <col min="40" max="42" width="2.7265625" style="170"/>
    <col min="43" max="43" width="2.7265625" style="170" customWidth="1"/>
    <col min="44" max="44" width="2.7265625" style="170"/>
    <col min="45" max="45" width="3.81640625" style="170" customWidth="1"/>
    <col min="46" max="46" width="3" style="110" bestFit="1" customWidth="1"/>
    <col min="47" max="47" width="2.7265625" style="110"/>
    <col min="48" max="49" width="3" style="110" bestFit="1" customWidth="1"/>
    <col min="50" max="16384" width="2.7265625" style="110"/>
  </cols>
  <sheetData>
    <row r="1" spans="1:45" ht="27.75" customHeight="1">
      <c r="A1" s="393" t="s">
        <v>432</v>
      </c>
      <c r="B1" s="393"/>
      <c r="C1" s="393"/>
      <c r="D1" s="393"/>
      <c r="E1" s="393"/>
      <c r="F1" s="393"/>
      <c r="G1" s="393"/>
      <c r="H1" s="393"/>
      <c r="I1" s="393"/>
      <c r="J1" s="393"/>
      <c r="K1" s="393"/>
      <c r="L1" s="393"/>
      <c r="M1" s="393"/>
      <c r="N1" s="393"/>
      <c r="O1" s="393"/>
      <c r="P1" s="393"/>
      <c r="Q1" s="393"/>
      <c r="R1" s="393"/>
      <c r="S1" s="393"/>
      <c r="T1" s="393"/>
      <c r="U1" s="393"/>
      <c r="V1" s="393"/>
      <c r="W1" s="393"/>
      <c r="X1" s="393"/>
      <c r="Y1" s="393"/>
      <c r="Z1" s="393"/>
      <c r="AA1" s="393"/>
      <c r="AB1" s="393"/>
      <c r="AC1" s="393"/>
      <c r="AD1" s="393"/>
      <c r="AE1" s="393"/>
      <c r="AF1" s="393"/>
      <c r="AG1" s="393"/>
      <c r="AH1" s="393"/>
      <c r="AI1" s="393"/>
      <c r="AJ1" s="393"/>
      <c r="AK1" s="393"/>
      <c r="AL1" s="393"/>
      <c r="AM1" s="393"/>
      <c r="AN1" s="393"/>
      <c r="AO1" s="393"/>
      <c r="AP1" s="393"/>
      <c r="AQ1" s="393"/>
      <c r="AR1" s="393"/>
      <c r="AS1" s="393"/>
    </row>
    <row r="2" spans="1:45" ht="12" customHeight="1">
      <c r="A2" s="165"/>
      <c r="B2" s="111"/>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1"/>
      <c r="AM2" s="111"/>
      <c r="AN2" s="169"/>
      <c r="AO2" s="169"/>
      <c r="AP2" s="169"/>
      <c r="AQ2" s="169"/>
      <c r="AR2" s="169"/>
      <c r="AS2" s="169"/>
    </row>
    <row r="3" spans="1:45" s="142" customFormat="1" ht="16.5" customHeight="1">
      <c r="A3" s="394" t="s">
        <v>151</v>
      </c>
      <c r="B3" s="395"/>
      <c r="C3" s="395"/>
      <c r="D3" s="467" t="s">
        <v>562</v>
      </c>
      <c r="E3" s="468"/>
      <c r="F3" s="468"/>
      <c r="G3" s="468"/>
      <c r="H3" s="468"/>
      <c r="I3" s="468"/>
      <c r="M3" s="398" t="s">
        <v>425</v>
      </c>
      <c r="N3" s="399"/>
      <c r="O3" s="399"/>
      <c r="P3" s="399"/>
      <c r="Q3" s="399"/>
      <c r="R3" s="399"/>
      <c r="S3" s="469" t="s">
        <v>562</v>
      </c>
      <c r="T3" s="469"/>
      <c r="U3" s="469"/>
      <c r="V3" s="470"/>
      <c r="AG3" s="157"/>
      <c r="AH3" s="157"/>
      <c r="AI3" s="157"/>
      <c r="AJ3" s="157"/>
      <c r="AK3" s="157"/>
      <c r="AL3" s="157"/>
      <c r="AN3" s="460" t="s">
        <v>495</v>
      </c>
      <c r="AO3" s="461"/>
      <c r="AP3" s="471" t="s">
        <v>562</v>
      </c>
      <c r="AQ3" s="471"/>
      <c r="AR3" s="471"/>
      <c r="AS3" s="472"/>
    </row>
    <row r="4" spans="1:45" ht="10.5" customHeight="1"/>
    <row r="5" spans="1:45" ht="17.25" customHeight="1">
      <c r="A5" s="275" t="s">
        <v>426</v>
      </c>
      <c r="B5" s="275"/>
      <c r="C5" s="275"/>
      <c r="D5" s="275"/>
      <c r="E5" s="275"/>
      <c r="F5" s="275"/>
      <c r="G5" s="275"/>
      <c r="H5" s="275"/>
      <c r="I5" s="275"/>
      <c r="J5" s="275"/>
      <c r="K5" s="275"/>
      <c r="L5" s="275"/>
      <c r="M5" s="275"/>
      <c r="N5" s="275"/>
      <c r="O5" s="275"/>
      <c r="P5" s="275"/>
      <c r="Q5" s="275"/>
      <c r="R5" s="275"/>
      <c r="S5" s="275"/>
      <c r="T5" s="275"/>
      <c r="U5" s="275"/>
      <c r="V5" s="275"/>
      <c r="W5" s="275"/>
      <c r="X5" s="275"/>
      <c r="Y5" s="275"/>
      <c r="Z5" s="275"/>
      <c r="AA5" s="275"/>
      <c r="AB5" s="275"/>
      <c r="AC5" s="275"/>
      <c r="AE5" s="276" t="s">
        <v>580</v>
      </c>
      <c r="AF5" s="276"/>
      <c r="AG5" s="276"/>
      <c r="AH5" s="276"/>
      <c r="AI5" s="276"/>
      <c r="AJ5" s="276"/>
      <c r="AK5" s="276"/>
      <c r="AL5" s="276"/>
      <c r="AM5" s="276"/>
      <c r="AN5" s="276"/>
      <c r="AO5" s="276"/>
      <c r="AP5" s="276"/>
      <c r="AQ5" s="276"/>
      <c r="AR5" s="406">
        <f>Recap!E3</f>
        <v>0</v>
      </c>
      <c r="AS5" s="407"/>
    </row>
    <row r="6" spans="1:45" ht="18" customHeight="1"/>
    <row r="19" spans="1:45" ht="18.75" customHeight="1">
      <c r="A19" s="412" t="s">
        <v>566</v>
      </c>
      <c r="B19" s="413"/>
      <c r="C19" s="413"/>
      <c r="D19" s="413"/>
      <c r="E19" s="413"/>
      <c r="F19" s="413"/>
      <c r="G19" s="413"/>
      <c r="H19" s="413"/>
      <c r="I19" s="413"/>
      <c r="J19" s="413"/>
      <c r="K19" s="413"/>
      <c r="L19" s="413"/>
      <c r="M19" s="413"/>
      <c r="N19" s="413"/>
      <c r="O19" s="413"/>
      <c r="P19" s="413"/>
      <c r="Q19" s="413"/>
      <c r="R19" s="413"/>
      <c r="S19" s="413"/>
      <c r="T19" s="413"/>
      <c r="U19" s="413"/>
      <c r="V19" s="413"/>
      <c r="W19" s="413"/>
      <c r="X19" s="413"/>
      <c r="Y19" s="413"/>
      <c r="Z19" s="413"/>
      <c r="AA19" s="413"/>
      <c r="AB19" s="413"/>
      <c r="AC19" s="413"/>
      <c r="AD19" s="413"/>
      <c r="AE19" s="413"/>
      <c r="AF19" s="413"/>
      <c r="AG19" s="413"/>
      <c r="AH19" s="413"/>
      <c r="AI19" s="413"/>
      <c r="AJ19" s="413"/>
      <c r="AK19" s="413"/>
      <c r="AL19" s="413"/>
      <c r="AM19" s="413"/>
      <c r="AN19" s="413"/>
      <c r="AO19" s="413"/>
      <c r="AP19" s="413"/>
      <c r="AQ19" s="413"/>
      <c r="AR19" s="413"/>
      <c r="AS19" s="414"/>
    </row>
    <row r="20" spans="1:45" ht="5.25" customHeight="1"/>
    <row r="21" spans="1:45" s="176" customFormat="1" ht="17.25" customHeight="1">
      <c r="A21" s="489" t="s">
        <v>563</v>
      </c>
      <c r="B21" s="490"/>
      <c r="C21" s="490"/>
      <c r="D21" s="490"/>
      <c r="E21" s="490"/>
      <c r="F21" s="490"/>
      <c r="G21" s="490"/>
      <c r="H21" s="490"/>
      <c r="I21" s="490"/>
      <c r="J21" s="490"/>
      <c r="K21" s="490"/>
      <c r="L21" s="490"/>
      <c r="M21" s="490"/>
      <c r="N21" s="490"/>
      <c r="O21" s="490"/>
      <c r="P21" s="490"/>
      <c r="Q21" s="490"/>
      <c r="R21" s="490"/>
      <c r="S21" s="490"/>
      <c r="T21" s="490"/>
      <c r="U21" s="490"/>
      <c r="V21" s="490"/>
      <c r="W21" s="490"/>
      <c r="X21" s="490"/>
      <c r="Y21" s="490"/>
      <c r="Z21" s="490"/>
      <c r="AA21" s="490"/>
      <c r="AB21" s="490"/>
      <c r="AC21" s="490"/>
      <c r="AD21" s="490"/>
      <c r="AE21" s="490"/>
      <c r="AF21" s="490"/>
      <c r="AG21" s="490"/>
      <c r="AH21" s="490"/>
      <c r="AI21" s="490"/>
      <c r="AJ21" s="490"/>
      <c r="AK21" s="490"/>
      <c r="AL21" s="490"/>
      <c r="AM21" s="490"/>
      <c r="AN21" s="490"/>
      <c r="AO21" s="490"/>
      <c r="AP21" s="490"/>
      <c r="AQ21" s="490"/>
      <c r="AR21" s="490"/>
      <c r="AS21" s="491"/>
    </row>
    <row r="22" spans="1:45" s="177" customFormat="1" ht="19.899999999999999" hidden="1" customHeight="1">
      <c r="A22" s="492"/>
      <c r="B22" s="493"/>
      <c r="C22" s="493"/>
      <c r="D22" s="493"/>
      <c r="E22" s="493"/>
      <c r="F22" s="493"/>
      <c r="G22" s="493"/>
      <c r="H22" s="493"/>
      <c r="I22" s="493"/>
      <c r="J22" s="493"/>
      <c r="K22" s="493"/>
      <c r="L22" s="493"/>
      <c r="M22" s="493"/>
      <c r="N22" s="493"/>
      <c r="O22" s="493"/>
      <c r="P22" s="493"/>
      <c r="Q22" s="493"/>
      <c r="R22" s="493"/>
      <c r="S22" s="493"/>
      <c r="T22" s="493"/>
      <c r="U22" s="493"/>
      <c r="V22" s="493"/>
      <c r="W22" s="493"/>
      <c r="X22" s="493"/>
      <c r="Y22" s="493"/>
      <c r="Z22" s="493"/>
      <c r="AA22" s="493"/>
      <c r="AB22" s="493"/>
      <c r="AC22" s="493"/>
      <c r="AD22" s="493"/>
      <c r="AE22" s="493"/>
      <c r="AF22" s="493"/>
      <c r="AG22" s="493"/>
      <c r="AH22" s="493"/>
      <c r="AI22" s="493"/>
      <c r="AJ22" s="493"/>
      <c r="AK22" s="493"/>
      <c r="AL22" s="493"/>
      <c r="AM22" s="493"/>
      <c r="AN22" s="493"/>
      <c r="AO22" s="493"/>
      <c r="AP22" s="493"/>
      <c r="AQ22" s="493"/>
      <c r="AR22" s="493"/>
      <c r="AS22" s="494"/>
    </row>
    <row r="23" spans="1:45" s="176" customFormat="1" ht="15" hidden="1" customHeight="1">
      <c r="A23" s="492"/>
      <c r="B23" s="493"/>
      <c r="C23" s="493"/>
      <c r="D23" s="493"/>
      <c r="E23" s="493"/>
      <c r="F23" s="493"/>
      <c r="G23" s="493"/>
      <c r="H23" s="493"/>
      <c r="I23" s="493"/>
      <c r="J23" s="493"/>
      <c r="K23" s="493"/>
      <c r="L23" s="493"/>
      <c r="M23" s="493"/>
      <c r="N23" s="493"/>
      <c r="O23" s="493"/>
      <c r="P23" s="493"/>
      <c r="Q23" s="493"/>
      <c r="R23" s="493"/>
      <c r="S23" s="493"/>
      <c r="T23" s="493"/>
      <c r="U23" s="493"/>
      <c r="V23" s="493"/>
      <c r="W23" s="493"/>
      <c r="X23" s="493"/>
      <c r="Y23" s="493"/>
      <c r="Z23" s="493"/>
      <c r="AA23" s="493"/>
      <c r="AB23" s="493"/>
      <c r="AC23" s="493"/>
      <c r="AD23" s="493"/>
      <c r="AE23" s="493"/>
      <c r="AF23" s="493"/>
      <c r="AG23" s="493"/>
      <c r="AH23" s="493"/>
      <c r="AI23" s="493"/>
      <c r="AJ23" s="493"/>
      <c r="AK23" s="493"/>
      <c r="AL23" s="493"/>
      <c r="AM23" s="493"/>
      <c r="AN23" s="493"/>
      <c r="AO23" s="493"/>
      <c r="AP23" s="493"/>
      <c r="AQ23" s="493"/>
      <c r="AR23" s="493"/>
      <c r="AS23" s="494"/>
    </row>
    <row r="24" spans="1:45" s="176" customFormat="1" ht="15" hidden="1" customHeight="1">
      <c r="A24" s="492"/>
      <c r="B24" s="493"/>
      <c r="C24" s="493"/>
      <c r="D24" s="493"/>
      <c r="E24" s="493"/>
      <c r="F24" s="493"/>
      <c r="G24" s="493"/>
      <c r="H24" s="493"/>
      <c r="I24" s="493"/>
      <c r="J24" s="493"/>
      <c r="K24" s="493"/>
      <c r="L24" s="493"/>
      <c r="M24" s="493"/>
      <c r="N24" s="493"/>
      <c r="O24" s="493"/>
      <c r="P24" s="493"/>
      <c r="Q24" s="493"/>
      <c r="R24" s="493"/>
      <c r="S24" s="493"/>
      <c r="T24" s="493"/>
      <c r="U24" s="493"/>
      <c r="V24" s="493"/>
      <c r="W24" s="493"/>
      <c r="X24" s="493"/>
      <c r="Y24" s="493"/>
      <c r="Z24" s="493"/>
      <c r="AA24" s="493"/>
      <c r="AB24" s="493"/>
      <c r="AC24" s="493"/>
      <c r="AD24" s="493"/>
      <c r="AE24" s="493"/>
      <c r="AF24" s="493"/>
      <c r="AG24" s="493"/>
      <c r="AH24" s="493"/>
      <c r="AI24" s="493"/>
      <c r="AJ24" s="493"/>
      <c r="AK24" s="493"/>
      <c r="AL24" s="493"/>
      <c r="AM24" s="493"/>
      <c r="AN24" s="493"/>
      <c r="AO24" s="493"/>
      <c r="AP24" s="493"/>
      <c r="AQ24" s="493"/>
      <c r="AR24" s="493"/>
      <c r="AS24" s="494"/>
    </row>
    <row r="25" spans="1:45" s="176" customFormat="1" ht="15" hidden="1" customHeight="1">
      <c r="A25" s="492"/>
      <c r="B25" s="493"/>
      <c r="C25" s="493"/>
      <c r="D25" s="493"/>
      <c r="E25" s="493"/>
      <c r="F25" s="493"/>
      <c r="G25" s="493"/>
      <c r="H25" s="493"/>
      <c r="I25" s="493"/>
      <c r="J25" s="493"/>
      <c r="K25" s="493"/>
      <c r="L25" s="493"/>
      <c r="M25" s="493"/>
      <c r="N25" s="493"/>
      <c r="O25" s="493"/>
      <c r="P25" s="493"/>
      <c r="Q25" s="493"/>
      <c r="R25" s="493"/>
      <c r="S25" s="493"/>
      <c r="T25" s="493"/>
      <c r="U25" s="493"/>
      <c r="V25" s="493"/>
      <c r="W25" s="493"/>
      <c r="X25" s="493"/>
      <c r="Y25" s="493"/>
      <c r="Z25" s="493"/>
      <c r="AA25" s="493"/>
      <c r="AB25" s="493"/>
      <c r="AC25" s="493"/>
      <c r="AD25" s="493"/>
      <c r="AE25" s="493"/>
      <c r="AF25" s="493"/>
      <c r="AG25" s="493"/>
      <c r="AH25" s="493"/>
      <c r="AI25" s="493"/>
      <c r="AJ25" s="493"/>
      <c r="AK25" s="493"/>
      <c r="AL25" s="493"/>
      <c r="AM25" s="493"/>
      <c r="AN25" s="493"/>
      <c r="AO25" s="493"/>
      <c r="AP25" s="493"/>
      <c r="AQ25" s="493"/>
      <c r="AR25" s="493"/>
      <c r="AS25" s="494"/>
    </row>
    <row r="26" spans="1:45" s="176" customFormat="1" ht="15" hidden="1" customHeight="1">
      <c r="A26" s="492"/>
      <c r="B26" s="493"/>
      <c r="C26" s="493"/>
      <c r="D26" s="493"/>
      <c r="E26" s="493"/>
      <c r="F26" s="493"/>
      <c r="G26" s="493"/>
      <c r="H26" s="493"/>
      <c r="I26" s="493"/>
      <c r="J26" s="493"/>
      <c r="K26" s="493"/>
      <c r="L26" s="493"/>
      <c r="M26" s="493"/>
      <c r="N26" s="493"/>
      <c r="O26" s="493"/>
      <c r="P26" s="493"/>
      <c r="Q26" s="493"/>
      <c r="R26" s="493"/>
      <c r="S26" s="493"/>
      <c r="T26" s="493"/>
      <c r="U26" s="493"/>
      <c r="V26" s="493"/>
      <c r="W26" s="493"/>
      <c r="X26" s="493"/>
      <c r="Y26" s="493"/>
      <c r="Z26" s="493"/>
      <c r="AA26" s="493"/>
      <c r="AB26" s="493"/>
      <c r="AC26" s="493"/>
      <c r="AD26" s="493"/>
      <c r="AE26" s="493"/>
      <c r="AF26" s="493"/>
      <c r="AG26" s="493"/>
      <c r="AH26" s="493"/>
      <c r="AI26" s="493"/>
      <c r="AJ26" s="493"/>
      <c r="AK26" s="493"/>
      <c r="AL26" s="493"/>
      <c r="AM26" s="493"/>
      <c r="AN26" s="493"/>
      <c r="AO26" s="493"/>
      <c r="AP26" s="493"/>
      <c r="AQ26" s="493"/>
      <c r="AR26" s="493"/>
      <c r="AS26" s="494"/>
    </row>
    <row r="27" spans="1:45" s="176" customFormat="1" ht="15" hidden="1" customHeight="1">
      <c r="A27" s="492"/>
      <c r="B27" s="493"/>
      <c r="C27" s="493"/>
      <c r="D27" s="493"/>
      <c r="E27" s="493"/>
      <c r="F27" s="493"/>
      <c r="G27" s="493"/>
      <c r="H27" s="493"/>
      <c r="I27" s="493"/>
      <c r="J27" s="493"/>
      <c r="K27" s="493"/>
      <c r="L27" s="493"/>
      <c r="M27" s="493"/>
      <c r="N27" s="493"/>
      <c r="O27" s="493"/>
      <c r="P27" s="493"/>
      <c r="Q27" s="493"/>
      <c r="R27" s="493"/>
      <c r="S27" s="493"/>
      <c r="T27" s="493"/>
      <c r="U27" s="493"/>
      <c r="V27" s="493"/>
      <c r="W27" s="493"/>
      <c r="X27" s="493"/>
      <c r="Y27" s="493"/>
      <c r="Z27" s="493"/>
      <c r="AA27" s="493"/>
      <c r="AB27" s="493"/>
      <c r="AC27" s="493"/>
      <c r="AD27" s="493"/>
      <c r="AE27" s="493"/>
      <c r="AF27" s="493"/>
      <c r="AG27" s="493"/>
      <c r="AH27" s="493"/>
      <c r="AI27" s="493"/>
      <c r="AJ27" s="493"/>
      <c r="AK27" s="493"/>
      <c r="AL27" s="493"/>
      <c r="AM27" s="493"/>
      <c r="AN27" s="493"/>
      <c r="AO27" s="493"/>
      <c r="AP27" s="493"/>
      <c r="AQ27" s="493"/>
      <c r="AR27" s="493"/>
      <c r="AS27" s="494"/>
    </row>
    <row r="28" spans="1:45" s="176" customFormat="1" ht="15" hidden="1" customHeight="1">
      <c r="A28" s="492"/>
      <c r="B28" s="493"/>
      <c r="C28" s="493"/>
      <c r="D28" s="493"/>
      <c r="E28" s="493"/>
      <c r="F28" s="493"/>
      <c r="G28" s="493"/>
      <c r="H28" s="493"/>
      <c r="I28" s="493"/>
      <c r="J28" s="493"/>
      <c r="K28" s="493"/>
      <c r="L28" s="493"/>
      <c r="M28" s="493"/>
      <c r="N28" s="493"/>
      <c r="O28" s="493"/>
      <c r="P28" s="493"/>
      <c r="Q28" s="493"/>
      <c r="R28" s="493"/>
      <c r="S28" s="493"/>
      <c r="T28" s="493"/>
      <c r="U28" s="493"/>
      <c r="V28" s="493"/>
      <c r="W28" s="493"/>
      <c r="X28" s="493"/>
      <c r="Y28" s="493"/>
      <c r="Z28" s="493"/>
      <c r="AA28" s="493"/>
      <c r="AB28" s="493"/>
      <c r="AC28" s="493"/>
      <c r="AD28" s="493"/>
      <c r="AE28" s="493"/>
      <c r="AF28" s="493"/>
      <c r="AG28" s="493"/>
      <c r="AH28" s="493"/>
      <c r="AI28" s="493"/>
      <c r="AJ28" s="493"/>
      <c r="AK28" s="493"/>
      <c r="AL28" s="493"/>
      <c r="AM28" s="493"/>
      <c r="AN28" s="493"/>
      <c r="AO28" s="493"/>
      <c r="AP28" s="493"/>
      <c r="AQ28" s="493"/>
      <c r="AR28" s="493"/>
      <c r="AS28" s="494"/>
    </row>
    <row r="29" spans="1:45" s="176" customFormat="1" ht="15" hidden="1" customHeight="1">
      <c r="A29" s="492"/>
      <c r="B29" s="493"/>
      <c r="C29" s="493"/>
      <c r="D29" s="493"/>
      <c r="E29" s="493"/>
      <c r="F29" s="493"/>
      <c r="G29" s="493"/>
      <c r="H29" s="493"/>
      <c r="I29" s="493"/>
      <c r="J29" s="493"/>
      <c r="K29" s="493"/>
      <c r="L29" s="493"/>
      <c r="M29" s="493"/>
      <c r="N29" s="493"/>
      <c r="O29" s="493"/>
      <c r="P29" s="493"/>
      <c r="Q29" s="493"/>
      <c r="R29" s="493"/>
      <c r="S29" s="493"/>
      <c r="T29" s="493"/>
      <c r="U29" s="493"/>
      <c r="V29" s="493"/>
      <c r="W29" s="493"/>
      <c r="X29" s="493"/>
      <c r="Y29" s="493"/>
      <c r="Z29" s="493"/>
      <c r="AA29" s="493"/>
      <c r="AB29" s="493"/>
      <c r="AC29" s="493"/>
      <c r="AD29" s="493"/>
      <c r="AE29" s="493"/>
      <c r="AF29" s="493"/>
      <c r="AG29" s="493"/>
      <c r="AH29" s="493"/>
      <c r="AI29" s="493"/>
      <c r="AJ29" s="493"/>
      <c r="AK29" s="493"/>
      <c r="AL29" s="493"/>
      <c r="AM29" s="493"/>
      <c r="AN29" s="493"/>
      <c r="AO29" s="493"/>
      <c r="AP29" s="493"/>
      <c r="AQ29" s="493"/>
      <c r="AR29" s="493"/>
      <c r="AS29" s="494"/>
    </row>
    <row r="30" spans="1:45" s="176" customFormat="1" ht="15" hidden="1" customHeight="1">
      <c r="A30" s="492"/>
      <c r="B30" s="493"/>
      <c r="C30" s="493"/>
      <c r="D30" s="493"/>
      <c r="E30" s="493"/>
      <c r="F30" s="493"/>
      <c r="G30" s="493"/>
      <c r="H30" s="493"/>
      <c r="I30" s="493"/>
      <c r="J30" s="493"/>
      <c r="K30" s="493"/>
      <c r="L30" s="493"/>
      <c r="M30" s="493"/>
      <c r="N30" s="493"/>
      <c r="O30" s="493"/>
      <c r="P30" s="493"/>
      <c r="Q30" s="493"/>
      <c r="R30" s="493"/>
      <c r="S30" s="493"/>
      <c r="T30" s="493"/>
      <c r="U30" s="493"/>
      <c r="V30" s="493"/>
      <c r="W30" s="493"/>
      <c r="X30" s="493"/>
      <c r="Y30" s="493"/>
      <c r="Z30" s="493"/>
      <c r="AA30" s="493"/>
      <c r="AB30" s="493"/>
      <c r="AC30" s="493"/>
      <c r="AD30" s="493"/>
      <c r="AE30" s="493"/>
      <c r="AF30" s="493"/>
      <c r="AG30" s="493"/>
      <c r="AH30" s="493"/>
      <c r="AI30" s="493"/>
      <c r="AJ30" s="493"/>
      <c r="AK30" s="493"/>
      <c r="AL30" s="493"/>
      <c r="AM30" s="493"/>
      <c r="AN30" s="493"/>
      <c r="AO30" s="493"/>
      <c r="AP30" s="493"/>
      <c r="AQ30" s="493"/>
      <c r="AR30" s="493"/>
      <c r="AS30" s="494"/>
    </row>
    <row r="31" spans="1:45" s="176" customFormat="1" ht="15" hidden="1" customHeight="1">
      <c r="A31" s="492"/>
      <c r="B31" s="493"/>
      <c r="C31" s="493"/>
      <c r="D31" s="493"/>
      <c r="E31" s="493"/>
      <c r="F31" s="493"/>
      <c r="G31" s="493"/>
      <c r="H31" s="493"/>
      <c r="I31" s="493"/>
      <c r="J31" s="493"/>
      <c r="K31" s="493"/>
      <c r="L31" s="493"/>
      <c r="M31" s="493"/>
      <c r="N31" s="493"/>
      <c r="O31" s="493"/>
      <c r="P31" s="493"/>
      <c r="Q31" s="493"/>
      <c r="R31" s="493"/>
      <c r="S31" s="493"/>
      <c r="T31" s="493"/>
      <c r="U31" s="493"/>
      <c r="V31" s="493"/>
      <c r="W31" s="493"/>
      <c r="X31" s="493"/>
      <c r="Y31" s="493"/>
      <c r="Z31" s="493"/>
      <c r="AA31" s="493"/>
      <c r="AB31" s="493"/>
      <c r="AC31" s="493"/>
      <c r="AD31" s="493"/>
      <c r="AE31" s="493"/>
      <c r="AF31" s="493"/>
      <c r="AG31" s="493"/>
      <c r="AH31" s="493"/>
      <c r="AI31" s="493"/>
      <c r="AJ31" s="493"/>
      <c r="AK31" s="493"/>
      <c r="AL31" s="493"/>
      <c r="AM31" s="493"/>
      <c r="AN31" s="493"/>
      <c r="AO31" s="493"/>
      <c r="AP31" s="493"/>
      <c r="AQ31" s="493"/>
      <c r="AR31" s="493"/>
      <c r="AS31" s="494"/>
    </row>
    <row r="32" spans="1:45" s="176" customFormat="1" ht="15" hidden="1" customHeight="1">
      <c r="A32" s="492"/>
      <c r="B32" s="493"/>
      <c r="C32" s="493"/>
      <c r="D32" s="493"/>
      <c r="E32" s="493"/>
      <c r="F32" s="493"/>
      <c r="G32" s="493"/>
      <c r="H32" s="493"/>
      <c r="I32" s="493"/>
      <c r="J32" s="493"/>
      <c r="K32" s="493"/>
      <c r="L32" s="493"/>
      <c r="M32" s="493"/>
      <c r="N32" s="493"/>
      <c r="O32" s="493"/>
      <c r="P32" s="493"/>
      <c r="Q32" s="493"/>
      <c r="R32" s="493"/>
      <c r="S32" s="493"/>
      <c r="T32" s="493"/>
      <c r="U32" s="493"/>
      <c r="V32" s="493"/>
      <c r="W32" s="493"/>
      <c r="X32" s="493"/>
      <c r="Y32" s="493"/>
      <c r="Z32" s="493"/>
      <c r="AA32" s="493"/>
      <c r="AB32" s="493"/>
      <c r="AC32" s="493"/>
      <c r="AD32" s="493"/>
      <c r="AE32" s="493"/>
      <c r="AF32" s="493"/>
      <c r="AG32" s="493"/>
      <c r="AH32" s="493"/>
      <c r="AI32" s="493"/>
      <c r="AJ32" s="493"/>
      <c r="AK32" s="493"/>
      <c r="AL32" s="493"/>
      <c r="AM32" s="493"/>
      <c r="AN32" s="493"/>
      <c r="AO32" s="493"/>
      <c r="AP32" s="493"/>
      <c r="AQ32" s="493"/>
      <c r="AR32" s="493"/>
      <c r="AS32" s="494"/>
    </row>
    <row r="33" spans="1:46" s="176" customFormat="1">
      <c r="A33" s="492"/>
      <c r="B33" s="493"/>
      <c r="C33" s="493"/>
      <c r="D33" s="493"/>
      <c r="E33" s="493"/>
      <c r="F33" s="493"/>
      <c r="G33" s="493"/>
      <c r="H33" s="493"/>
      <c r="I33" s="493"/>
      <c r="J33" s="493"/>
      <c r="K33" s="493"/>
      <c r="L33" s="493"/>
      <c r="M33" s="493"/>
      <c r="N33" s="493"/>
      <c r="O33" s="493"/>
      <c r="P33" s="493"/>
      <c r="Q33" s="493"/>
      <c r="R33" s="493"/>
      <c r="S33" s="493"/>
      <c r="T33" s="493"/>
      <c r="U33" s="493"/>
      <c r="V33" s="493"/>
      <c r="W33" s="493"/>
      <c r="X33" s="493"/>
      <c r="Y33" s="493"/>
      <c r="Z33" s="493"/>
      <c r="AA33" s="493"/>
      <c r="AB33" s="493"/>
      <c r="AC33" s="493"/>
      <c r="AD33" s="493"/>
      <c r="AE33" s="493"/>
      <c r="AF33" s="493"/>
      <c r="AG33" s="493"/>
      <c r="AH33" s="493"/>
      <c r="AI33" s="493"/>
      <c r="AJ33" s="493"/>
      <c r="AK33" s="493"/>
      <c r="AL33" s="493"/>
      <c r="AM33" s="493"/>
      <c r="AN33" s="493"/>
      <c r="AO33" s="493"/>
      <c r="AP33" s="493"/>
      <c r="AQ33" s="493"/>
      <c r="AR33" s="493"/>
      <c r="AS33" s="494"/>
    </row>
    <row r="34" spans="1:46" s="176" customFormat="1">
      <c r="A34" s="495"/>
      <c r="B34" s="496"/>
      <c r="C34" s="496"/>
      <c r="D34" s="496"/>
      <c r="E34" s="496"/>
      <c r="F34" s="496"/>
      <c r="G34" s="496"/>
      <c r="H34" s="496"/>
      <c r="I34" s="496"/>
      <c r="J34" s="496"/>
      <c r="K34" s="496"/>
      <c r="L34" s="496"/>
      <c r="M34" s="496"/>
      <c r="N34" s="496"/>
      <c r="O34" s="496"/>
      <c r="P34" s="496"/>
      <c r="Q34" s="496"/>
      <c r="R34" s="496"/>
      <c r="S34" s="496"/>
      <c r="T34" s="496"/>
      <c r="U34" s="496"/>
      <c r="V34" s="496"/>
      <c r="W34" s="496"/>
      <c r="X34" s="496"/>
      <c r="Y34" s="496"/>
      <c r="Z34" s="496"/>
      <c r="AA34" s="496"/>
      <c r="AB34" s="496"/>
      <c r="AC34" s="496"/>
      <c r="AD34" s="496"/>
      <c r="AE34" s="496"/>
      <c r="AF34" s="496"/>
      <c r="AG34" s="496"/>
      <c r="AH34" s="496"/>
      <c r="AI34" s="496"/>
      <c r="AJ34" s="496"/>
      <c r="AK34" s="496"/>
      <c r="AL34" s="496"/>
      <c r="AM34" s="496"/>
      <c r="AN34" s="496"/>
      <c r="AO34" s="496"/>
      <c r="AP34" s="496"/>
      <c r="AQ34" s="496"/>
      <c r="AR34" s="496"/>
      <c r="AS34" s="497"/>
    </row>
    <row r="35" spans="1:46" ht="0.65" customHeight="1">
      <c r="AE35" s="180"/>
      <c r="AF35" s="180"/>
      <c r="AG35" s="180"/>
      <c r="AH35" s="180"/>
      <c r="AI35" s="180"/>
      <c r="AJ35" s="180"/>
      <c r="AK35" s="180"/>
      <c r="AL35" s="180"/>
      <c r="AM35" s="181"/>
      <c r="AN35" s="182"/>
      <c r="AO35" s="182"/>
      <c r="AP35" s="182"/>
      <c r="AQ35" s="182"/>
      <c r="AR35" s="182"/>
      <c r="AS35" s="182"/>
    </row>
    <row r="36" spans="1:46" ht="9" customHeight="1"/>
    <row r="37" spans="1:46" ht="23.25" customHeight="1">
      <c r="A37" s="457" t="s">
        <v>511</v>
      </c>
      <c r="B37" s="457"/>
      <c r="C37" s="457"/>
      <c r="D37" s="457"/>
      <c r="E37" s="457"/>
      <c r="F37" s="457"/>
      <c r="G37" s="457"/>
      <c r="H37" s="457"/>
      <c r="I37" s="457"/>
      <c r="J37" s="457"/>
      <c r="K37" s="457"/>
      <c r="L37" s="457"/>
      <c r="M37" s="457"/>
      <c r="N37" s="457"/>
      <c r="O37" s="457"/>
      <c r="P37" s="457"/>
      <c r="Q37" s="457"/>
      <c r="R37" s="457"/>
      <c r="S37" s="457"/>
      <c r="T37" s="457"/>
      <c r="U37" s="457"/>
      <c r="V37" s="457"/>
      <c r="W37" s="457"/>
      <c r="X37" s="457"/>
      <c r="Y37" s="457"/>
      <c r="Z37" s="457"/>
      <c r="AA37" s="457"/>
      <c r="AB37" s="457"/>
      <c r="AC37" s="457"/>
      <c r="AD37" s="457"/>
      <c r="AE37" s="457"/>
      <c r="AF37" s="457"/>
      <c r="AG37" s="457"/>
      <c r="AH37" s="457"/>
      <c r="AI37" s="457"/>
      <c r="AJ37" s="457"/>
      <c r="AK37" s="457"/>
      <c r="AL37" s="457"/>
      <c r="AM37" s="457"/>
      <c r="AN37" s="457"/>
      <c r="AO37" s="457"/>
      <c r="AP37" s="457"/>
      <c r="AQ37" s="457"/>
      <c r="AR37" s="457"/>
      <c r="AS37" s="457"/>
    </row>
    <row r="38" spans="1:46" s="112" customFormat="1" ht="20.25" customHeight="1">
      <c r="A38" s="408" t="s">
        <v>427</v>
      </c>
      <c r="B38" s="409"/>
      <c r="C38" s="409"/>
      <c r="D38" s="409"/>
      <c r="E38" s="409"/>
      <c r="F38" s="409"/>
      <c r="G38" s="409"/>
      <c r="H38" s="409"/>
      <c r="I38" s="410"/>
      <c r="J38" s="403" t="s">
        <v>559</v>
      </c>
      <c r="K38" s="404"/>
      <c r="L38" s="404"/>
      <c r="M38" s="404"/>
      <c r="N38" s="404"/>
      <c r="O38" s="404"/>
      <c r="P38" s="404"/>
      <c r="Q38" s="404"/>
      <c r="R38" s="404"/>
      <c r="S38" s="404"/>
      <c r="T38" s="404"/>
      <c r="U38" s="404"/>
      <c r="V38" s="404"/>
      <c r="W38" s="404"/>
      <c r="X38" s="404"/>
      <c r="Y38" s="404"/>
      <c r="Z38" s="404"/>
      <c r="AA38" s="405"/>
      <c r="AB38" s="403" t="s">
        <v>428</v>
      </c>
      <c r="AC38" s="404"/>
      <c r="AD38" s="404"/>
      <c r="AE38" s="404"/>
      <c r="AF38" s="404"/>
      <c r="AG38" s="404"/>
      <c r="AH38" s="404"/>
      <c r="AI38" s="405"/>
      <c r="AJ38" s="403" t="s">
        <v>111</v>
      </c>
      <c r="AK38" s="404"/>
      <c r="AL38" s="404"/>
      <c r="AM38" s="411" t="s">
        <v>429</v>
      </c>
      <c r="AN38" s="411"/>
      <c r="AO38" s="411"/>
      <c r="AP38" s="411"/>
      <c r="AQ38" s="411"/>
      <c r="AR38" s="411"/>
      <c r="AS38" s="411"/>
    </row>
    <row r="39" spans="1:46" ht="18" customHeight="1">
      <c r="A39" s="239" t="s">
        <v>405</v>
      </c>
      <c r="B39" s="240"/>
      <c r="C39" s="240"/>
      <c r="D39" s="240"/>
      <c r="E39" s="240"/>
      <c r="F39" s="240"/>
      <c r="G39" s="240"/>
      <c r="H39" s="240"/>
      <c r="I39" s="241"/>
      <c r="J39" s="473" t="s">
        <v>562</v>
      </c>
      <c r="K39" s="474"/>
      <c r="L39" s="474"/>
      <c r="M39" s="474"/>
      <c r="N39" s="474"/>
      <c r="O39" s="474"/>
      <c r="P39" s="474"/>
      <c r="Q39" s="474"/>
      <c r="R39" s="474"/>
      <c r="S39" s="474"/>
      <c r="T39" s="474"/>
      <c r="U39" s="474"/>
      <c r="V39" s="474"/>
      <c r="W39" s="474"/>
      <c r="X39" s="474"/>
      <c r="Y39" s="474"/>
      <c r="Z39" s="474"/>
      <c r="AA39" s="475"/>
      <c r="AB39" s="476" t="s">
        <v>564</v>
      </c>
      <c r="AC39" s="477"/>
      <c r="AD39" s="477"/>
      <c r="AE39" s="477"/>
      <c r="AF39" s="477"/>
      <c r="AG39" s="477"/>
      <c r="AH39" s="477"/>
      <c r="AI39" s="478"/>
      <c r="AJ39" s="178" t="s">
        <v>564</v>
      </c>
      <c r="AK39" s="179"/>
      <c r="AL39" s="179"/>
      <c r="AM39" s="479" t="s">
        <v>564</v>
      </c>
      <c r="AN39" s="479"/>
      <c r="AO39" s="479"/>
      <c r="AP39" s="479"/>
      <c r="AQ39" s="479"/>
      <c r="AR39" s="479"/>
      <c r="AS39" s="479"/>
      <c r="AT39" s="116"/>
    </row>
    <row r="40" spans="1:46" ht="18" hidden="1" customHeight="1">
      <c r="A40" s="242"/>
      <c r="B40" s="243"/>
      <c r="C40" s="243"/>
      <c r="D40" s="243"/>
      <c r="E40" s="243"/>
      <c r="F40" s="243"/>
      <c r="G40" s="243"/>
      <c r="H40" s="243"/>
      <c r="I40" s="244"/>
      <c r="J40" s="473"/>
      <c r="K40" s="474"/>
      <c r="L40" s="474"/>
      <c r="M40" s="474"/>
      <c r="N40" s="474"/>
      <c r="O40" s="474"/>
      <c r="P40" s="474"/>
      <c r="Q40" s="474"/>
      <c r="R40" s="474"/>
      <c r="S40" s="474"/>
      <c r="T40" s="474"/>
      <c r="U40" s="474"/>
      <c r="V40" s="474"/>
      <c r="W40" s="474"/>
      <c r="X40" s="474"/>
      <c r="Y40" s="474"/>
      <c r="Z40" s="474"/>
      <c r="AA40" s="475"/>
      <c r="AB40" s="476"/>
      <c r="AC40" s="477"/>
      <c r="AD40" s="477"/>
      <c r="AE40" s="477"/>
      <c r="AF40" s="477"/>
      <c r="AG40" s="477"/>
      <c r="AH40" s="477"/>
      <c r="AI40" s="478"/>
      <c r="AJ40" s="178" t="s">
        <v>564</v>
      </c>
      <c r="AK40" s="179"/>
      <c r="AL40" s="179"/>
      <c r="AM40" s="479"/>
      <c r="AN40" s="479"/>
      <c r="AO40" s="479"/>
      <c r="AP40" s="479"/>
      <c r="AQ40" s="479"/>
      <c r="AR40" s="479"/>
      <c r="AS40" s="479"/>
    </row>
    <row r="41" spans="1:46" ht="28.5" hidden="1" customHeight="1">
      <c r="A41" s="242"/>
      <c r="B41" s="243"/>
      <c r="C41" s="243"/>
      <c r="D41" s="243"/>
      <c r="E41" s="243"/>
      <c r="F41" s="243"/>
      <c r="G41" s="243"/>
      <c r="H41" s="243"/>
      <c r="I41" s="244"/>
      <c r="J41" s="473"/>
      <c r="K41" s="474"/>
      <c r="L41" s="474"/>
      <c r="M41" s="474"/>
      <c r="N41" s="474"/>
      <c r="O41" s="474"/>
      <c r="P41" s="474"/>
      <c r="Q41" s="474"/>
      <c r="R41" s="474"/>
      <c r="S41" s="474"/>
      <c r="T41" s="474"/>
      <c r="U41" s="474"/>
      <c r="V41" s="474"/>
      <c r="W41" s="474"/>
      <c r="X41" s="474"/>
      <c r="Y41" s="474"/>
      <c r="Z41" s="474"/>
      <c r="AA41" s="475"/>
      <c r="AB41" s="476"/>
      <c r="AC41" s="477"/>
      <c r="AD41" s="477"/>
      <c r="AE41" s="477"/>
      <c r="AF41" s="477"/>
      <c r="AG41" s="477"/>
      <c r="AH41" s="477"/>
      <c r="AI41" s="478"/>
      <c r="AJ41" s="178" t="s">
        <v>564</v>
      </c>
      <c r="AK41" s="179"/>
      <c r="AL41" s="179"/>
      <c r="AM41" s="479"/>
      <c r="AN41" s="479"/>
      <c r="AO41" s="479"/>
      <c r="AP41" s="479"/>
      <c r="AQ41" s="479"/>
      <c r="AR41" s="479"/>
      <c r="AS41" s="479"/>
    </row>
    <row r="42" spans="1:46" ht="25" customHeight="1">
      <c r="A42" s="242"/>
      <c r="B42" s="243"/>
      <c r="C42" s="243"/>
      <c r="D42" s="243"/>
      <c r="E42" s="243"/>
      <c r="F42" s="243"/>
      <c r="G42" s="243"/>
      <c r="H42" s="243"/>
      <c r="I42" s="244"/>
      <c r="J42" s="480" t="s">
        <v>562</v>
      </c>
      <c r="K42" s="481"/>
      <c r="L42" s="481"/>
      <c r="M42" s="481"/>
      <c r="N42" s="481"/>
      <c r="O42" s="481"/>
      <c r="P42" s="481"/>
      <c r="Q42" s="481"/>
      <c r="R42" s="481"/>
      <c r="S42" s="481"/>
      <c r="T42" s="481"/>
      <c r="U42" s="481"/>
      <c r="V42" s="481"/>
      <c r="W42" s="481"/>
      <c r="X42" s="481"/>
      <c r="Y42" s="481"/>
      <c r="Z42" s="481"/>
      <c r="AA42" s="482"/>
      <c r="AB42" s="476" t="s">
        <v>564</v>
      </c>
      <c r="AC42" s="477"/>
      <c r="AD42" s="477"/>
      <c r="AE42" s="477"/>
      <c r="AF42" s="477"/>
      <c r="AG42" s="477"/>
      <c r="AH42" s="477"/>
      <c r="AI42" s="478"/>
      <c r="AJ42" s="178" t="s">
        <v>564</v>
      </c>
      <c r="AK42" s="179"/>
      <c r="AL42" s="179"/>
      <c r="AM42" s="479" t="s">
        <v>564</v>
      </c>
      <c r="AN42" s="479"/>
      <c r="AO42" s="479"/>
      <c r="AP42" s="479"/>
      <c r="AQ42" s="479"/>
      <c r="AR42" s="479"/>
      <c r="AS42" s="479"/>
    </row>
    <row r="43" spans="1:46" ht="20.25" customHeight="1">
      <c r="A43" s="239" t="s">
        <v>430</v>
      </c>
      <c r="B43" s="240"/>
      <c r="C43" s="240"/>
      <c r="D43" s="240"/>
      <c r="E43" s="240"/>
      <c r="F43" s="240"/>
      <c r="G43" s="240"/>
      <c r="H43" s="240"/>
      <c r="I43" s="240"/>
      <c r="J43" s="473" t="s">
        <v>562</v>
      </c>
      <c r="K43" s="474"/>
      <c r="L43" s="474"/>
      <c r="M43" s="474"/>
      <c r="N43" s="474"/>
      <c r="O43" s="474"/>
      <c r="P43" s="474"/>
      <c r="Q43" s="474"/>
      <c r="R43" s="474"/>
      <c r="S43" s="474"/>
      <c r="T43" s="474"/>
      <c r="U43" s="474"/>
      <c r="V43" s="474"/>
      <c r="W43" s="474"/>
      <c r="X43" s="474"/>
      <c r="Y43" s="474"/>
      <c r="Z43" s="474"/>
      <c r="AA43" s="475"/>
      <c r="AB43" s="476" t="s">
        <v>564</v>
      </c>
      <c r="AC43" s="477"/>
      <c r="AD43" s="477"/>
      <c r="AE43" s="477"/>
      <c r="AF43" s="477"/>
      <c r="AG43" s="477"/>
      <c r="AH43" s="477"/>
      <c r="AI43" s="478"/>
      <c r="AJ43" s="178" t="s">
        <v>564</v>
      </c>
      <c r="AK43" s="179"/>
      <c r="AL43" s="179"/>
      <c r="AM43" s="479" t="s">
        <v>564</v>
      </c>
      <c r="AN43" s="479"/>
      <c r="AO43" s="479"/>
      <c r="AP43" s="479"/>
      <c r="AQ43" s="479"/>
      <c r="AR43" s="479"/>
      <c r="AS43" s="479"/>
    </row>
    <row r="44" spans="1:46" ht="28" hidden="1" customHeight="1">
      <c r="A44" s="242"/>
      <c r="B44" s="243"/>
      <c r="C44" s="243"/>
      <c r="D44" s="243"/>
      <c r="E44" s="243"/>
      <c r="F44" s="243"/>
      <c r="G44" s="243"/>
      <c r="H44" s="243"/>
      <c r="I44" s="244"/>
      <c r="J44" s="473"/>
      <c r="K44" s="474"/>
      <c r="L44" s="474"/>
      <c r="M44" s="474"/>
      <c r="N44" s="474"/>
      <c r="O44" s="474"/>
      <c r="P44" s="474"/>
      <c r="Q44" s="474"/>
      <c r="R44" s="474"/>
      <c r="S44" s="474"/>
      <c r="T44" s="474"/>
      <c r="U44" s="474"/>
      <c r="V44" s="474"/>
      <c r="W44" s="474"/>
      <c r="X44" s="474"/>
      <c r="Y44" s="474"/>
      <c r="Z44" s="474"/>
      <c r="AA44" s="475"/>
      <c r="AB44" s="476"/>
      <c r="AC44" s="477"/>
      <c r="AD44" s="477"/>
      <c r="AE44" s="477"/>
      <c r="AF44" s="477"/>
      <c r="AG44" s="477"/>
      <c r="AH44" s="477"/>
      <c r="AI44" s="478"/>
      <c r="AJ44" s="178" t="s">
        <v>564</v>
      </c>
      <c r="AK44" s="179"/>
      <c r="AL44" s="179"/>
      <c r="AM44" s="479"/>
      <c r="AN44" s="479"/>
      <c r="AO44" s="479"/>
      <c r="AP44" s="479"/>
      <c r="AQ44" s="479"/>
      <c r="AR44" s="479"/>
      <c r="AS44" s="479"/>
    </row>
    <row r="45" spans="1:46" ht="28" hidden="1" customHeight="1">
      <c r="A45" s="242"/>
      <c r="B45" s="243"/>
      <c r="C45" s="243"/>
      <c r="D45" s="243"/>
      <c r="E45" s="243"/>
      <c r="F45" s="243"/>
      <c r="G45" s="243"/>
      <c r="H45" s="243"/>
      <c r="I45" s="244"/>
      <c r="J45" s="473"/>
      <c r="K45" s="474"/>
      <c r="L45" s="474"/>
      <c r="M45" s="474"/>
      <c r="N45" s="474"/>
      <c r="O45" s="474"/>
      <c r="P45" s="474"/>
      <c r="Q45" s="474"/>
      <c r="R45" s="474"/>
      <c r="S45" s="474"/>
      <c r="T45" s="474"/>
      <c r="U45" s="474"/>
      <c r="V45" s="474"/>
      <c r="W45" s="474"/>
      <c r="X45" s="474"/>
      <c r="Y45" s="474"/>
      <c r="Z45" s="474"/>
      <c r="AA45" s="475"/>
      <c r="AB45" s="476"/>
      <c r="AC45" s="477"/>
      <c r="AD45" s="477"/>
      <c r="AE45" s="477"/>
      <c r="AF45" s="477"/>
      <c r="AG45" s="477"/>
      <c r="AH45" s="477"/>
      <c r="AI45" s="478"/>
      <c r="AJ45" s="178" t="s">
        <v>564</v>
      </c>
      <c r="AK45" s="179"/>
      <c r="AL45" s="179"/>
      <c r="AM45" s="479"/>
      <c r="AN45" s="479"/>
      <c r="AO45" s="479"/>
      <c r="AP45" s="479"/>
      <c r="AQ45" s="479"/>
      <c r="AR45" s="479"/>
      <c r="AS45" s="479"/>
    </row>
    <row r="46" spans="1:46" ht="28" hidden="1" customHeight="1">
      <c r="A46" s="242"/>
      <c r="B46" s="243"/>
      <c r="C46" s="243"/>
      <c r="D46" s="243"/>
      <c r="E46" s="243"/>
      <c r="F46" s="243"/>
      <c r="G46" s="243"/>
      <c r="H46" s="243"/>
      <c r="I46" s="244"/>
      <c r="J46" s="473"/>
      <c r="K46" s="474"/>
      <c r="L46" s="474"/>
      <c r="M46" s="474"/>
      <c r="N46" s="474"/>
      <c r="O46" s="474"/>
      <c r="P46" s="474"/>
      <c r="Q46" s="474"/>
      <c r="R46" s="474"/>
      <c r="S46" s="474"/>
      <c r="T46" s="474"/>
      <c r="U46" s="474"/>
      <c r="V46" s="474"/>
      <c r="W46" s="474"/>
      <c r="X46" s="474"/>
      <c r="Y46" s="474"/>
      <c r="Z46" s="474"/>
      <c r="AA46" s="475"/>
      <c r="AB46" s="476"/>
      <c r="AC46" s="477"/>
      <c r="AD46" s="477"/>
      <c r="AE46" s="477"/>
      <c r="AF46" s="477"/>
      <c r="AG46" s="477"/>
      <c r="AH46" s="477"/>
      <c r="AI46" s="478"/>
      <c r="AJ46" s="178" t="s">
        <v>564</v>
      </c>
      <c r="AK46" s="179"/>
      <c r="AL46" s="179"/>
      <c r="AM46" s="479"/>
      <c r="AN46" s="479"/>
      <c r="AO46" s="479"/>
      <c r="AP46" s="479"/>
      <c r="AQ46" s="479"/>
      <c r="AR46" s="479"/>
      <c r="AS46" s="479"/>
    </row>
    <row r="47" spans="1:46" ht="25" customHeight="1">
      <c r="A47" s="245"/>
      <c r="B47" s="246"/>
      <c r="C47" s="246"/>
      <c r="D47" s="246"/>
      <c r="E47" s="246"/>
      <c r="F47" s="246"/>
      <c r="G47" s="246"/>
      <c r="H47" s="246"/>
      <c r="I47" s="247"/>
      <c r="J47" s="483" t="s">
        <v>562</v>
      </c>
      <c r="K47" s="484"/>
      <c r="L47" s="484"/>
      <c r="M47" s="484"/>
      <c r="N47" s="484"/>
      <c r="O47" s="484"/>
      <c r="P47" s="484"/>
      <c r="Q47" s="484"/>
      <c r="R47" s="484"/>
      <c r="S47" s="484"/>
      <c r="T47" s="484"/>
      <c r="U47" s="484"/>
      <c r="V47" s="484"/>
      <c r="W47" s="484"/>
      <c r="X47" s="484"/>
      <c r="Y47" s="484"/>
      <c r="Z47" s="484"/>
      <c r="AA47" s="485"/>
      <c r="AB47" s="476" t="s">
        <v>564</v>
      </c>
      <c r="AC47" s="477"/>
      <c r="AD47" s="477"/>
      <c r="AE47" s="477"/>
      <c r="AF47" s="477"/>
      <c r="AG47" s="477"/>
      <c r="AH47" s="477"/>
      <c r="AI47" s="478"/>
      <c r="AJ47" s="178" t="s">
        <v>564</v>
      </c>
      <c r="AK47" s="179"/>
      <c r="AL47" s="179"/>
      <c r="AM47" s="479" t="s">
        <v>564</v>
      </c>
      <c r="AN47" s="479"/>
      <c r="AO47" s="479"/>
      <c r="AP47" s="479"/>
      <c r="AQ47" s="479"/>
      <c r="AR47" s="479"/>
      <c r="AS47" s="479"/>
    </row>
    <row r="48" spans="1:46" ht="25" customHeight="1">
      <c r="A48" s="239" t="s">
        <v>115</v>
      </c>
      <c r="B48" s="240"/>
      <c r="C48" s="240"/>
      <c r="D48" s="240"/>
      <c r="E48" s="240"/>
      <c r="F48" s="240"/>
      <c r="G48" s="240"/>
      <c r="H48" s="240"/>
      <c r="I48" s="241"/>
      <c r="J48" s="483" t="s">
        <v>562</v>
      </c>
      <c r="K48" s="484"/>
      <c r="L48" s="484"/>
      <c r="M48" s="484"/>
      <c r="N48" s="484"/>
      <c r="O48" s="484"/>
      <c r="P48" s="484"/>
      <c r="Q48" s="484"/>
      <c r="R48" s="484"/>
      <c r="S48" s="484"/>
      <c r="T48" s="484"/>
      <c r="U48" s="484"/>
      <c r="V48" s="484"/>
      <c r="W48" s="484"/>
      <c r="X48" s="484"/>
      <c r="Y48" s="484"/>
      <c r="Z48" s="484"/>
      <c r="AA48" s="485"/>
      <c r="AB48" s="476" t="s">
        <v>564</v>
      </c>
      <c r="AC48" s="477"/>
      <c r="AD48" s="477"/>
      <c r="AE48" s="477"/>
      <c r="AF48" s="477"/>
      <c r="AG48" s="477"/>
      <c r="AH48" s="477"/>
      <c r="AI48" s="478"/>
      <c r="AJ48" s="178" t="s">
        <v>564</v>
      </c>
      <c r="AK48" s="179"/>
      <c r="AL48" s="179"/>
      <c r="AM48" s="479" t="s">
        <v>564</v>
      </c>
      <c r="AN48" s="479"/>
      <c r="AO48" s="479"/>
      <c r="AP48" s="479"/>
      <c r="AQ48" s="479"/>
      <c r="AR48" s="479"/>
      <c r="AS48" s="479"/>
    </row>
    <row r="49" spans="1:45" ht="25" hidden="1" customHeight="1">
      <c r="A49" s="242"/>
      <c r="B49" s="243"/>
      <c r="C49" s="243"/>
      <c r="D49" s="243"/>
      <c r="E49" s="243"/>
      <c r="F49" s="243"/>
      <c r="G49" s="243"/>
      <c r="H49" s="243"/>
      <c r="I49" s="244"/>
      <c r="J49" s="483"/>
      <c r="K49" s="484"/>
      <c r="L49" s="484"/>
      <c r="M49" s="484"/>
      <c r="N49" s="484"/>
      <c r="O49" s="484"/>
      <c r="P49" s="484"/>
      <c r="Q49" s="484"/>
      <c r="R49" s="484"/>
      <c r="S49" s="484"/>
      <c r="T49" s="484"/>
      <c r="U49" s="484"/>
      <c r="V49" s="484"/>
      <c r="W49" s="484"/>
      <c r="X49" s="484"/>
      <c r="Y49" s="484"/>
      <c r="Z49" s="484"/>
      <c r="AA49" s="485"/>
      <c r="AB49" s="476"/>
      <c r="AC49" s="477"/>
      <c r="AD49" s="477"/>
      <c r="AE49" s="477"/>
      <c r="AF49" s="477"/>
      <c r="AG49" s="477"/>
      <c r="AH49" s="477"/>
      <c r="AI49" s="478"/>
      <c r="AJ49" s="178" t="s">
        <v>564</v>
      </c>
      <c r="AK49" s="179"/>
      <c r="AL49" s="179"/>
      <c r="AM49" s="479"/>
      <c r="AN49" s="479"/>
      <c r="AO49" s="479"/>
      <c r="AP49" s="479"/>
      <c r="AQ49" s="479"/>
      <c r="AR49" s="479"/>
      <c r="AS49" s="479"/>
    </row>
    <row r="50" spans="1:45" ht="25" hidden="1" customHeight="1">
      <c r="A50" s="242"/>
      <c r="B50" s="243"/>
      <c r="C50" s="243"/>
      <c r="D50" s="243"/>
      <c r="E50" s="243"/>
      <c r="F50" s="243"/>
      <c r="G50" s="243"/>
      <c r="H50" s="243"/>
      <c r="I50" s="244"/>
      <c r="J50" s="483"/>
      <c r="K50" s="484"/>
      <c r="L50" s="484"/>
      <c r="M50" s="484"/>
      <c r="N50" s="484"/>
      <c r="O50" s="484"/>
      <c r="P50" s="484"/>
      <c r="Q50" s="484"/>
      <c r="R50" s="484"/>
      <c r="S50" s="484"/>
      <c r="T50" s="484"/>
      <c r="U50" s="484"/>
      <c r="V50" s="484"/>
      <c r="W50" s="484"/>
      <c r="X50" s="484"/>
      <c r="Y50" s="484"/>
      <c r="Z50" s="484"/>
      <c r="AA50" s="485"/>
      <c r="AB50" s="476"/>
      <c r="AC50" s="477"/>
      <c r="AD50" s="477"/>
      <c r="AE50" s="477"/>
      <c r="AF50" s="477"/>
      <c r="AG50" s="477"/>
      <c r="AH50" s="477"/>
      <c r="AI50" s="478"/>
      <c r="AJ50" s="178" t="s">
        <v>564</v>
      </c>
      <c r="AK50" s="179"/>
      <c r="AL50" s="179"/>
      <c r="AM50" s="479"/>
      <c r="AN50" s="479"/>
      <c r="AO50" s="479"/>
      <c r="AP50" s="479"/>
      <c r="AQ50" s="479"/>
      <c r="AR50" s="479"/>
      <c r="AS50" s="479"/>
    </row>
    <row r="51" spans="1:45" ht="25" hidden="1" customHeight="1">
      <c r="A51" s="242"/>
      <c r="B51" s="243"/>
      <c r="C51" s="243"/>
      <c r="D51" s="243"/>
      <c r="E51" s="243"/>
      <c r="F51" s="243"/>
      <c r="G51" s="243"/>
      <c r="H51" s="243"/>
      <c r="I51" s="244"/>
      <c r="J51" s="483"/>
      <c r="K51" s="484"/>
      <c r="L51" s="484"/>
      <c r="M51" s="484"/>
      <c r="N51" s="484"/>
      <c r="O51" s="484"/>
      <c r="P51" s="484"/>
      <c r="Q51" s="484"/>
      <c r="R51" s="484"/>
      <c r="S51" s="484"/>
      <c r="T51" s="484"/>
      <c r="U51" s="484"/>
      <c r="V51" s="484"/>
      <c r="W51" s="484"/>
      <c r="X51" s="484"/>
      <c r="Y51" s="484"/>
      <c r="Z51" s="484"/>
      <c r="AA51" s="485"/>
      <c r="AB51" s="476"/>
      <c r="AC51" s="477"/>
      <c r="AD51" s="477"/>
      <c r="AE51" s="477"/>
      <c r="AF51" s="477"/>
      <c r="AG51" s="477"/>
      <c r="AH51" s="477"/>
      <c r="AI51" s="478"/>
      <c r="AJ51" s="178" t="s">
        <v>564</v>
      </c>
      <c r="AK51" s="179"/>
      <c r="AL51" s="179"/>
      <c r="AM51" s="479"/>
      <c r="AN51" s="479"/>
      <c r="AO51" s="479"/>
      <c r="AP51" s="479"/>
      <c r="AQ51" s="479"/>
      <c r="AR51" s="479"/>
      <c r="AS51" s="479"/>
    </row>
    <row r="52" spans="1:45" ht="25" hidden="1" customHeight="1">
      <c r="A52" s="242"/>
      <c r="B52" s="243"/>
      <c r="C52" s="243"/>
      <c r="D52" s="243"/>
      <c r="E52" s="243"/>
      <c r="F52" s="243"/>
      <c r="G52" s="243"/>
      <c r="H52" s="243"/>
      <c r="I52" s="244"/>
      <c r="J52" s="483"/>
      <c r="K52" s="484"/>
      <c r="L52" s="484"/>
      <c r="M52" s="484"/>
      <c r="N52" s="484"/>
      <c r="O52" s="484"/>
      <c r="P52" s="484"/>
      <c r="Q52" s="484"/>
      <c r="R52" s="484"/>
      <c r="S52" s="484"/>
      <c r="T52" s="484"/>
      <c r="U52" s="484"/>
      <c r="V52" s="484"/>
      <c r="W52" s="484"/>
      <c r="X52" s="484"/>
      <c r="Y52" s="484"/>
      <c r="Z52" s="484"/>
      <c r="AA52" s="485"/>
      <c r="AB52" s="476"/>
      <c r="AC52" s="477"/>
      <c r="AD52" s="477"/>
      <c r="AE52" s="477"/>
      <c r="AF52" s="477"/>
      <c r="AG52" s="477"/>
      <c r="AH52" s="477"/>
      <c r="AI52" s="478"/>
      <c r="AJ52" s="178" t="s">
        <v>564</v>
      </c>
      <c r="AK52" s="179"/>
      <c r="AL52" s="179"/>
      <c r="AM52" s="479"/>
      <c r="AN52" s="479"/>
      <c r="AO52" s="479"/>
      <c r="AP52" s="479"/>
      <c r="AQ52" s="479"/>
      <c r="AR52" s="479"/>
      <c r="AS52" s="479"/>
    </row>
    <row r="53" spans="1:45" ht="25" customHeight="1">
      <c r="A53" s="245"/>
      <c r="B53" s="246"/>
      <c r="C53" s="246"/>
      <c r="D53" s="246"/>
      <c r="E53" s="246"/>
      <c r="F53" s="246"/>
      <c r="G53" s="246"/>
      <c r="H53" s="246"/>
      <c r="I53" s="247"/>
      <c r="J53" s="483" t="s">
        <v>562</v>
      </c>
      <c r="K53" s="484"/>
      <c r="L53" s="484"/>
      <c r="M53" s="484"/>
      <c r="N53" s="484"/>
      <c r="O53" s="484"/>
      <c r="P53" s="484"/>
      <c r="Q53" s="484"/>
      <c r="R53" s="484"/>
      <c r="S53" s="484"/>
      <c r="T53" s="484"/>
      <c r="U53" s="484"/>
      <c r="V53" s="484"/>
      <c r="W53" s="484"/>
      <c r="X53" s="484"/>
      <c r="Y53" s="484"/>
      <c r="Z53" s="484"/>
      <c r="AA53" s="485"/>
      <c r="AB53" s="476" t="s">
        <v>564</v>
      </c>
      <c r="AC53" s="477"/>
      <c r="AD53" s="477"/>
      <c r="AE53" s="477"/>
      <c r="AF53" s="477"/>
      <c r="AG53" s="477"/>
      <c r="AH53" s="477"/>
      <c r="AI53" s="478"/>
      <c r="AJ53" s="178" t="s">
        <v>564</v>
      </c>
      <c r="AK53" s="179"/>
      <c r="AL53" s="179"/>
      <c r="AM53" s="479" t="s">
        <v>565</v>
      </c>
      <c r="AN53" s="479"/>
      <c r="AO53" s="479"/>
      <c r="AP53" s="479"/>
      <c r="AQ53" s="479"/>
      <c r="AR53" s="479"/>
      <c r="AS53" s="479"/>
    </row>
    <row r="54" spans="1:45" ht="25" customHeight="1">
      <c r="A54" s="239" t="s">
        <v>431</v>
      </c>
      <c r="B54" s="240"/>
      <c r="C54" s="240"/>
      <c r="D54" s="240"/>
      <c r="E54" s="240"/>
      <c r="F54" s="240"/>
      <c r="G54" s="240"/>
      <c r="H54" s="240"/>
      <c r="I54" s="241"/>
      <c r="J54" s="483" t="s">
        <v>562</v>
      </c>
      <c r="K54" s="484"/>
      <c r="L54" s="484"/>
      <c r="M54" s="484"/>
      <c r="N54" s="484"/>
      <c r="O54" s="484"/>
      <c r="P54" s="484"/>
      <c r="Q54" s="484"/>
      <c r="R54" s="484"/>
      <c r="S54" s="484"/>
      <c r="T54" s="484"/>
      <c r="U54" s="484"/>
      <c r="V54" s="484"/>
      <c r="W54" s="484"/>
      <c r="X54" s="484"/>
      <c r="Y54" s="484"/>
      <c r="Z54" s="484"/>
      <c r="AA54" s="485"/>
      <c r="AB54" s="476" t="s">
        <v>564</v>
      </c>
      <c r="AC54" s="477"/>
      <c r="AD54" s="477"/>
      <c r="AE54" s="477"/>
      <c r="AF54" s="477"/>
      <c r="AG54" s="477"/>
      <c r="AH54" s="477"/>
      <c r="AI54" s="478"/>
      <c r="AJ54" s="178" t="s">
        <v>564</v>
      </c>
      <c r="AK54" s="179"/>
      <c r="AL54" s="179"/>
      <c r="AM54" s="479" t="s">
        <v>565</v>
      </c>
      <c r="AN54" s="479"/>
      <c r="AO54" s="479"/>
      <c r="AP54" s="479"/>
      <c r="AQ54" s="479"/>
      <c r="AR54" s="479"/>
      <c r="AS54" s="479"/>
    </row>
    <row r="55" spans="1:45" ht="25" hidden="1" customHeight="1">
      <c r="A55" s="242"/>
      <c r="B55" s="243"/>
      <c r="C55" s="243"/>
      <c r="D55" s="243"/>
      <c r="E55" s="243"/>
      <c r="F55" s="243"/>
      <c r="G55" s="243"/>
      <c r="H55" s="243"/>
      <c r="I55" s="244"/>
      <c r="J55" s="486"/>
      <c r="K55" s="487"/>
      <c r="L55" s="487"/>
      <c r="M55" s="487"/>
      <c r="N55" s="487"/>
      <c r="O55" s="487"/>
      <c r="P55" s="487"/>
      <c r="Q55" s="487"/>
      <c r="R55" s="487"/>
      <c r="S55" s="487"/>
      <c r="T55" s="487"/>
      <c r="U55" s="487"/>
      <c r="V55" s="487"/>
      <c r="W55" s="487"/>
      <c r="X55" s="487"/>
      <c r="Y55" s="487"/>
      <c r="Z55" s="487"/>
      <c r="AA55" s="488"/>
      <c r="AB55" s="476"/>
      <c r="AC55" s="477"/>
      <c r="AD55" s="477"/>
      <c r="AE55" s="477"/>
      <c r="AF55" s="477"/>
      <c r="AG55" s="477"/>
      <c r="AH55" s="477"/>
      <c r="AI55" s="478"/>
      <c r="AJ55" s="178" t="s">
        <v>564</v>
      </c>
      <c r="AK55" s="179"/>
      <c r="AL55" s="179"/>
      <c r="AM55" s="479"/>
      <c r="AN55" s="479"/>
      <c r="AO55" s="479"/>
      <c r="AP55" s="479"/>
      <c r="AQ55" s="479"/>
      <c r="AR55" s="479"/>
      <c r="AS55" s="479"/>
    </row>
    <row r="56" spans="1:45" ht="25" hidden="1" customHeight="1">
      <c r="A56" s="242"/>
      <c r="B56" s="243"/>
      <c r="C56" s="243"/>
      <c r="D56" s="243"/>
      <c r="E56" s="243"/>
      <c r="F56" s="243"/>
      <c r="G56" s="243"/>
      <c r="H56" s="243"/>
      <c r="I56" s="244"/>
      <c r="J56" s="486"/>
      <c r="K56" s="487"/>
      <c r="L56" s="487"/>
      <c r="M56" s="487"/>
      <c r="N56" s="487"/>
      <c r="O56" s="487"/>
      <c r="P56" s="487"/>
      <c r="Q56" s="487"/>
      <c r="R56" s="487"/>
      <c r="S56" s="487"/>
      <c r="T56" s="487"/>
      <c r="U56" s="487"/>
      <c r="V56" s="487"/>
      <c r="W56" s="487"/>
      <c r="X56" s="487"/>
      <c r="Y56" s="487"/>
      <c r="Z56" s="487"/>
      <c r="AA56" s="488"/>
      <c r="AB56" s="476"/>
      <c r="AC56" s="477"/>
      <c r="AD56" s="477"/>
      <c r="AE56" s="477"/>
      <c r="AF56" s="477"/>
      <c r="AG56" s="477"/>
      <c r="AH56" s="477"/>
      <c r="AI56" s="478"/>
      <c r="AJ56" s="178" t="s">
        <v>564</v>
      </c>
      <c r="AK56" s="179"/>
      <c r="AL56" s="179"/>
      <c r="AM56" s="479"/>
      <c r="AN56" s="479"/>
      <c r="AO56" s="479"/>
      <c r="AP56" s="479"/>
      <c r="AQ56" s="479"/>
      <c r="AR56" s="479"/>
      <c r="AS56" s="479"/>
    </row>
    <row r="57" spans="1:45" ht="25" hidden="1" customHeight="1">
      <c r="A57" s="242"/>
      <c r="B57" s="243"/>
      <c r="C57" s="243"/>
      <c r="D57" s="243"/>
      <c r="E57" s="243"/>
      <c r="F57" s="243"/>
      <c r="G57" s="243"/>
      <c r="H57" s="243"/>
      <c r="I57" s="244"/>
      <c r="J57" s="486"/>
      <c r="K57" s="487"/>
      <c r="L57" s="487"/>
      <c r="M57" s="487"/>
      <c r="N57" s="487"/>
      <c r="O57" s="487"/>
      <c r="P57" s="487"/>
      <c r="Q57" s="487"/>
      <c r="R57" s="487"/>
      <c r="S57" s="487"/>
      <c r="T57" s="487"/>
      <c r="U57" s="487"/>
      <c r="V57" s="487"/>
      <c r="W57" s="487"/>
      <c r="X57" s="487"/>
      <c r="Y57" s="487"/>
      <c r="Z57" s="487"/>
      <c r="AA57" s="488"/>
      <c r="AB57" s="476"/>
      <c r="AC57" s="477"/>
      <c r="AD57" s="477"/>
      <c r="AE57" s="477"/>
      <c r="AF57" s="477"/>
      <c r="AG57" s="477"/>
      <c r="AH57" s="477"/>
      <c r="AI57" s="478"/>
      <c r="AJ57" s="178" t="s">
        <v>564</v>
      </c>
      <c r="AK57" s="179"/>
      <c r="AL57" s="179"/>
      <c r="AM57" s="479"/>
      <c r="AN57" s="479"/>
      <c r="AO57" s="479"/>
      <c r="AP57" s="479"/>
      <c r="AQ57" s="479"/>
      <c r="AR57" s="479"/>
      <c r="AS57" s="479"/>
    </row>
    <row r="58" spans="1:45" ht="25" customHeight="1">
      <c r="A58" s="245"/>
      <c r="B58" s="246"/>
      <c r="C58" s="246"/>
      <c r="D58" s="246"/>
      <c r="E58" s="246"/>
      <c r="F58" s="246"/>
      <c r="G58" s="246"/>
      <c r="H58" s="246"/>
      <c r="I58" s="247"/>
      <c r="J58" s="486" t="s">
        <v>562</v>
      </c>
      <c r="K58" s="487"/>
      <c r="L58" s="487"/>
      <c r="M58" s="487"/>
      <c r="N58" s="487"/>
      <c r="O58" s="487"/>
      <c r="P58" s="487"/>
      <c r="Q58" s="487"/>
      <c r="R58" s="487"/>
      <c r="S58" s="487"/>
      <c r="T58" s="487"/>
      <c r="U58" s="487"/>
      <c r="V58" s="487"/>
      <c r="W58" s="487"/>
      <c r="X58" s="487"/>
      <c r="Y58" s="487"/>
      <c r="Z58" s="487"/>
      <c r="AA58" s="488"/>
      <c r="AB58" s="476" t="s">
        <v>564</v>
      </c>
      <c r="AC58" s="477"/>
      <c r="AD58" s="477"/>
      <c r="AE58" s="477"/>
      <c r="AF58" s="477"/>
      <c r="AG58" s="477"/>
      <c r="AH58" s="477"/>
      <c r="AI58" s="478"/>
      <c r="AJ58" s="178" t="s">
        <v>564</v>
      </c>
      <c r="AK58" s="179"/>
      <c r="AL58" s="179"/>
      <c r="AM58" s="479" t="s">
        <v>565</v>
      </c>
      <c r="AN58" s="479"/>
      <c r="AO58" s="479"/>
      <c r="AP58" s="479"/>
      <c r="AQ58" s="479"/>
      <c r="AR58" s="479"/>
      <c r="AS58" s="479"/>
    </row>
    <row r="59" spans="1:45" ht="4.5" customHeight="1">
      <c r="A59" s="26"/>
      <c r="B59" s="97"/>
      <c r="C59" s="92"/>
      <c r="D59" s="92"/>
      <c r="E59" s="95"/>
      <c r="F59" s="103"/>
      <c r="G59" s="103"/>
      <c r="H59" s="103"/>
      <c r="I59" s="103"/>
      <c r="J59" s="92"/>
      <c r="K59" s="92"/>
      <c r="L59" s="92"/>
    </row>
    <row r="60" spans="1:45" s="142" customFormat="1" ht="15" customHeight="1">
      <c r="A60" s="338" t="s">
        <v>190</v>
      </c>
      <c r="B60" s="338"/>
      <c r="C60" s="338"/>
      <c r="D60" s="338"/>
      <c r="E60" s="338"/>
      <c r="F60" s="338"/>
      <c r="G60" s="338"/>
      <c r="H60" s="338"/>
      <c r="I60" s="338"/>
      <c r="J60" s="419" t="s">
        <v>406</v>
      </c>
      <c r="K60" s="420"/>
      <c r="L60" s="420"/>
      <c r="M60" s="420"/>
      <c r="N60" s="420"/>
      <c r="O60" s="420"/>
      <c r="P60" s="420"/>
      <c r="Q60" s="420"/>
      <c r="R60" s="420"/>
      <c r="S60" s="420"/>
      <c r="T60" s="420"/>
      <c r="U60" s="420"/>
      <c r="V60" s="420"/>
      <c r="W60" s="420"/>
      <c r="X60" s="420"/>
      <c r="Y60" s="420"/>
      <c r="Z60" s="420"/>
      <c r="AA60" s="420"/>
      <c r="AB60" s="420"/>
      <c r="AC60" s="420"/>
      <c r="AD60" s="420"/>
      <c r="AE60" s="420"/>
      <c r="AF60" s="420"/>
      <c r="AG60" s="420"/>
      <c r="AH60" s="420"/>
      <c r="AI60" s="420"/>
      <c r="AJ60" s="421"/>
      <c r="AK60" s="419" t="s">
        <v>107</v>
      </c>
      <c r="AL60" s="420"/>
      <c r="AM60" s="421"/>
      <c r="AN60" s="415" t="s">
        <v>513</v>
      </c>
      <c r="AO60" s="415"/>
      <c r="AP60" s="415"/>
      <c r="AQ60" s="415"/>
      <c r="AR60" s="415"/>
      <c r="AS60" s="415"/>
    </row>
    <row r="61" spans="1:45" ht="5.15" customHeight="1">
      <c r="A61" s="26"/>
      <c r="B61" s="97"/>
      <c r="C61" s="92"/>
      <c r="D61" s="92"/>
      <c r="E61" s="95"/>
      <c r="F61" s="103"/>
      <c r="G61" s="103"/>
      <c r="H61" s="103"/>
      <c r="I61" s="103"/>
      <c r="J61" s="92"/>
      <c r="K61" s="92"/>
      <c r="L61" s="92"/>
    </row>
    <row r="62" spans="1:45" ht="15" customHeight="1">
      <c r="A62" s="498" t="s">
        <v>569</v>
      </c>
      <c r="B62" s="499"/>
      <c r="C62" s="499"/>
      <c r="D62" s="499"/>
      <c r="E62" s="499"/>
      <c r="F62" s="499"/>
      <c r="G62" s="499"/>
      <c r="H62" s="499"/>
      <c r="I62" s="499"/>
      <c r="J62" s="499"/>
      <c r="K62" s="499"/>
      <c r="L62" s="499"/>
      <c r="M62" s="499"/>
      <c r="N62" s="499"/>
      <c r="O62" s="499"/>
      <c r="P62" s="499"/>
      <c r="Q62" s="499"/>
      <c r="R62" s="499"/>
      <c r="S62" s="499"/>
      <c r="T62" s="499"/>
      <c r="U62" s="499"/>
      <c r="V62" s="499"/>
      <c r="W62" s="499"/>
      <c r="X62" s="499"/>
      <c r="Y62" s="499"/>
      <c r="Z62" s="499"/>
      <c r="AA62" s="499"/>
      <c r="AB62" s="499"/>
      <c r="AC62" s="499"/>
      <c r="AD62" s="499"/>
      <c r="AE62" s="499"/>
      <c r="AF62" s="499"/>
      <c r="AG62" s="499"/>
      <c r="AH62" s="499"/>
      <c r="AI62" s="499"/>
      <c r="AJ62" s="499"/>
      <c r="AK62" s="499"/>
      <c r="AL62" s="500"/>
      <c r="AM62" s="216">
        <f>IFERROR(AVERAGE(AM66,AM70,AM74,AM78,AM86,AM90,AM94,AM98,AM102,AM110,AM114),"")</f>
        <v>1.9090909090909092</v>
      </c>
      <c r="AN62" s="172"/>
      <c r="AO62" s="172"/>
      <c r="AP62" s="172"/>
      <c r="AQ62" s="172"/>
      <c r="AR62" s="172"/>
      <c r="AS62" s="172"/>
    </row>
    <row r="63" spans="1:45" ht="5.15" customHeight="1">
      <c r="A63" s="217"/>
      <c r="B63" s="218"/>
      <c r="C63" s="106"/>
      <c r="D63" s="324"/>
      <c r="E63" s="324"/>
      <c r="F63" s="219"/>
      <c r="G63" s="219"/>
      <c r="H63" s="219"/>
      <c r="I63" s="219"/>
      <c r="J63" s="106"/>
      <c r="K63" s="106"/>
      <c r="L63" s="106"/>
      <c r="M63" s="114"/>
      <c r="N63" s="114"/>
      <c r="O63" s="114"/>
      <c r="P63" s="114"/>
      <c r="Q63" s="114"/>
      <c r="R63" s="114"/>
      <c r="S63" s="114"/>
      <c r="T63" s="114"/>
      <c r="U63" s="114"/>
      <c r="V63" s="114"/>
      <c r="W63" s="114"/>
      <c r="X63" s="114"/>
      <c r="Y63" s="114"/>
      <c r="Z63" s="114"/>
      <c r="AA63" s="114"/>
      <c r="AB63" s="114"/>
      <c r="AC63" s="114"/>
      <c r="AD63" s="114"/>
      <c r="AE63" s="114"/>
      <c r="AF63" s="114"/>
      <c r="AG63" s="114"/>
      <c r="AH63" s="114"/>
      <c r="AI63" s="114"/>
      <c r="AJ63" s="114"/>
      <c r="AK63" s="114"/>
      <c r="AL63" s="114"/>
      <c r="AM63" s="220"/>
    </row>
    <row r="64" spans="1:45" ht="30" customHeight="1">
      <c r="A64" s="501" t="s">
        <v>570</v>
      </c>
      <c r="B64" s="501"/>
      <c r="C64" s="501"/>
      <c r="D64" s="501"/>
      <c r="E64" s="501"/>
      <c r="F64" s="501"/>
      <c r="G64" s="501"/>
      <c r="H64" s="501"/>
      <c r="I64" s="501"/>
      <c r="J64" s="501"/>
      <c r="K64" s="501"/>
      <c r="L64" s="501"/>
      <c r="M64" s="501"/>
      <c r="N64" s="501"/>
      <c r="O64" s="501"/>
      <c r="P64" s="501"/>
      <c r="Q64" s="501"/>
      <c r="R64" s="501"/>
      <c r="S64" s="501"/>
      <c r="T64" s="501"/>
      <c r="U64" s="501"/>
      <c r="V64" s="501"/>
      <c r="W64" s="501"/>
      <c r="X64" s="501"/>
      <c r="Y64" s="501"/>
      <c r="Z64" s="501"/>
      <c r="AA64" s="501"/>
      <c r="AB64" s="501"/>
      <c r="AC64" s="501"/>
      <c r="AD64" s="501"/>
      <c r="AE64" s="501"/>
      <c r="AF64" s="501"/>
      <c r="AG64" s="501"/>
      <c r="AH64" s="501"/>
      <c r="AI64" s="501"/>
      <c r="AJ64" s="501"/>
      <c r="AK64" s="501"/>
      <c r="AL64" s="502"/>
      <c r="AM64" s="221">
        <f>SUM(AM66,AM70,AM74,AM78)/4</f>
        <v>3</v>
      </c>
    </row>
    <row r="65" spans="1:45" ht="5.15" customHeight="1">
      <c r="A65" s="217"/>
      <c r="B65" s="218"/>
      <c r="C65" s="106"/>
      <c r="D65" s="129"/>
      <c r="E65" s="129"/>
      <c r="F65" s="219"/>
      <c r="G65" s="219"/>
      <c r="H65" s="219"/>
      <c r="I65" s="219"/>
      <c r="J65" s="106"/>
      <c r="K65" s="106"/>
      <c r="L65" s="106"/>
      <c r="M65" s="114"/>
      <c r="N65" s="114"/>
      <c r="O65" s="114"/>
      <c r="P65" s="114"/>
      <c r="Q65" s="114"/>
      <c r="R65" s="114"/>
      <c r="S65" s="114"/>
      <c r="T65" s="114"/>
      <c r="U65" s="114"/>
      <c r="V65" s="114"/>
      <c r="W65" s="114"/>
      <c r="X65" s="114"/>
      <c r="Y65" s="114"/>
      <c r="Z65" s="114"/>
      <c r="AA65" s="114"/>
      <c r="AB65" s="114"/>
      <c r="AC65" s="114"/>
      <c r="AD65" s="114"/>
      <c r="AE65" s="114"/>
      <c r="AF65" s="114"/>
      <c r="AG65" s="114"/>
      <c r="AH65" s="114"/>
      <c r="AI65" s="114"/>
      <c r="AJ65" s="114"/>
      <c r="AK65" s="114"/>
      <c r="AL65" s="114"/>
      <c r="AM65" s="220"/>
    </row>
    <row r="66" spans="1:45" ht="25.5" hidden="1" customHeight="1">
      <c r="A66" s="503" t="s">
        <v>139</v>
      </c>
      <c r="B66" s="342" t="s">
        <v>448</v>
      </c>
      <c r="C66" s="342"/>
      <c r="D66" s="342"/>
      <c r="E66" s="342"/>
      <c r="F66" s="342"/>
      <c r="G66" s="342"/>
      <c r="H66" s="342"/>
      <c r="I66" s="342"/>
      <c r="J66" s="342" t="s">
        <v>449</v>
      </c>
      <c r="K66" s="342"/>
      <c r="L66" s="342"/>
      <c r="M66" s="342"/>
      <c r="N66" s="342"/>
      <c r="O66" s="342"/>
      <c r="P66" s="342"/>
      <c r="Q66" s="342"/>
      <c r="R66" s="342"/>
      <c r="S66" s="342"/>
      <c r="T66" s="342"/>
      <c r="U66" s="342"/>
      <c r="V66" s="342"/>
      <c r="W66" s="342"/>
      <c r="X66" s="342"/>
      <c r="Y66" s="342"/>
      <c r="Z66" s="342"/>
      <c r="AA66" s="342"/>
      <c r="AB66" s="342"/>
      <c r="AC66" s="342"/>
      <c r="AD66" s="342"/>
      <c r="AE66" s="342"/>
      <c r="AF66" s="342"/>
      <c r="AG66" s="342"/>
      <c r="AH66" s="342"/>
      <c r="AI66" s="342"/>
      <c r="AJ66" s="342"/>
      <c r="AK66" s="342">
        <v>1</v>
      </c>
      <c r="AL66" s="342"/>
      <c r="AM66" s="504">
        <f>SUM(AK66:AL68)</f>
        <v>3</v>
      </c>
      <c r="AN66" s="464"/>
      <c r="AO66" s="464"/>
      <c r="AP66" s="464"/>
      <c r="AQ66" s="464"/>
      <c r="AR66" s="464"/>
      <c r="AS66" s="464"/>
    </row>
    <row r="67" spans="1:45" ht="28" hidden="1" customHeight="1">
      <c r="A67" s="503"/>
      <c r="B67" s="342"/>
      <c r="C67" s="342"/>
      <c r="D67" s="342"/>
      <c r="E67" s="342"/>
      <c r="F67" s="342"/>
      <c r="G67" s="342"/>
      <c r="H67" s="342"/>
      <c r="I67" s="342"/>
      <c r="J67" s="342" t="s">
        <v>512</v>
      </c>
      <c r="K67" s="342"/>
      <c r="L67" s="342"/>
      <c r="M67" s="342"/>
      <c r="N67" s="342"/>
      <c r="O67" s="342"/>
      <c r="P67" s="342"/>
      <c r="Q67" s="342"/>
      <c r="R67" s="342"/>
      <c r="S67" s="342"/>
      <c r="T67" s="342"/>
      <c r="U67" s="342"/>
      <c r="V67" s="342"/>
      <c r="W67" s="342"/>
      <c r="X67" s="342"/>
      <c r="Y67" s="342"/>
      <c r="Z67" s="342"/>
      <c r="AA67" s="342"/>
      <c r="AB67" s="342"/>
      <c r="AC67" s="342"/>
      <c r="AD67" s="342"/>
      <c r="AE67" s="342"/>
      <c r="AF67" s="342"/>
      <c r="AG67" s="342"/>
      <c r="AH67" s="342"/>
      <c r="AI67" s="342"/>
      <c r="AJ67" s="342"/>
      <c r="AK67" s="342">
        <v>1</v>
      </c>
      <c r="AL67" s="342"/>
      <c r="AM67" s="505"/>
      <c r="AN67" s="464"/>
      <c r="AO67" s="464"/>
      <c r="AP67" s="464"/>
      <c r="AQ67" s="464"/>
      <c r="AR67" s="464"/>
      <c r="AS67" s="464"/>
    </row>
    <row r="68" spans="1:45" ht="28" hidden="1" customHeight="1">
      <c r="A68" s="503"/>
      <c r="B68" s="342"/>
      <c r="C68" s="342"/>
      <c r="D68" s="342"/>
      <c r="E68" s="342"/>
      <c r="F68" s="342"/>
      <c r="G68" s="342"/>
      <c r="H68" s="342"/>
      <c r="I68" s="342"/>
      <c r="J68" s="342" t="s">
        <v>496</v>
      </c>
      <c r="K68" s="342"/>
      <c r="L68" s="342"/>
      <c r="M68" s="342"/>
      <c r="N68" s="342"/>
      <c r="O68" s="342"/>
      <c r="P68" s="342"/>
      <c r="Q68" s="342"/>
      <c r="R68" s="342"/>
      <c r="S68" s="342"/>
      <c r="T68" s="342"/>
      <c r="U68" s="342"/>
      <c r="V68" s="342"/>
      <c r="W68" s="342"/>
      <c r="X68" s="342"/>
      <c r="Y68" s="342"/>
      <c r="Z68" s="342"/>
      <c r="AA68" s="342"/>
      <c r="AB68" s="342"/>
      <c r="AC68" s="342"/>
      <c r="AD68" s="342"/>
      <c r="AE68" s="342"/>
      <c r="AF68" s="342"/>
      <c r="AG68" s="342"/>
      <c r="AH68" s="342"/>
      <c r="AI68" s="342"/>
      <c r="AJ68" s="342"/>
      <c r="AK68" s="342">
        <v>1</v>
      </c>
      <c r="AL68" s="342"/>
      <c r="AM68" s="506"/>
      <c r="AN68" s="464"/>
      <c r="AO68" s="464"/>
      <c r="AP68" s="464"/>
      <c r="AQ68" s="464"/>
      <c r="AR68" s="464"/>
      <c r="AS68" s="464"/>
    </row>
    <row r="69" spans="1:45" ht="5.15" hidden="1" customHeight="1">
      <c r="A69" s="217"/>
      <c r="B69" s="218"/>
      <c r="C69" s="106"/>
      <c r="D69" s="129"/>
      <c r="E69" s="129"/>
      <c r="F69" s="219"/>
      <c r="G69" s="219"/>
      <c r="H69" s="219"/>
      <c r="I69" s="219"/>
      <c r="J69" s="106"/>
      <c r="K69" s="106"/>
      <c r="L69" s="106"/>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c r="AM69" s="220"/>
    </row>
    <row r="70" spans="1:45" ht="18" hidden="1" customHeight="1">
      <c r="A70" s="503" t="s">
        <v>140</v>
      </c>
      <c r="B70" s="342" t="s">
        <v>568</v>
      </c>
      <c r="C70" s="342"/>
      <c r="D70" s="342"/>
      <c r="E70" s="342"/>
      <c r="F70" s="342"/>
      <c r="G70" s="342"/>
      <c r="H70" s="342"/>
      <c r="I70" s="342"/>
      <c r="J70" s="342" t="s">
        <v>449</v>
      </c>
      <c r="K70" s="342"/>
      <c r="L70" s="342"/>
      <c r="M70" s="342"/>
      <c r="N70" s="342"/>
      <c r="O70" s="342"/>
      <c r="P70" s="342"/>
      <c r="Q70" s="342"/>
      <c r="R70" s="342"/>
      <c r="S70" s="342"/>
      <c r="T70" s="342"/>
      <c r="U70" s="342"/>
      <c r="V70" s="342"/>
      <c r="W70" s="342"/>
      <c r="X70" s="342"/>
      <c r="Y70" s="342"/>
      <c r="Z70" s="342"/>
      <c r="AA70" s="342"/>
      <c r="AB70" s="342"/>
      <c r="AC70" s="342"/>
      <c r="AD70" s="342"/>
      <c r="AE70" s="342"/>
      <c r="AF70" s="342"/>
      <c r="AG70" s="342"/>
      <c r="AH70" s="342"/>
      <c r="AI70" s="342"/>
      <c r="AJ70" s="342"/>
      <c r="AK70" s="342">
        <v>1</v>
      </c>
      <c r="AL70" s="342"/>
      <c r="AM70" s="504">
        <f>SUM(AK70:AL72)</f>
        <v>3</v>
      </c>
      <c r="AN70" s="465"/>
      <c r="AO70" s="465"/>
      <c r="AP70" s="465"/>
      <c r="AQ70" s="465"/>
      <c r="AR70" s="465"/>
      <c r="AS70" s="465"/>
    </row>
    <row r="71" spans="1:45" ht="28" hidden="1" customHeight="1">
      <c r="A71" s="503"/>
      <c r="B71" s="342"/>
      <c r="C71" s="342"/>
      <c r="D71" s="342"/>
      <c r="E71" s="342"/>
      <c r="F71" s="342"/>
      <c r="G71" s="342"/>
      <c r="H71" s="342"/>
      <c r="I71" s="342"/>
      <c r="J71" s="342" t="s">
        <v>512</v>
      </c>
      <c r="K71" s="342"/>
      <c r="L71" s="342"/>
      <c r="M71" s="342"/>
      <c r="N71" s="342"/>
      <c r="O71" s="342"/>
      <c r="P71" s="342"/>
      <c r="Q71" s="342"/>
      <c r="R71" s="342"/>
      <c r="S71" s="342"/>
      <c r="T71" s="342"/>
      <c r="U71" s="342"/>
      <c r="V71" s="342"/>
      <c r="W71" s="342"/>
      <c r="X71" s="342"/>
      <c r="Y71" s="342"/>
      <c r="Z71" s="342"/>
      <c r="AA71" s="342"/>
      <c r="AB71" s="342"/>
      <c r="AC71" s="342"/>
      <c r="AD71" s="342"/>
      <c r="AE71" s="342"/>
      <c r="AF71" s="342"/>
      <c r="AG71" s="342"/>
      <c r="AH71" s="342"/>
      <c r="AI71" s="342"/>
      <c r="AJ71" s="342"/>
      <c r="AK71" s="342">
        <v>1</v>
      </c>
      <c r="AL71" s="342"/>
      <c r="AM71" s="505"/>
      <c r="AN71" s="465"/>
      <c r="AO71" s="465"/>
      <c r="AP71" s="465"/>
      <c r="AQ71" s="465"/>
      <c r="AR71" s="465"/>
      <c r="AS71" s="465"/>
    </row>
    <row r="72" spans="1:45" ht="28" hidden="1" customHeight="1">
      <c r="A72" s="503"/>
      <c r="B72" s="342"/>
      <c r="C72" s="342"/>
      <c r="D72" s="342"/>
      <c r="E72" s="342"/>
      <c r="F72" s="342"/>
      <c r="G72" s="342"/>
      <c r="H72" s="342"/>
      <c r="I72" s="342"/>
      <c r="J72" s="342" t="s">
        <v>496</v>
      </c>
      <c r="K72" s="342"/>
      <c r="L72" s="342"/>
      <c r="M72" s="342"/>
      <c r="N72" s="342"/>
      <c r="O72" s="342"/>
      <c r="P72" s="342"/>
      <c r="Q72" s="342"/>
      <c r="R72" s="342"/>
      <c r="S72" s="342"/>
      <c r="T72" s="342"/>
      <c r="U72" s="342"/>
      <c r="V72" s="342"/>
      <c r="W72" s="342"/>
      <c r="X72" s="342"/>
      <c r="Y72" s="342"/>
      <c r="Z72" s="342"/>
      <c r="AA72" s="342"/>
      <c r="AB72" s="342"/>
      <c r="AC72" s="342"/>
      <c r="AD72" s="342"/>
      <c r="AE72" s="342"/>
      <c r="AF72" s="342"/>
      <c r="AG72" s="342"/>
      <c r="AH72" s="342"/>
      <c r="AI72" s="342"/>
      <c r="AJ72" s="342"/>
      <c r="AK72" s="342">
        <v>1</v>
      </c>
      <c r="AL72" s="342"/>
      <c r="AM72" s="506"/>
      <c r="AN72" s="465"/>
      <c r="AO72" s="465"/>
      <c r="AP72" s="465"/>
      <c r="AQ72" s="465"/>
      <c r="AR72" s="465"/>
      <c r="AS72" s="465"/>
    </row>
    <row r="73" spans="1:45" ht="5.15" hidden="1" customHeight="1">
      <c r="A73" s="217"/>
      <c r="B73" s="218"/>
      <c r="C73" s="106"/>
      <c r="D73" s="129"/>
      <c r="E73" s="129"/>
      <c r="F73" s="219"/>
      <c r="G73" s="219"/>
      <c r="H73" s="219"/>
      <c r="I73" s="219"/>
      <c r="J73" s="106"/>
      <c r="K73" s="106"/>
      <c r="L73" s="106"/>
      <c r="M73" s="114"/>
      <c r="N73" s="114"/>
      <c r="O73" s="114"/>
      <c r="P73" s="114"/>
      <c r="Q73" s="114"/>
      <c r="R73" s="114"/>
      <c r="S73" s="114"/>
      <c r="T73" s="114"/>
      <c r="U73" s="114"/>
      <c r="V73" s="114"/>
      <c r="W73" s="114"/>
      <c r="X73" s="114"/>
      <c r="Y73" s="114"/>
      <c r="Z73" s="114"/>
      <c r="AA73" s="114"/>
      <c r="AB73" s="114"/>
      <c r="AC73" s="114"/>
      <c r="AD73" s="114"/>
      <c r="AE73" s="114"/>
      <c r="AF73" s="114"/>
      <c r="AG73" s="114"/>
      <c r="AH73" s="114"/>
      <c r="AI73" s="114"/>
      <c r="AJ73" s="114"/>
      <c r="AK73" s="114"/>
      <c r="AL73" s="114"/>
      <c r="AM73" s="220"/>
    </row>
    <row r="74" spans="1:45" ht="18" hidden="1" customHeight="1">
      <c r="A74" s="503" t="s">
        <v>141</v>
      </c>
      <c r="B74" s="342" t="s">
        <v>452</v>
      </c>
      <c r="C74" s="342"/>
      <c r="D74" s="342"/>
      <c r="E74" s="342"/>
      <c r="F74" s="342"/>
      <c r="G74" s="342"/>
      <c r="H74" s="342"/>
      <c r="I74" s="342"/>
      <c r="J74" s="342" t="s">
        <v>449</v>
      </c>
      <c r="K74" s="342"/>
      <c r="L74" s="342"/>
      <c r="M74" s="342"/>
      <c r="N74" s="342"/>
      <c r="O74" s="342"/>
      <c r="P74" s="342"/>
      <c r="Q74" s="342"/>
      <c r="R74" s="342"/>
      <c r="S74" s="342"/>
      <c r="T74" s="342"/>
      <c r="U74" s="342"/>
      <c r="V74" s="342"/>
      <c r="W74" s="342"/>
      <c r="X74" s="342"/>
      <c r="Y74" s="342"/>
      <c r="Z74" s="342"/>
      <c r="AA74" s="342"/>
      <c r="AB74" s="342"/>
      <c r="AC74" s="342"/>
      <c r="AD74" s="342"/>
      <c r="AE74" s="342"/>
      <c r="AF74" s="342"/>
      <c r="AG74" s="342"/>
      <c r="AH74" s="342"/>
      <c r="AI74" s="342"/>
      <c r="AJ74" s="342"/>
      <c r="AK74" s="342">
        <v>1</v>
      </c>
      <c r="AL74" s="342"/>
      <c r="AM74" s="504">
        <f>SUM(AK74:AL76)</f>
        <v>3</v>
      </c>
      <c r="AN74" s="447"/>
      <c r="AO74" s="447"/>
      <c r="AP74" s="447"/>
      <c r="AQ74" s="447"/>
      <c r="AR74" s="447"/>
      <c r="AS74" s="447"/>
    </row>
    <row r="75" spans="1:45" ht="28" hidden="1" customHeight="1">
      <c r="A75" s="503"/>
      <c r="B75" s="342"/>
      <c r="C75" s="342"/>
      <c r="D75" s="342"/>
      <c r="E75" s="342"/>
      <c r="F75" s="342"/>
      <c r="G75" s="342"/>
      <c r="H75" s="342"/>
      <c r="I75" s="342"/>
      <c r="J75" s="342" t="s">
        <v>512</v>
      </c>
      <c r="K75" s="342"/>
      <c r="L75" s="342"/>
      <c r="M75" s="342"/>
      <c r="N75" s="342"/>
      <c r="O75" s="342"/>
      <c r="P75" s="342"/>
      <c r="Q75" s="342"/>
      <c r="R75" s="342"/>
      <c r="S75" s="342"/>
      <c r="T75" s="342"/>
      <c r="U75" s="342"/>
      <c r="V75" s="342"/>
      <c r="W75" s="342"/>
      <c r="X75" s="342"/>
      <c r="Y75" s="342"/>
      <c r="Z75" s="342"/>
      <c r="AA75" s="342"/>
      <c r="AB75" s="342"/>
      <c r="AC75" s="342"/>
      <c r="AD75" s="342"/>
      <c r="AE75" s="342"/>
      <c r="AF75" s="342"/>
      <c r="AG75" s="342"/>
      <c r="AH75" s="342"/>
      <c r="AI75" s="342"/>
      <c r="AJ75" s="342"/>
      <c r="AK75" s="342">
        <v>1</v>
      </c>
      <c r="AL75" s="342"/>
      <c r="AM75" s="505"/>
      <c r="AN75" s="447"/>
      <c r="AO75" s="447"/>
      <c r="AP75" s="447"/>
      <c r="AQ75" s="447"/>
      <c r="AR75" s="447"/>
      <c r="AS75" s="447"/>
    </row>
    <row r="76" spans="1:45" ht="28" hidden="1" customHeight="1">
      <c r="A76" s="503"/>
      <c r="B76" s="342"/>
      <c r="C76" s="342"/>
      <c r="D76" s="342"/>
      <c r="E76" s="342"/>
      <c r="F76" s="342"/>
      <c r="G76" s="342"/>
      <c r="H76" s="342"/>
      <c r="I76" s="342"/>
      <c r="J76" s="342" t="s">
        <v>496</v>
      </c>
      <c r="K76" s="342"/>
      <c r="L76" s="342"/>
      <c r="M76" s="342"/>
      <c r="N76" s="342"/>
      <c r="O76" s="342"/>
      <c r="P76" s="342"/>
      <c r="Q76" s="342"/>
      <c r="R76" s="342"/>
      <c r="S76" s="342"/>
      <c r="T76" s="342"/>
      <c r="U76" s="342"/>
      <c r="V76" s="342"/>
      <c r="W76" s="342"/>
      <c r="X76" s="342"/>
      <c r="Y76" s="342"/>
      <c r="Z76" s="342"/>
      <c r="AA76" s="342"/>
      <c r="AB76" s="342"/>
      <c r="AC76" s="342"/>
      <c r="AD76" s="342"/>
      <c r="AE76" s="342"/>
      <c r="AF76" s="342"/>
      <c r="AG76" s="342"/>
      <c r="AH76" s="342"/>
      <c r="AI76" s="342"/>
      <c r="AJ76" s="342"/>
      <c r="AK76" s="342">
        <v>1</v>
      </c>
      <c r="AL76" s="342"/>
      <c r="AM76" s="506"/>
      <c r="AN76" s="447"/>
      <c r="AO76" s="447"/>
      <c r="AP76" s="447"/>
      <c r="AQ76" s="447"/>
      <c r="AR76" s="447"/>
      <c r="AS76" s="447"/>
    </row>
    <row r="77" spans="1:45" ht="5.15" hidden="1" customHeight="1">
      <c r="A77" s="217"/>
      <c r="B77" s="218"/>
      <c r="C77" s="106"/>
      <c r="D77" s="129"/>
      <c r="E77" s="129"/>
      <c r="F77" s="219"/>
      <c r="G77" s="219"/>
      <c r="H77" s="219"/>
      <c r="I77" s="219"/>
      <c r="J77" s="106"/>
      <c r="K77" s="106"/>
      <c r="L77" s="106"/>
      <c r="M77" s="114"/>
      <c r="N77" s="114"/>
      <c r="O77" s="114"/>
      <c r="P77" s="114"/>
      <c r="Q77" s="114"/>
      <c r="R77" s="114"/>
      <c r="S77" s="114"/>
      <c r="T77" s="114"/>
      <c r="U77" s="114"/>
      <c r="V77" s="114"/>
      <c r="W77" s="114"/>
      <c r="X77" s="114"/>
      <c r="Y77" s="114"/>
      <c r="Z77" s="114"/>
      <c r="AA77" s="114"/>
      <c r="AB77" s="114"/>
      <c r="AC77" s="114"/>
      <c r="AD77" s="114"/>
      <c r="AE77" s="114"/>
      <c r="AF77" s="114"/>
      <c r="AG77" s="114"/>
      <c r="AH77" s="114"/>
      <c r="AI77" s="114"/>
      <c r="AJ77" s="114"/>
      <c r="AK77" s="114"/>
      <c r="AL77" s="114"/>
      <c r="AM77" s="220"/>
    </row>
    <row r="78" spans="1:45" ht="18" hidden="1" customHeight="1">
      <c r="A78" s="503" t="s">
        <v>142</v>
      </c>
      <c r="B78" s="342" t="s">
        <v>451</v>
      </c>
      <c r="C78" s="342"/>
      <c r="D78" s="342"/>
      <c r="E78" s="342"/>
      <c r="F78" s="342"/>
      <c r="G78" s="342"/>
      <c r="H78" s="342"/>
      <c r="I78" s="342"/>
      <c r="J78" s="342" t="s">
        <v>449</v>
      </c>
      <c r="K78" s="342"/>
      <c r="L78" s="342"/>
      <c r="M78" s="342"/>
      <c r="N78" s="342"/>
      <c r="O78" s="342"/>
      <c r="P78" s="342"/>
      <c r="Q78" s="342"/>
      <c r="R78" s="342"/>
      <c r="S78" s="342"/>
      <c r="T78" s="342"/>
      <c r="U78" s="342"/>
      <c r="V78" s="342"/>
      <c r="W78" s="342"/>
      <c r="X78" s="342"/>
      <c r="Y78" s="342"/>
      <c r="Z78" s="342"/>
      <c r="AA78" s="342"/>
      <c r="AB78" s="342"/>
      <c r="AC78" s="342"/>
      <c r="AD78" s="342"/>
      <c r="AE78" s="342"/>
      <c r="AF78" s="342"/>
      <c r="AG78" s="342"/>
      <c r="AH78" s="342"/>
      <c r="AI78" s="342"/>
      <c r="AJ78" s="342"/>
      <c r="AK78" s="342">
        <v>1</v>
      </c>
      <c r="AL78" s="342"/>
      <c r="AM78" s="504">
        <f>SUM(AK78:AL80)</f>
        <v>3</v>
      </c>
      <c r="AN78" s="359"/>
      <c r="AO78" s="359"/>
      <c r="AP78" s="359"/>
      <c r="AQ78" s="359"/>
      <c r="AR78" s="359"/>
      <c r="AS78" s="359"/>
    </row>
    <row r="79" spans="1:45" ht="28" hidden="1" customHeight="1">
      <c r="A79" s="503"/>
      <c r="B79" s="342"/>
      <c r="C79" s="342"/>
      <c r="D79" s="342"/>
      <c r="E79" s="342"/>
      <c r="F79" s="342"/>
      <c r="G79" s="342"/>
      <c r="H79" s="342"/>
      <c r="I79" s="342"/>
      <c r="J79" s="342" t="s">
        <v>512</v>
      </c>
      <c r="K79" s="342"/>
      <c r="L79" s="342"/>
      <c r="M79" s="342"/>
      <c r="N79" s="342"/>
      <c r="O79" s="342"/>
      <c r="P79" s="342"/>
      <c r="Q79" s="342"/>
      <c r="R79" s="342"/>
      <c r="S79" s="342"/>
      <c r="T79" s="342"/>
      <c r="U79" s="342"/>
      <c r="V79" s="342"/>
      <c r="W79" s="342"/>
      <c r="X79" s="342"/>
      <c r="Y79" s="342"/>
      <c r="Z79" s="342"/>
      <c r="AA79" s="342"/>
      <c r="AB79" s="342"/>
      <c r="AC79" s="342"/>
      <c r="AD79" s="342"/>
      <c r="AE79" s="342"/>
      <c r="AF79" s="342"/>
      <c r="AG79" s="342"/>
      <c r="AH79" s="342"/>
      <c r="AI79" s="342"/>
      <c r="AJ79" s="342"/>
      <c r="AK79" s="342">
        <v>1</v>
      </c>
      <c r="AL79" s="342"/>
      <c r="AM79" s="505"/>
      <c r="AN79" s="359"/>
      <c r="AO79" s="359"/>
      <c r="AP79" s="359"/>
      <c r="AQ79" s="359"/>
      <c r="AR79" s="359"/>
      <c r="AS79" s="359"/>
    </row>
    <row r="80" spans="1:45" ht="28" hidden="1" customHeight="1">
      <c r="A80" s="503"/>
      <c r="B80" s="342"/>
      <c r="C80" s="342"/>
      <c r="D80" s="342"/>
      <c r="E80" s="342"/>
      <c r="F80" s="342"/>
      <c r="G80" s="342"/>
      <c r="H80" s="342"/>
      <c r="I80" s="342"/>
      <c r="J80" s="342" t="s">
        <v>496</v>
      </c>
      <c r="K80" s="342"/>
      <c r="L80" s="342"/>
      <c r="M80" s="342"/>
      <c r="N80" s="342"/>
      <c r="O80" s="342"/>
      <c r="P80" s="342"/>
      <c r="Q80" s="342"/>
      <c r="R80" s="342"/>
      <c r="S80" s="342"/>
      <c r="T80" s="342"/>
      <c r="U80" s="342"/>
      <c r="V80" s="342"/>
      <c r="W80" s="342"/>
      <c r="X80" s="342"/>
      <c r="Y80" s="342"/>
      <c r="Z80" s="342"/>
      <c r="AA80" s="342"/>
      <c r="AB80" s="342"/>
      <c r="AC80" s="342"/>
      <c r="AD80" s="342"/>
      <c r="AE80" s="342"/>
      <c r="AF80" s="342"/>
      <c r="AG80" s="342"/>
      <c r="AH80" s="342"/>
      <c r="AI80" s="342"/>
      <c r="AJ80" s="342"/>
      <c r="AK80" s="342">
        <v>1</v>
      </c>
      <c r="AL80" s="342"/>
      <c r="AM80" s="506"/>
      <c r="AN80" s="359"/>
      <c r="AO80" s="359"/>
      <c r="AP80" s="359"/>
      <c r="AQ80" s="359"/>
      <c r="AR80" s="359"/>
      <c r="AS80" s="359"/>
    </row>
    <row r="81" spans="1:45" ht="5.15" hidden="1" customHeight="1">
      <c r="A81" s="217"/>
      <c r="B81" s="218"/>
      <c r="C81" s="106"/>
      <c r="D81" s="129"/>
      <c r="E81" s="129"/>
      <c r="F81" s="219"/>
      <c r="G81" s="219"/>
      <c r="H81" s="219"/>
      <c r="I81" s="219"/>
      <c r="J81" s="106"/>
      <c r="K81" s="106"/>
      <c r="L81" s="106"/>
      <c r="M81" s="114"/>
      <c r="N81" s="114"/>
      <c r="O81" s="114"/>
      <c r="P81" s="114"/>
      <c r="Q81" s="114"/>
      <c r="R81" s="114"/>
      <c r="S81" s="114"/>
      <c r="T81" s="114"/>
      <c r="U81" s="114"/>
      <c r="V81" s="114"/>
      <c r="W81" s="114"/>
      <c r="X81" s="114"/>
      <c r="Y81" s="114"/>
      <c r="Z81" s="114"/>
      <c r="AA81" s="114"/>
      <c r="AB81" s="114"/>
      <c r="AC81" s="114"/>
      <c r="AD81" s="114"/>
      <c r="AE81" s="114"/>
      <c r="AF81" s="114"/>
      <c r="AG81" s="114"/>
      <c r="AH81" s="114"/>
      <c r="AI81" s="114"/>
      <c r="AJ81" s="114"/>
      <c r="AK81" s="114"/>
      <c r="AL81" s="114"/>
      <c r="AM81" s="220"/>
    </row>
    <row r="82" spans="1:45" ht="59.25" hidden="1" customHeight="1">
      <c r="A82" s="507" t="s">
        <v>561</v>
      </c>
      <c r="B82" s="508"/>
      <c r="C82" s="508"/>
      <c r="D82" s="508"/>
      <c r="E82" s="508"/>
      <c r="F82" s="508"/>
      <c r="G82" s="508"/>
      <c r="H82" s="508"/>
      <c r="I82" s="509"/>
      <c r="J82" s="362"/>
      <c r="K82" s="357"/>
      <c r="L82" s="357"/>
      <c r="M82" s="357"/>
      <c r="N82" s="357"/>
      <c r="O82" s="357"/>
      <c r="P82" s="357"/>
      <c r="Q82" s="357"/>
      <c r="R82" s="357"/>
      <c r="S82" s="357"/>
      <c r="T82" s="357"/>
      <c r="U82" s="357"/>
      <c r="V82" s="357"/>
      <c r="W82" s="357"/>
      <c r="X82" s="357"/>
      <c r="Y82" s="357"/>
      <c r="Z82" s="357"/>
      <c r="AA82" s="357"/>
      <c r="AB82" s="357"/>
      <c r="AC82" s="357"/>
      <c r="AD82" s="357"/>
      <c r="AE82" s="357"/>
      <c r="AF82" s="357"/>
      <c r="AG82" s="357"/>
      <c r="AH82" s="357"/>
      <c r="AI82" s="357"/>
      <c r="AJ82" s="357"/>
      <c r="AK82" s="510" t="s">
        <v>560</v>
      </c>
      <c r="AL82" s="511"/>
      <c r="AM82" s="511"/>
      <c r="AN82" s="357"/>
      <c r="AO82" s="357"/>
      <c r="AP82" s="357"/>
      <c r="AQ82" s="357"/>
      <c r="AR82" s="357"/>
      <c r="AS82" s="358"/>
    </row>
    <row r="83" spans="1:45" ht="5.15" customHeight="1">
      <c r="A83" s="217"/>
      <c r="B83" s="218"/>
      <c r="C83" s="106"/>
      <c r="D83" s="129"/>
      <c r="E83" s="129"/>
      <c r="F83" s="219"/>
      <c r="G83" s="219"/>
      <c r="H83" s="219"/>
      <c r="I83" s="219"/>
      <c r="J83" s="106"/>
      <c r="K83" s="106"/>
      <c r="L83" s="106"/>
      <c r="M83" s="114"/>
      <c r="N83" s="114"/>
      <c r="O83" s="114"/>
      <c r="P83" s="114"/>
      <c r="Q83" s="114"/>
      <c r="R83" s="114"/>
      <c r="S83" s="114"/>
      <c r="T83" s="114"/>
      <c r="U83" s="114"/>
      <c r="V83" s="114"/>
      <c r="W83" s="114"/>
      <c r="X83" s="114"/>
      <c r="Y83" s="114"/>
      <c r="Z83" s="114"/>
      <c r="AA83" s="114"/>
      <c r="AB83" s="114"/>
      <c r="AC83" s="114"/>
      <c r="AD83" s="114"/>
      <c r="AE83" s="114"/>
      <c r="AF83" s="114"/>
      <c r="AG83" s="114"/>
      <c r="AH83" s="114"/>
      <c r="AI83" s="114"/>
      <c r="AJ83" s="114"/>
      <c r="AK83" s="114"/>
      <c r="AL83" s="114"/>
      <c r="AM83" s="220"/>
    </row>
    <row r="84" spans="1:45" ht="15" customHeight="1">
      <c r="A84" s="512" t="s">
        <v>571</v>
      </c>
      <c r="B84" s="513"/>
      <c r="C84" s="513"/>
      <c r="D84" s="513"/>
      <c r="E84" s="513"/>
      <c r="F84" s="513"/>
      <c r="G84" s="513"/>
      <c r="H84" s="513"/>
      <c r="I84" s="513"/>
      <c r="J84" s="513"/>
      <c r="K84" s="513"/>
      <c r="L84" s="513"/>
      <c r="M84" s="513"/>
      <c r="N84" s="513"/>
      <c r="O84" s="513"/>
      <c r="P84" s="513"/>
      <c r="Q84" s="513"/>
      <c r="R84" s="513"/>
      <c r="S84" s="513"/>
      <c r="T84" s="513"/>
      <c r="U84" s="513"/>
      <c r="V84" s="513"/>
      <c r="W84" s="513"/>
      <c r="X84" s="513"/>
      <c r="Y84" s="513"/>
      <c r="Z84" s="513"/>
      <c r="AA84" s="513"/>
      <c r="AB84" s="513"/>
      <c r="AC84" s="513"/>
      <c r="AD84" s="513"/>
      <c r="AE84" s="513"/>
      <c r="AF84" s="513"/>
      <c r="AG84" s="513"/>
      <c r="AH84" s="513"/>
      <c r="AI84" s="513"/>
      <c r="AJ84" s="513"/>
      <c r="AK84" s="513"/>
      <c r="AL84" s="514"/>
      <c r="AM84" s="222">
        <f>SUM(AM86,AM90,AM94,AM98,AM102)/5</f>
        <v>1.2</v>
      </c>
    </row>
    <row r="85" spans="1:45" ht="5.15" customHeight="1">
      <c r="A85" s="217"/>
      <c r="B85" s="218"/>
      <c r="C85" s="106"/>
      <c r="D85" s="129"/>
      <c r="E85" s="129"/>
      <c r="F85" s="219"/>
      <c r="G85" s="219"/>
      <c r="H85" s="219"/>
      <c r="I85" s="219"/>
      <c r="J85" s="106"/>
      <c r="K85" s="106"/>
      <c r="L85" s="106"/>
      <c r="M85" s="114"/>
      <c r="N85" s="114"/>
      <c r="O85" s="114"/>
      <c r="P85" s="114"/>
      <c r="Q85" s="114"/>
      <c r="R85" s="114"/>
      <c r="S85" s="114"/>
      <c r="T85" s="114"/>
      <c r="U85" s="114"/>
      <c r="V85" s="114"/>
      <c r="W85" s="114"/>
      <c r="X85" s="114"/>
      <c r="Y85" s="114"/>
      <c r="Z85" s="114"/>
      <c r="AA85" s="114"/>
      <c r="AB85" s="114"/>
      <c r="AC85" s="114"/>
      <c r="AD85" s="114"/>
      <c r="AE85" s="114"/>
      <c r="AF85" s="114"/>
      <c r="AG85" s="114"/>
      <c r="AH85" s="114"/>
      <c r="AI85" s="114"/>
      <c r="AJ85" s="114"/>
      <c r="AK85" s="114"/>
      <c r="AL85" s="114"/>
      <c r="AM85" s="220"/>
    </row>
    <row r="86" spans="1:45" s="142" customFormat="1" ht="28" hidden="1" customHeight="1">
      <c r="A86" s="503" t="s">
        <v>143</v>
      </c>
      <c r="B86" s="381" t="s">
        <v>438</v>
      </c>
      <c r="C86" s="381"/>
      <c r="D86" s="381"/>
      <c r="E86" s="381"/>
      <c r="F86" s="381"/>
      <c r="G86" s="381"/>
      <c r="H86" s="381"/>
      <c r="I86" s="381"/>
      <c r="J86" s="381" t="s">
        <v>447</v>
      </c>
      <c r="K86" s="381"/>
      <c r="L86" s="381"/>
      <c r="M86" s="381"/>
      <c r="N86" s="381"/>
      <c r="O86" s="381"/>
      <c r="P86" s="381"/>
      <c r="Q86" s="381"/>
      <c r="R86" s="381"/>
      <c r="S86" s="381"/>
      <c r="T86" s="381"/>
      <c r="U86" s="381"/>
      <c r="V86" s="381"/>
      <c r="W86" s="381"/>
      <c r="X86" s="381"/>
      <c r="Y86" s="381"/>
      <c r="Z86" s="381"/>
      <c r="AA86" s="381"/>
      <c r="AB86" s="381"/>
      <c r="AC86" s="381"/>
      <c r="AD86" s="381"/>
      <c r="AE86" s="381"/>
      <c r="AF86" s="381"/>
      <c r="AG86" s="381"/>
      <c r="AH86" s="381"/>
      <c r="AI86" s="381"/>
      <c r="AJ86" s="381"/>
      <c r="AK86" s="342">
        <v>0</v>
      </c>
      <c r="AL86" s="342"/>
      <c r="AM86" s="504">
        <f>SUM(AK86:AL88)</f>
        <v>0</v>
      </c>
      <c r="AN86" s="359"/>
      <c r="AO86" s="359"/>
      <c r="AP86" s="359"/>
      <c r="AQ86" s="359"/>
      <c r="AR86" s="359"/>
      <c r="AS86" s="359"/>
    </row>
    <row r="87" spans="1:45" s="142" customFormat="1" ht="28" hidden="1" customHeight="1">
      <c r="A87" s="503"/>
      <c r="B87" s="381"/>
      <c r="C87" s="381"/>
      <c r="D87" s="381"/>
      <c r="E87" s="381"/>
      <c r="F87" s="381"/>
      <c r="G87" s="381"/>
      <c r="H87" s="381"/>
      <c r="I87" s="381"/>
      <c r="J87" s="381" t="s">
        <v>446</v>
      </c>
      <c r="K87" s="381"/>
      <c r="L87" s="381"/>
      <c r="M87" s="381"/>
      <c r="N87" s="381"/>
      <c r="O87" s="381"/>
      <c r="P87" s="381"/>
      <c r="Q87" s="381"/>
      <c r="R87" s="381"/>
      <c r="S87" s="381"/>
      <c r="T87" s="381"/>
      <c r="U87" s="381"/>
      <c r="V87" s="381"/>
      <c r="W87" s="381"/>
      <c r="X87" s="381"/>
      <c r="Y87" s="381"/>
      <c r="Z87" s="381"/>
      <c r="AA87" s="381"/>
      <c r="AB87" s="381"/>
      <c r="AC87" s="381"/>
      <c r="AD87" s="381"/>
      <c r="AE87" s="381"/>
      <c r="AF87" s="381"/>
      <c r="AG87" s="381"/>
      <c r="AH87" s="381"/>
      <c r="AI87" s="381"/>
      <c r="AJ87" s="381">
        <v>0</v>
      </c>
      <c r="AK87" s="342">
        <v>0</v>
      </c>
      <c r="AL87" s="342"/>
      <c r="AM87" s="505"/>
      <c r="AN87" s="359"/>
      <c r="AO87" s="359"/>
      <c r="AP87" s="359"/>
      <c r="AQ87" s="359"/>
      <c r="AR87" s="359"/>
      <c r="AS87" s="359"/>
    </row>
    <row r="88" spans="1:45" s="142" customFormat="1" ht="18" hidden="1" customHeight="1">
      <c r="A88" s="503"/>
      <c r="B88" s="381"/>
      <c r="C88" s="381"/>
      <c r="D88" s="381"/>
      <c r="E88" s="381"/>
      <c r="F88" s="381"/>
      <c r="G88" s="381"/>
      <c r="H88" s="381"/>
      <c r="I88" s="381"/>
      <c r="J88" s="381" t="s">
        <v>445</v>
      </c>
      <c r="K88" s="381"/>
      <c r="L88" s="381"/>
      <c r="M88" s="381"/>
      <c r="N88" s="381"/>
      <c r="O88" s="381"/>
      <c r="P88" s="381"/>
      <c r="Q88" s="381"/>
      <c r="R88" s="381"/>
      <c r="S88" s="381"/>
      <c r="T88" s="381"/>
      <c r="U88" s="381"/>
      <c r="V88" s="381"/>
      <c r="W88" s="381"/>
      <c r="X88" s="381"/>
      <c r="Y88" s="381"/>
      <c r="Z88" s="381"/>
      <c r="AA88" s="381"/>
      <c r="AB88" s="381"/>
      <c r="AC88" s="381"/>
      <c r="AD88" s="381"/>
      <c r="AE88" s="381"/>
      <c r="AF88" s="381"/>
      <c r="AG88" s="381"/>
      <c r="AH88" s="381"/>
      <c r="AI88" s="381"/>
      <c r="AJ88" s="381"/>
      <c r="AK88" s="342">
        <v>0</v>
      </c>
      <c r="AL88" s="342"/>
      <c r="AM88" s="506"/>
      <c r="AN88" s="359"/>
      <c r="AO88" s="359"/>
      <c r="AP88" s="359"/>
      <c r="AQ88" s="359"/>
      <c r="AR88" s="359"/>
      <c r="AS88" s="359"/>
    </row>
    <row r="89" spans="1:45" ht="5.15" hidden="1" customHeight="1">
      <c r="A89" s="217"/>
      <c r="B89" s="218"/>
      <c r="C89" s="106"/>
      <c r="D89" s="129"/>
      <c r="E89" s="129"/>
      <c r="F89" s="219"/>
      <c r="G89" s="219"/>
      <c r="H89" s="219"/>
      <c r="I89" s="219"/>
      <c r="J89" s="106"/>
      <c r="K89" s="106"/>
      <c r="L89" s="106"/>
      <c r="M89" s="114"/>
      <c r="N89" s="114"/>
      <c r="O89" s="114"/>
      <c r="P89" s="114"/>
      <c r="Q89" s="114"/>
      <c r="R89" s="114"/>
      <c r="S89" s="114"/>
      <c r="T89" s="114"/>
      <c r="U89" s="114"/>
      <c r="V89" s="114"/>
      <c r="W89" s="114"/>
      <c r="X89" s="114"/>
      <c r="Y89" s="114"/>
      <c r="Z89" s="114"/>
      <c r="AA89" s="114"/>
      <c r="AB89" s="114"/>
      <c r="AC89" s="114"/>
      <c r="AD89" s="114"/>
      <c r="AE89" s="114"/>
      <c r="AF89" s="114"/>
      <c r="AG89" s="114"/>
      <c r="AH89" s="114"/>
      <c r="AI89" s="114"/>
      <c r="AJ89" s="114"/>
      <c r="AK89" s="114"/>
      <c r="AL89" s="114"/>
      <c r="AM89" s="220"/>
    </row>
    <row r="90" spans="1:45" s="142" customFormat="1" ht="28" hidden="1" customHeight="1">
      <c r="A90" s="515" t="s">
        <v>144</v>
      </c>
      <c r="B90" s="342" t="s">
        <v>409</v>
      </c>
      <c r="C90" s="342"/>
      <c r="D90" s="342"/>
      <c r="E90" s="342"/>
      <c r="F90" s="342"/>
      <c r="G90" s="342"/>
      <c r="H90" s="342"/>
      <c r="I90" s="342"/>
      <c r="J90" s="381" t="s">
        <v>447</v>
      </c>
      <c r="K90" s="381"/>
      <c r="L90" s="381"/>
      <c r="M90" s="381"/>
      <c r="N90" s="381"/>
      <c r="O90" s="381"/>
      <c r="P90" s="381"/>
      <c r="Q90" s="381"/>
      <c r="R90" s="381"/>
      <c r="S90" s="381"/>
      <c r="T90" s="381"/>
      <c r="U90" s="381"/>
      <c r="V90" s="381"/>
      <c r="W90" s="381"/>
      <c r="X90" s="381"/>
      <c r="Y90" s="381"/>
      <c r="Z90" s="381"/>
      <c r="AA90" s="381"/>
      <c r="AB90" s="381"/>
      <c r="AC90" s="381"/>
      <c r="AD90" s="381"/>
      <c r="AE90" s="381"/>
      <c r="AF90" s="381"/>
      <c r="AG90" s="381"/>
      <c r="AH90" s="381"/>
      <c r="AI90" s="381"/>
      <c r="AJ90" s="381"/>
      <c r="AK90" s="342">
        <v>1</v>
      </c>
      <c r="AL90" s="342"/>
      <c r="AM90" s="504">
        <f>SUM(AK90:AL92)</f>
        <v>2</v>
      </c>
      <c r="AN90" s="359"/>
      <c r="AO90" s="359"/>
      <c r="AP90" s="359"/>
      <c r="AQ90" s="359"/>
      <c r="AR90" s="359"/>
      <c r="AS90" s="359"/>
    </row>
    <row r="91" spans="1:45" s="142" customFormat="1" ht="28" hidden="1" customHeight="1">
      <c r="A91" s="515"/>
      <c r="B91" s="342"/>
      <c r="C91" s="342"/>
      <c r="D91" s="342"/>
      <c r="E91" s="342"/>
      <c r="F91" s="342"/>
      <c r="G91" s="342"/>
      <c r="H91" s="342"/>
      <c r="I91" s="342"/>
      <c r="J91" s="381" t="s">
        <v>446</v>
      </c>
      <c r="K91" s="381"/>
      <c r="L91" s="381"/>
      <c r="M91" s="381"/>
      <c r="N91" s="381"/>
      <c r="O91" s="381"/>
      <c r="P91" s="381"/>
      <c r="Q91" s="381"/>
      <c r="R91" s="381"/>
      <c r="S91" s="381"/>
      <c r="T91" s="381"/>
      <c r="U91" s="381"/>
      <c r="V91" s="381"/>
      <c r="W91" s="381"/>
      <c r="X91" s="381"/>
      <c r="Y91" s="381"/>
      <c r="Z91" s="381"/>
      <c r="AA91" s="381"/>
      <c r="AB91" s="381"/>
      <c r="AC91" s="381"/>
      <c r="AD91" s="381"/>
      <c r="AE91" s="381"/>
      <c r="AF91" s="381"/>
      <c r="AG91" s="381"/>
      <c r="AH91" s="381"/>
      <c r="AI91" s="381"/>
      <c r="AJ91" s="381">
        <v>0</v>
      </c>
      <c r="AK91" s="342">
        <v>0</v>
      </c>
      <c r="AL91" s="342"/>
      <c r="AM91" s="505"/>
      <c r="AN91" s="359"/>
      <c r="AO91" s="359"/>
      <c r="AP91" s="359"/>
      <c r="AQ91" s="359"/>
      <c r="AR91" s="359"/>
      <c r="AS91" s="359"/>
    </row>
    <row r="92" spans="1:45" s="142" customFormat="1" ht="18" hidden="1" customHeight="1">
      <c r="A92" s="515"/>
      <c r="B92" s="342"/>
      <c r="C92" s="342"/>
      <c r="D92" s="342"/>
      <c r="E92" s="342"/>
      <c r="F92" s="342"/>
      <c r="G92" s="342"/>
      <c r="H92" s="342"/>
      <c r="I92" s="342"/>
      <c r="J92" s="381" t="s">
        <v>497</v>
      </c>
      <c r="K92" s="381"/>
      <c r="L92" s="381"/>
      <c r="M92" s="381"/>
      <c r="N92" s="381"/>
      <c r="O92" s="381"/>
      <c r="P92" s="381"/>
      <c r="Q92" s="381"/>
      <c r="R92" s="381"/>
      <c r="S92" s="381"/>
      <c r="T92" s="381"/>
      <c r="U92" s="381"/>
      <c r="V92" s="381"/>
      <c r="W92" s="381"/>
      <c r="X92" s="381"/>
      <c r="Y92" s="381"/>
      <c r="Z92" s="381"/>
      <c r="AA92" s="381"/>
      <c r="AB92" s="381"/>
      <c r="AC92" s="381"/>
      <c r="AD92" s="381"/>
      <c r="AE92" s="381"/>
      <c r="AF92" s="381"/>
      <c r="AG92" s="381"/>
      <c r="AH92" s="381"/>
      <c r="AI92" s="381"/>
      <c r="AJ92" s="381"/>
      <c r="AK92" s="342">
        <v>1</v>
      </c>
      <c r="AL92" s="342"/>
      <c r="AM92" s="506"/>
      <c r="AN92" s="359"/>
      <c r="AO92" s="359"/>
      <c r="AP92" s="359"/>
      <c r="AQ92" s="359"/>
      <c r="AR92" s="359"/>
      <c r="AS92" s="359"/>
    </row>
    <row r="93" spans="1:45" ht="5.15" hidden="1" customHeight="1">
      <c r="A93" s="217"/>
      <c r="B93" s="218"/>
      <c r="C93" s="106"/>
      <c r="D93" s="129"/>
      <c r="E93" s="129"/>
      <c r="F93" s="219"/>
      <c r="G93" s="219"/>
      <c r="H93" s="219"/>
      <c r="I93" s="219"/>
      <c r="J93" s="106"/>
      <c r="K93" s="106"/>
      <c r="L93" s="106"/>
      <c r="M93" s="114"/>
      <c r="N93" s="114"/>
      <c r="O93" s="114"/>
      <c r="P93" s="114"/>
      <c r="Q93" s="114"/>
      <c r="R93" s="114"/>
      <c r="S93" s="114"/>
      <c r="T93" s="114"/>
      <c r="U93" s="114"/>
      <c r="V93" s="114"/>
      <c r="W93" s="114"/>
      <c r="X93" s="114"/>
      <c r="Y93" s="114"/>
      <c r="Z93" s="114"/>
      <c r="AA93" s="114"/>
      <c r="AB93" s="114"/>
      <c r="AC93" s="114"/>
      <c r="AD93" s="114"/>
      <c r="AE93" s="114"/>
      <c r="AF93" s="114"/>
      <c r="AG93" s="114"/>
      <c r="AH93" s="114"/>
      <c r="AI93" s="114"/>
      <c r="AJ93" s="114"/>
      <c r="AK93" s="114"/>
      <c r="AL93" s="114"/>
      <c r="AM93" s="220"/>
    </row>
    <row r="94" spans="1:45" ht="28" hidden="1" customHeight="1">
      <c r="A94" s="515" t="s">
        <v>145</v>
      </c>
      <c r="B94" s="342" t="s">
        <v>410</v>
      </c>
      <c r="C94" s="342"/>
      <c r="D94" s="342"/>
      <c r="E94" s="342"/>
      <c r="F94" s="342"/>
      <c r="G94" s="342"/>
      <c r="H94" s="342"/>
      <c r="I94" s="342"/>
      <c r="J94" s="381" t="s">
        <v>447</v>
      </c>
      <c r="K94" s="381"/>
      <c r="L94" s="381"/>
      <c r="M94" s="381"/>
      <c r="N94" s="381"/>
      <c r="O94" s="381"/>
      <c r="P94" s="381"/>
      <c r="Q94" s="381"/>
      <c r="R94" s="381"/>
      <c r="S94" s="381"/>
      <c r="T94" s="381"/>
      <c r="U94" s="381"/>
      <c r="V94" s="381"/>
      <c r="W94" s="381"/>
      <c r="X94" s="381"/>
      <c r="Y94" s="381"/>
      <c r="Z94" s="381"/>
      <c r="AA94" s="381"/>
      <c r="AB94" s="381"/>
      <c r="AC94" s="381"/>
      <c r="AD94" s="381"/>
      <c r="AE94" s="381"/>
      <c r="AF94" s="381"/>
      <c r="AG94" s="381"/>
      <c r="AH94" s="381"/>
      <c r="AI94" s="381"/>
      <c r="AJ94" s="381"/>
      <c r="AK94" s="342">
        <v>1</v>
      </c>
      <c r="AL94" s="433"/>
      <c r="AM94" s="504">
        <f>SUM(AK94:AL96)</f>
        <v>2</v>
      </c>
      <c r="AN94" s="359"/>
      <c r="AO94" s="359"/>
      <c r="AP94" s="359"/>
      <c r="AQ94" s="359"/>
      <c r="AR94" s="359"/>
      <c r="AS94" s="359"/>
    </row>
    <row r="95" spans="1:45" ht="28" hidden="1" customHeight="1">
      <c r="A95" s="515"/>
      <c r="B95" s="342"/>
      <c r="C95" s="342"/>
      <c r="D95" s="342"/>
      <c r="E95" s="342"/>
      <c r="F95" s="342"/>
      <c r="G95" s="342"/>
      <c r="H95" s="342"/>
      <c r="I95" s="342"/>
      <c r="J95" s="381" t="s">
        <v>446</v>
      </c>
      <c r="K95" s="381"/>
      <c r="L95" s="381"/>
      <c r="M95" s="381"/>
      <c r="N95" s="381"/>
      <c r="O95" s="381"/>
      <c r="P95" s="381"/>
      <c r="Q95" s="381"/>
      <c r="R95" s="381"/>
      <c r="S95" s="381"/>
      <c r="T95" s="381"/>
      <c r="U95" s="381"/>
      <c r="V95" s="381"/>
      <c r="W95" s="381"/>
      <c r="X95" s="381"/>
      <c r="Y95" s="381"/>
      <c r="Z95" s="381"/>
      <c r="AA95" s="381"/>
      <c r="AB95" s="381"/>
      <c r="AC95" s="381"/>
      <c r="AD95" s="381"/>
      <c r="AE95" s="381"/>
      <c r="AF95" s="381"/>
      <c r="AG95" s="381"/>
      <c r="AH95" s="381"/>
      <c r="AI95" s="381"/>
      <c r="AJ95" s="381">
        <v>0</v>
      </c>
      <c r="AK95" s="342">
        <v>0</v>
      </c>
      <c r="AL95" s="433"/>
      <c r="AM95" s="505"/>
      <c r="AN95" s="359"/>
      <c r="AO95" s="359"/>
      <c r="AP95" s="359"/>
      <c r="AQ95" s="359"/>
      <c r="AR95" s="359"/>
      <c r="AS95" s="359"/>
    </row>
    <row r="96" spans="1:45" ht="18" hidden="1" customHeight="1">
      <c r="A96" s="515"/>
      <c r="B96" s="342"/>
      <c r="C96" s="342"/>
      <c r="D96" s="342"/>
      <c r="E96" s="342"/>
      <c r="F96" s="342"/>
      <c r="G96" s="342"/>
      <c r="H96" s="342"/>
      <c r="I96" s="342"/>
      <c r="J96" s="381" t="s">
        <v>445</v>
      </c>
      <c r="K96" s="381"/>
      <c r="L96" s="381"/>
      <c r="M96" s="381"/>
      <c r="N96" s="381"/>
      <c r="O96" s="381"/>
      <c r="P96" s="381"/>
      <c r="Q96" s="381"/>
      <c r="R96" s="381"/>
      <c r="S96" s="381"/>
      <c r="T96" s="381"/>
      <c r="U96" s="381"/>
      <c r="V96" s="381"/>
      <c r="W96" s="381"/>
      <c r="X96" s="381"/>
      <c r="Y96" s="381"/>
      <c r="Z96" s="381"/>
      <c r="AA96" s="381"/>
      <c r="AB96" s="381"/>
      <c r="AC96" s="381"/>
      <c r="AD96" s="381"/>
      <c r="AE96" s="381"/>
      <c r="AF96" s="381"/>
      <c r="AG96" s="381"/>
      <c r="AH96" s="381"/>
      <c r="AI96" s="381"/>
      <c r="AJ96" s="381"/>
      <c r="AK96" s="342">
        <v>1</v>
      </c>
      <c r="AL96" s="433"/>
      <c r="AM96" s="506"/>
      <c r="AN96" s="359"/>
      <c r="AO96" s="359"/>
      <c r="AP96" s="359"/>
      <c r="AQ96" s="359"/>
      <c r="AR96" s="359"/>
      <c r="AS96" s="359"/>
    </row>
    <row r="97" spans="1:49" ht="5.15" hidden="1" customHeight="1">
      <c r="A97" s="217"/>
      <c r="B97" s="218"/>
      <c r="C97" s="106"/>
      <c r="D97" s="129"/>
      <c r="E97" s="129"/>
      <c r="F97" s="219"/>
      <c r="G97" s="219"/>
      <c r="H97" s="219"/>
      <c r="I97" s="219"/>
      <c r="J97" s="106"/>
      <c r="K97" s="106"/>
      <c r="L97" s="106"/>
      <c r="M97" s="114"/>
      <c r="N97" s="114"/>
      <c r="O97" s="114"/>
      <c r="P97" s="114"/>
      <c r="Q97" s="114"/>
      <c r="R97" s="114"/>
      <c r="S97" s="114"/>
      <c r="T97" s="114"/>
      <c r="U97" s="114"/>
      <c r="V97" s="114"/>
      <c r="W97" s="114"/>
      <c r="X97" s="114"/>
      <c r="Y97" s="114"/>
      <c r="Z97" s="114"/>
      <c r="AA97" s="114"/>
      <c r="AB97" s="114"/>
      <c r="AC97" s="114"/>
      <c r="AD97" s="114"/>
      <c r="AE97" s="114"/>
      <c r="AF97" s="114"/>
      <c r="AG97" s="114"/>
      <c r="AH97" s="114"/>
      <c r="AI97" s="114"/>
      <c r="AJ97" s="114"/>
      <c r="AK97" s="114"/>
      <c r="AL97" s="114"/>
      <c r="AM97" s="220"/>
    </row>
    <row r="98" spans="1:49" ht="28" hidden="1" customHeight="1">
      <c r="A98" s="515" t="s">
        <v>146</v>
      </c>
      <c r="B98" s="381" t="s">
        <v>411</v>
      </c>
      <c r="C98" s="381"/>
      <c r="D98" s="381"/>
      <c r="E98" s="381"/>
      <c r="F98" s="381"/>
      <c r="G98" s="381"/>
      <c r="H98" s="381"/>
      <c r="I98" s="381"/>
      <c r="J98" s="381" t="s">
        <v>447</v>
      </c>
      <c r="K98" s="381"/>
      <c r="L98" s="381"/>
      <c r="M98" s="381"/>
      <c r="N98" s="381"/>
      <c r="O98" s="381"/>
      <c r="P98" s="381"/>
      <c r="Q98" s="381"/>
      <c r="R98" s="381"/>
      <c r="S98" s="381"/>
      <c r="T98" s="381"/>
      <c r="U98" s="381"/>
      <c r="V98" s="381"/>
      <c r="W98" s="381"/>
      <c r="X98" s="381"/>
      <c r="Y98" s="381"/>
      <c r="Z98" s="381"/>
      <c r="AA98" s="381"/>
      <c r="AB98" s="381"/>
      <c r="AC98" s="381"/>
      <c r="AD98" s="381"/>
      <c r="AE98" s="381"/>
      <c r="AF98" s="381"/>
      <c r="AG98" s="381"/>
      <c r="AH98" s="381"/>
      <c r="AI98" s="381"/>
      <c r="AJ98" s="381"/>
      <c r="AK98" s="342">
        <v>1</v>
      </c>
      <c r="AL98" s="433"/>
      <c r="AM98" s="504">
        <f>SUM(AK98:AL100)</f>
        <v>2</v>
      </c>
      <c r="AN98" s="359"/>
      <c r="AO98" s="359"/>
      <c r="AP98" s="359"/>
      <c r="AQ98" s="359"/>
      <c r="AR98" s="359"/>
      <c r="AS98" s="359"/>
    </row>
    <row r="99" spans="1:49" ht="28" hidden="1" customHeight="1">
      <c r="A99" s="515"/>
      <c r="B99" s="381"/>
      <c r="C99" s="381"/>
      <c r="D99" s="381"/>
      <c r="E99" s="381"/>
      <c r="F99" s="381"/>
      <c r="G99" s="381"/>
      <c r="H99" s="381"/>
      <c r="I99" s="381"/>
      <c r="J99" s="381" t="s">
        <v>446</v>
      </c>
      <c r="K99" s="381"/>
      <c r="L99" s="381"/>
      <c r="M99" s="381"/>
      <c r="N99" s="381"/>
      <c r="O99" s="381"/>
      <c r="P99" s="381"/>
      <c r="Q99" s="381"/>
      <c r="R99" s="381"/>
      <c r="S99" s="381"/>
      <c r="T99" s="381"/>
      <c r="U99" s="381"/>
      <c r="V99" s="381"/>
      <c r="W99" s="381"/>
      <c r="X99" s="381"/>
      <c r="Y99" s="381"/>
      <c r="Z99" s="381"/>
      <c r="AA99" s="381"/>
      <c r="AB99" s="381"/>
      <c r="AC99" s="381"/>
      <c r="AD99" s="381"/>
      <c r="AE99" s="381"/>
      <c r="AF99" s="381"/>
      <c r="AG99" s="381"/>
      <c r="AH99" s="381"/>
      <c r="AI99" s="381"/>
      <c r="AJ99" s="381">
        <v>0</v>
      </c>
      <c r="AK99" s="342">
        <v>0</v>
      </c>
      <c r="AL99" s="433"/>
      <c r="AM99" s="505"/>
      <c r="AN99" s="359"/>
      <c r="AO99" s="359"/>
      <c r="AP99" s="359"/>
      <c r="AQ99" s="359"/>
      <c r="AR99" s="359"/>
      <c r="AS99" s="359"/>
    </row>
    <row r="100" spans="1:49" ht="21" hidden="1" customHeight="1">
      <c r="A100" s="515"/>
      <c r="B100" s="381"/>
      <c r="C100" s="381"/>
      <c r="D100" s="381"/>
      <c r="E100" s="381"/>
      <c r="F100" s="381"/>
      <c r="G100" s="381"/>
      <c r="H100" s="381"/>
      <c r="I100" s="381"/>
      <c r="J100" s="381" t="s">
        <v>445</v>
      </c>
      <c r="K100" s="381"/>
      <c r="L100" s="381"/>
      <c r="M100" s="381"/>
      <c r="N100" s="381"/>
      <c r="O100" s="381"/>
      <c r="P100" s="381"/>
      <c r="Q100" s="381"/>
      <c r="R100" s="381"/>
      <c r="S100" s="381"/>
      <c r="T100" s="381"/>
      <c r="U100" s="381"/>
      <c r="V100" s="381"/>
      <c r="W100" s="381"/>
      <c r="X100" s="381"/>
      <c r="Y100" s="381"/>
      <c r="Z100" s="381"/>
      <c r="AA100" s="381"/>
      <c r="AB100" s="381"/>
      <c r="AC100" s="381"/>
      <c r="AD100" s="381"/>
      <c r="AE100" s="381"/>
      <c r="AF100" s="381"/>
      <c r="AG100" s="381"/>
      <c r="AH100" s="381"/>
      <c r="AI100" s="381"/>
      <c r="AJ100" s="381"/>
      <c r="AK100" s="342">
        <v>1</v>
      </c>
      <c r="AL100" s="433"/>
      <c r="AM100" s="506"/>
      <c r="AN100" s="359"/>
      <c r="AO100" s="359"/>
      <c r="AP100" s="359"/>
      <c r="AQ100" s="359"/>
      <c r="AR100" s="359"/>
      <c r="AS100" s="359"/>
    </row>
    <row r="101" spans="1:49" ht="5.15" hidden="1" customHeight="1">
      <c r="A101" s="217"/>
      <c r="B101" s="218"/>
      <c r="C101" s="106"/>
      <c r="D101" s="129"/>
      <c r="E101" s="129"/>
      <c r="F101" s="219"/>
      <c r="G101" s="219"/>
      <c r="H101" s="219"/>
      <c r="I101" s="219"/>
      <c r="J101" s="106"/>
      <c r="K101" s="106"/>
      <c r="L101" s="106"/>
      <c r="M101" s="114"/>
      <c r="N101" s="114"/>
      <c r="O101" s="114"/>
      <c r="P101" s="114"/>
      <c r="Q101" s="114"/>
      <c r="R101" s="114"/>
      <c r="S101" s="114"/>
      <c r="T101" s="114"/>
      <c r="U101" s="114"/>
      <c r="V101" s="114"/>
      <c r="W101" s="114"/>
      <c r="X101" s="114"/>
      <c r="Y101" s="114"/>
      <c r="Z101" s="114"/>
      <c r="AA101" s="114"/>
      <c r="AB101" s="114"/>
      <c r="AC101" s="114"/>
      <c r="AD101" s="114"/>
      <c r="AE101" s="114"/>
      <c r="AF101" s="114"/>
      <c r="AG101" s="114"/>
      <c r="AH101" s="114"/>
      <c r="AI101" s="114"/>
      <c r="AJ101" s="114"/>
      <c r="AK101" s="114"/>
      <c r="AL101" s="114"/>
      <c r="AM101" s="220"/>
    </row>
    <row r="102" spans="1:49" s="142" customFormat="1" ht="28" hidden="1" customHeight="1">
      <c r="A102" s="503" t="s">
        <v>147</v>
      </c>
      <c r="B102" s="381" t="s">
        <v>412</v>
      </c>
      <c r="C102" s="381"/>
      <c r="D102" s="381"/>
      <c r="E102" s="381"/>
      <c r="F102" s="381"/>
      <c r="G102" s="381"/>
      <c r="H102" s="381"/>
      <c r="I102" s="381"/>
      <c r="J102" s="381" t="s">
        <v>450</v>
      </c>
      <c r="K102" s="381"/>
      <c r="L102" s="381"/>
      <c r="M102" s="381"/>
      <c r="N102" s="381"/>
      <c r="O102" s="381"/>
      <c r="P102" s="381"/>
      <c r="Q102" s="381"/>
      <c r="R102" s="381"/>
      <c r="S102" s="381"/>
      <c r="T102" s="381"/>
      <c r="U102" s="381"/>
      <c r="V102" s="381"/>
      <c r="W102" s="381"/>
      <c r="X102" s="381"/>
      <c r="Y102" s="381"/>
      <c r="Z102" s="381"/>
      <c r="AA102" s="381"/>
      <c r="AB102" s="381"/>
      <c r="AC102" s="381"/>
      <c r="AD102" s="381"/>
      <c r="AE102" s="381"/>
      <c r="AF102" s="381"/>
      <c r="AG102" s="381"/>
      <c r="AH102" s="381"/>
      <c r="AI102" s="381"/>
      <c r="AJ102" s="381"/>
      <c r="AK102" s="342">
        <v>0</v>
      </c>
      <c r="AL102" s="342"/>
      <c r="AM102" s="504">
        <f>SUM(AK102:AL104)</f>
        <v>0</v>
      </c>
      <c r="AN102" s="359"/>
      <c r="AO102" s="359"/>
      <c r="AP102" s="359"/>
      <c r="AQ102" s="359"/>
      <c r="AR102" s="359"/>
      <c r="AS102" s="359"/>
    </row>
    <row r="103" spans="1:49" s="142" customFormat="1" ht="40" hidden="1" customHeight="1">
      <c r="A103" s="503"/>
      <c r="B103" s="381"/>
      <c r="C103" s="381"/>
      <c r="D103" s="381"/>
      <c r="E103" s="381"/>
      <c r="F103" s="381"/>
      <c r="G103" s="381"/>
      <c r="H103" s="381"/>
      <c r="I103" s="381"/>
      <c r="J103" s="381" t="s">
        <v>464</v>
      </c>
      <c r="K103" s="381"/>
      <c r="L103" s="381"/>
      <c r="M103" s="381"/>
      <c r="N103" s="381"/>
      <c r="O103" s="381"/>
      <c r="P103" s="381"/>
      <c r="Q103" s="381"/>
      <c r="R103" s="381"/>
      <c r="S103" s="381"/>
      <c r="T103" s="381"/>
      <c r="U103" s="381"/>
      <c r="V103" s="381"/>
      <c r="W103" s="381"/>
      <c r="X103" s="381"/>
      <c r="Y103" s="381"/>
      <c r="Z103" s="381"/>
      <c r="AA103" s="381"/>
      <c r="AB103" s="381"/>
      <c r="AC103" s="381"/>
      <c r="AD103" s="381"/>
      <c r="AE103" s="381"/>
      <c r="AF103" s="381"/>
      <c r="AG103" s="381"/>
      <c r="AH103" s="381"/>
      <c r="AI103" s="381"/>
      <c r="AJ103" s="381"/>
      <c r="AK103" s="342">
        <v>0</v>
      </c>
      <c r="AL103" s="342"/>
      <c r="AM103" s="505"/>
      <c r="AN103" s="359"/>
      <c r="AO103" s="359"/>
      <c r="AP103" s="359"/>
      <c r="AQ103" s="359"/>
      <c r="AR103" s="359"/>
      <c r="AS103" s="359"/>
    </row>
    <row r="104" spans="1:49" s="142" customFormat="1" ht="44.25" hidden="1" customHeight="1">
      <c r="A104" s="503"/>
      <c r="B104" s="381"/>
      <c r="C104" s="381"/>
      <c r="D104" s="381"/>
      <c r="E104" s="381"/>
      <c r="F104" s="381"/>
      <c r="G104" s="381"/>
      <c r="H104" s="381"/>
      <c r="I104" s="381"/>
      <c r="J104" s="381" t="s">
        <v>463</v>
      </c>
      <c r="K104" s="381"/>
      <c r="L104" s="381"/>
      <c r="M104" s="381"/>
      <c r="N104" s="381"/>
      <c r="O104" s="381"/>
      <c r="P104" s="381"/>
      <c r="Q104" s="381"/>
      <c r="R104" s="381"/>
      <c r="S104" s="381"/>
      <c r="T104" s="381"/>
      <c r="U104" s="381"/>
      <c r="V104" s="381"/>
      <c r="W104" s="381"/>
      <c r="X104" s="381"/>
      <c r="Y104" s="381"/>
      <c r="Z104" s="381"/>
      <c r="AA104" s="381"/>
      <c r="AB104" s="381"/>
      <c r="AC104" s="381"/>
      <c r="AD104" s="381"/>
      <c r="AE104" s="381"/>
      <c r="AF104" s="381"/>
      <c r="AG104" s="381"/>
      <c r="AH104" s="381"/>
      <c r="AI104" s="381"/>
      <c r="AJ104" s="381"/>
      <c r="AK104" s="342">
        <v>0</v>
      </c>
      <c r="AL104" s="342"/>
      <c r="AM104" s="506"/>
      <c r="AN104" s="359"/>
      <c r="AO104" s="359"/>
      <c r="AP104" s="359"/>
      <c r="AQ104" s="359"/>
      <c r="AR104" s="359"/>
      <c r="AS104" s="359"/>
    </row>
    <row r="105" spans="1:49" ht="5.15" hidden="1" customHeight="1">
      <c r="A105" s="217"/>
      <c r="B105" s="218"/>
      <c r="C105" s="106"/>
      <c r="D105" s="129"/>
      <c r="E105" s="129"/>
      <c r="F105" s="219"/>
      <c r="G105" s="219"/>
      <c r="H105" s="219"/>
      <c r="I105" s="219"/>
      <c r="J105" s="106"/>
      <c r="K105" s="106"/>
      <c r="L105" s="106"/>
      <c r="M105" s="114"/>
      <c r="N105" s="114"/>
      <c r="O105" s="114"/>
      <c r="P105" s="114"/>
      <c r="Q105" s="114"/>
      <c r="R105" s="114"/>
      <c r="S105" s="114"/>
      <c r="T105" s="114"/>
      <c r="U105" s="114"/>
      <c r="V105" s="114"/>
      <c r="W105" s="114"/>
      <c r="X105" s="114"/>
      <c r="Y105" s="114"/>
      <c r="Z105" s="114"/>
      <c r="AA105" s="114"/>
      <c r="AB105" s="114"/>
      <c r="AC105" s="114"/>
      <c r="AD105" s="114"/>
      <c r="AE105" s="114"/>
      <c r="AF105" s="114"/>
      <c r="AG105" s="114"/>
      <c r="AH105" s="114"/>
      <c r="AI105" s="114"/>
      <c r="AJ105" s="114"/>
      <c r="AK105" s="114"/>
      <c r="AL105" s="114"/>
      <c r="AM105" s="220"/>
    </row>
    <row r="106" spans="1:49" ht="48" hidden="1" customHeight="1">
      <c r="A106" s="507" t="s">
        <v>561</v>
      </c>
      <c r="B106" s="508"/>
      <c r="C106" s="508"/>
      <c r="D106" s="508"/>
      <c r="E106" s="508"/>
      <c r="F106" s="508"/>
      <c r="G106" s="508"/>
      <c r="H106" s="508"/>
      <c r="I106" s="509"/>
      <c r="J106" s="362"/>
      <c r="K106" s="357"/>
      <c r="L106" s="357"/>
      <c r="M106" s="357"/>
      <c r="N106" s="357"/>
      <c r="O106" s="357"/>
      <c r="P106" s="357"/>
      <c r="Q106" s="357"/>
      <c r="R106" s="357"/>
      <c r="S106" s="357"/>
      <c r="T106" s="357"/>
      <c r="U106" s="357"/>
      <c r="V106" s="357"/>
      <c r="W106" s="357"/>
      <c r="X106" s="357"/>
      <c r="Y106" s="357"/>
      <c r="Z106" s="357"/>
      <c r="AA106" s="357"/>
      <c r="AB106" s="357"/>
      <c r="AC106" s="357"/>
      <c r="AD106" s="357"/>
      <c r="AE106" s="357"/>
      <c r="AF106" s="357"/>
      <c r="AG106" s="357"/>
      <c r="AH106" s="357"/>
      <c r="AI106" s="357"/>
      <c r="AJ106" s="357"/>
      <c r="AK106" s="510" t="s">
        <v>560</v>
      </c>
      <c r="AL106" s="511"/>
      <c r="AM106" s="511"/>
      <c r="AN106" s="365"/>
      <c r="AO106" s="365"/>
      <c r="AP106" s="365"/>
      <c r="AQ106" s="365"/>
      <c r="AR106" s="365"/>
      <c r="AS106" s="366"/>
    </row>
    <row r="107" spans="1:49" ht="5.15" customHeight="1">
      <c r="A107" s="217"/>
      <c r="B107" s="218"/>
      <c r="C107" s="106"/>
      <c r="D107" s="129"/>
      <c r="E107" s="129"/>
      <c r="F107" s="219"/>
      <c r="G107" s="219"/>
      <c r="H107" s="219"/>
      <c r="I107" s="219"/>
      <c r="J107" s="106"/>
      <c r="K107" s="106"/>
      <c r="L107" s="106"/>
      <c r="M107" s="114"/>
      <c r="N107" s="114"/>
      <c r="O107" s="114"/>
      <c r="P107" s="114"/>
      <c r="Q107" s="114"/>
      <c r="R107" s="114"/>
      <c r="S107" s="114"/>
      <c r="T107" s="114"/>
      <c r="U107" s="114"/>
      <c r="V107" s="114"/>
      <c r="W107" s="114"/>
      <c r="X107" s="114"/>
      <c r="Y107" s="114"/>
      <c r="Z107" s="114"/>
      <c r="AA107" s="114"/>
      <c r="AB107" s="114"/>
      <c r="AC107" s="114"/>
      <c r="AD107" s="114"/>
      <c r="AE107" s="114"/>
      <c r="AF107" s="114"/>
      <c r="AG107" s="114"/>
      <c r="AH107" s="114"/>
      <c r="AI107" s="114"/>
      <c r="AJ107" s="114"/>
      <c r="AK107" s="114"/>
      <c r="AL107" s="114"/>
      <c r="AM107" s="220"/>
    </row>
    <row r="108" spans="1:49" ht="15" customHeight="1">
      <c r="A108" s="512" t="s">
        <v>572</v>
      </c>
      <c r="B108" s="513"/>
      <c r="C108" s="513"/>
      <c r="D108" s="513"/>
      <c r="E108" s="513"/>
      <c r="F108" s="513"/>
      <c r="G108" s="513"/>
      <c r="H108" s="513"/>
      <c r="I108" s="513"/>
      <c r="J108" s="513"/>
      <c r="K108" s="513"/>
      <c r="L108" s="513"/>
      <c r="M108" s="513"/>
      <c r="N108" s="513"/>
      <c r="O108" s="513"/>
      <c r="P108" s="513"/>
      <c r="Q108" s="513"/>
      <c r="R108" s="513"/>
      <c r="S108" s="513"/>
      <c r="T108" s="513"/>
      <c r="U108" s="513"/>
      <c r="V108" s="513"/>
      <c r="W108" s="513"/>
      <c r="X108" s="513"/>
      <c r="Y108" s="513"/>
      <c r="Z108" s="513"/>
      <c r="AA108" s="513"/>
      <c r="AB108" s="513"/>
      <c r="AC108" s="513"/>
      <c r="AD108" s="513"/>
      <c r="AE108" s="513"/>
      <c r="AF108" s="513"/>
      <c r="AG108" s="513"/>
      <c r="AH108" s="513"/>
      <c r="AI108" s="513"/>
      <c r="AJ108" s="513"/>
      <c r="AK108" s="513"/>
      <c r="AL108" s="514"/>
      <c r="AM108" s="223">
        <f>SUM(AM110,AM114)/2</f>
        <v>1.5</v>
      </c>
    </row>
    <row r="109" spans="1:49" ht="5.15" customHeight="1">
      <c r="A109" s="217"/>
      <c r="B109" s="218"/>
      <c r="C109" s="106"/>
      <c r="D109" s="129"/>
      <c r="E109" s="129"/>
      <c r="F109" s="219"/>
      <c r="G109" s="219"/>
      <c r="H109" s="219"/>
      <c r="I109" s="219"/>
      <c r="J109" s="106"/>
      <c r="K109" s="106"/>
      <c r="L109" s="106"/>
      <c r="M109" s="114"/>
      <c r="N109" s="114"/>
      <c r="O109" s="114"/>
      <c r="P109" s="114"/>
      <c r="Q109" s="114"/>
      <c r="R109" s="114"/>
      <c r="S109" s="114"/>
      <c r="T109" s="114"/>
      <c r="U109" s="114"/>
      <c r="V109" s="114"/>
      <c r="W109" s="114"/>
      <c r="X109" s="114"/>
      <c r="Y109" s="114"/>
      <c r="Z109" s="114"/>
      <c r="AA109" s="114"/>
      <c r="AB109" s="114"/>
      <c r="AC109" s="114"/>
      <c r="AD109" s="114"/>
      <c r="AE109" s="114"/>
      <c r="AF109" s="114"/>
      <c r="AG109" s="114"/>
      <c r="AH109" s="114"/>
      <c r="AI109" s="114"/>
      <c r="AJ109" s="114"/>
      <c r="AK109" s="114"/>
      <c r="AL109" s="114"/>
      <c r="AM109" s="220"/>
    </row>
    <row r="110" spans="1:49" s="142" customFormat="1" ht="28" hidden="1" customHeight="1">
      <c r="A110" s="515" t="s">
        <v>148</v>
      </c>
      <c r="B110" s="342" t="s">
        <v>414</v>
      </c>
      <c r="C110" s="342"/>
      <c r="D110" s="342"/>
      <c r="E110" s="342"/>
      <c r="F110" s="342"/>
      <c r="G110" s="342"/>
      <c r="H110" s="342"/>
      <c r="I110" s="342"/>
      <c r="J110" s="380" t="s">
        <v>442</v>
      </c>
      <c r="K110" s="380"/>
      <c r="L110" s="380"/>
      <c r="M110" s="380"/>
      <c r="N110" s="380"/>
      <c r="O110" s="380"/>
      <c r="P110" s="380"/>
      <c r="Q110" s="380"/>
      <c r="R110" s="380"/>
      <c r="S110" s="380"/>
      <c r="T110" s="380"/>
      <c r="U110" s="380"/>
      <c r="V110" s="380"/>
      <c r="W110" s="380"/>
      <c r="X110" s="380"/>
      <c r="Y110" s="380"/>
      <c r="Z110" s="380"/>
      <c r="AA110" s="380"/>
      <c r="AB110" s="380"/>
      <c r="AC110" s="380"/>
      <c r="AD110" s="380"/>
      <c r="AE110" s="380"/>
      <c r="AF110" s="380"/>
      <c r="AG110" s="380"/>
      <c r="AH110" s="380"/>
      <c r="AI110" s="380"/>
      <c r="AJ110" s="380"/>
      <c r="AK110" s="342">
        <v>1</v>
      </c>
      <c r="AL110" s="433"/>
      <c r="AM110" s="504">
        <f>SUM(AK110:AL112)</f>
        <v>1</v>
      </c>
      <c r="AN110" s="426"/>
      <c r="AO110" s="426"/>
      <c r="AP110" s="426"/>
      <c r="AQ110" s="426"/>
      <c r="AR110" s="426"/>
      <c r="AS110" s="426"/>
      <c r="AW110" s="110">
        <v>20</v>
      </c>
    </row>
    <row r="111" spans="1:49" s="142" customFormat="1" ht="28" hidden="1" customHeight="1">
      <c r="A111" s="515"/>
      <c r="B111" s="342"/>
      <c r="C111" s="342"/>
      <c r="D111" s="342"/>
      <c r="E111" s="342"/>
      <c r="F111" s="342"/>
      <c r="G111" s="342"/>
      <c r="H111" s="342"/>
      <c r="I111" s="342"/>
      <c r="J111" s="380" t="s">
        <v>443</v>
      </c>
      <c r="K111" s="380"/>
      <c r="L111" s="380"/>
      <c r="M111" s="380"/>
      <c r="N111" s="380"/>
      <c r="O111" s="380"/>
      <c r="P111" s="380"/>
      <c r="Q111" s="380"/>
      <c r="R111" s="380"/>
      <c r="S111" s="380"/>
      <c r="T111" s="380"/>
      <c r="U111" s="380"/>
      <c r="V111" s="380"/>
      <c r="W111" s="380"/>
      <c r="X111" s="380"/>
      <c r="Y111" s="380"/>
      <c r="Z111" s="380"/>
      <c r="AA111" s="380"/>
      <c r="AB111" s="380"/>
      <c r="AC111" s="380"/>
      <c r="AD111" s="380"/>
      <c r="AE111" s="380"/>
      <c r="AF111" s="380"/>
      <c r="AG111" s="380"/>
      <c r="AH111" s="380"/>
      <c r="AI111" s="380"/>
      <c r="AJ111" s="380"/>
      <c r="AK111" s="342">
        <v>0</v>
      </c>
      <c r="AL111" s="433"/>
      <c r="AM111" s="505"/>
      <c r="AN111" s="426"/>
      <c r="AO111" s="426"/>
      <c r="AP111" s="426"/>
      <c r="AQ111" s="426"/>
      <c r="AR111" s="426"/>
      <c r="AS111" s="426"/>
      <c r="AW111" s="142">
        <f>33</f>
        <v>33</v>
      </c>
    </row>
    <row r="112" spans="1:49" s="142" customFormat="1" ht="28" hidden="1" customHeight="1">
      <c r="A112" s="515"/>
      <c r="B112" s="342"/>
      <c r="C112" s="342"/>
      <c r="D112" s="342"/>
      <c r="E112" s="342"/>
      <c r="F112" s="342"/>
      <c r="G112" s="342"/>
      <c r="H112" s="342"/>
      <c r="I112" s="342"/>
      <c r="J112" s="380" t="s">
        <v>444</v>
      </c>
      <c r="K112" s="380"/>
      <c r="L112" s="380"/>
      <c r="M112" s="380"/>
      <c r="N112" s="380"/>
      <c r="O112" s="380"/>
      <c r="P112" s="380"/>
      <c r="Q112" s="380"/>
      <c r="R112" s="380"/>
      <c r="S112" s="380"/>
      <c r="T112" s="380"/>
      <c r="U112" s="380"/>
      <c r="V112" s="380"/>
      <c r="W112" s="380"/>
      <c r="X112" s="380"/>
      <c r="Y112" s="380"/>
      <c r="Z112" s="380"/>
      <c r="AA112" s="380"/>
      <c r="AB112" s="380"/>
      <c r="AC112" s="380"/>
      <c r="AD112" s="380"/>
      <c r="AE112" s="380"/>
      <c r="AF112" s="380"/>
      <c r="AG112" s="380"/>
      <c r="AH112" s="380"/>
      <c r="AI112" s="380"/>
      <c r="AJ112" s="380"/>
      <c r="AK112" s="342">
        <v>0</v>
      </c>
      <c r="AL112" s="433"/>
      <c r="AM112" s="506"/>
      <c r="AN112" s="426"/>
      <c r="AO112" s="426"/>
      <c r="AP112" s="426"/>
      <c r="AQ112" s="426"/>
      <c r="AR112" s="426"/>
      <c r="AS112" s="426"/>
      <c r="AW112" s="142">
        <v>19</v>
      </c>
    </row>
    <row r="113" spans="1:49" ht="5.15" hidden="1" customHeight="1">
      <c r="A113" s="217"/>
      <c r="B113" s="218"/>
      <c r="C113" s="106"/>
      <c r="D113" s="129"/>
      <c r="E113" s="129"/>
      <c r="F113" s="219"/>
      <c r="G113" s="219"/>
      <c r="H113" s="219"/>
      <c r="I113" s="219"/>
      <c r="J113" s="106"/>
      <c r="K113" s="106"/>
      <c r="L113" s="106"/>
      <c r="M113" s="114"/>
      <c r="N113" s="114"/>
      <c r="O113" s="114"/>
      <c r="P113" s="114"/>
      <c r="Q113" s="114"/>
      <c r="R113" s="114"/>
      <c r="S113" s="114"/>
      <c r="T113" s="114"/>
      <c r="U113" s="114"/>
      <c r="V113" s="114"/>
      <c r="W113" s="114"/>
      <c r="X113" s="114"/>
      <c r="Y113" s="114"/>
      <c r="Z113" s="114"/>
      <c r="AA113" s="114"/>
      <c r="AB113" s="114"/>
      <c r="AC113" s="114"/>
      <c r="AD113" s="114"/>
      <c r="AE113" s="114"/>
      <c r="AF113" s="114"/>
      <c r="AG113" s="114"/>
      <c r="AH113" s="114"/>
      <c r="AI113" s="114"/>
      <c r="AJ113" s="114"/>
      <c r="AK113" s="114"/>
      <c r="AL113" s="114"/>
      <c r="AM113" s="220"/>
    </row>
    <row r="114" spans="1:49" s="142" customFormat="1" ht="28" hidden="1" customHeight="1">
      <c r="A114" s="515" t="s">
        <v>149</v>
      </c>
      <c r="B114" s="342" t="s">
        <v>415</v>
      </c>
      <c r="C114" s="342"/>
      <c r="D114" s="342"/>
      <c r="E114" s="342"/>
      <c r="F114" s="342"/>
      <c r="G114" s="342"/>
      <c r="H114" s="342"/>
      <c r="I114" s="342"/>
      <c r="J114" s="380" t="s">
        <v>439</v>
      </c>
      <c r="K114" s="380"/>
      <c r="L114" s="380"/>
      <c r="M114" s="380"/>
      <c r="N114" s="380"/>
      <c r="O114" s="380"/>
      <c r="P114" s="380"/>
      <c r="Q114" s="380"/>
      <c r="R114" s="380"/>
      <c r="S114" s="380"/>
      <c r="T114" s="380"/>
      <c r="U114" s="380"/>
      <c r="V114" s="380"/>
      <c r="W114" s="380"/>
      <c r="X114" s="380"/>
      <c r="Y114" s="380"/>
      <c r="Z114" s="380"/>
      <c r="AA114" s="380"/>
      <c r="AB114" s="380"/>
      <c r="AC114" s="380"/>
      <c r="AD114" s="380"/>
      <c r="AE114" s="380"/>
      <c r="AF114" s="380"/>
      <c r="AG114" s="380"/>
      <c r="AH114" s="380"/>
      <c r="AI114" s="380"/>
      <c r="AJ114" s="380"/>
      <c r="AK114" s="342">
        <v>1</v>
      </c>
      <c r="AL114" s="433"/>
      <c r="AM114" s="504">
        <f>SUM(AK114:AL116)</f>
        <v>2</v>
      </c>
      <c r="AN114" s="359"/>
      <c r="AO114" s="359"/>
      <c r="AP114" s="359"/>
      <c r="AQ114" s="359"/>
      <c r="AR114" s="359"/>
      <c r="AS114" s="359"/>
      <c r="AW114" s="184">
        <f>SUM(AW110:AW113)</f>
        <v>72</v>
      </c>
    </row>
    <row r="115" spans="1:49" s="142" customFormat="1" ht="28" hidden="1" customHeight="1">
      <c r="A115" s="515"/>
      <c r="B115" s="342"/>
      <c r="C115" s="342"/>
      <c r="D115" s="342"/>
      <c r="E115" s="342"/>
      <c r="F115" s="342"/>
      <c r="G115" s="342"/>
      <c r="H115" s="342"/>
      <c r="I115" s="342"/>
      <c r="J115" s="380" t="s">
        <v>440</v>
      </c>
      <c r="K115" s="380"/>
      <c r="L115" s="380"/>
      <c r="M115" s="380"/>
      <c r="N115" s="380"/>
      <c r="O115" s="380"/>
      <c r="P115" s="380"/>
      <c r="Q115" s="380"/>
      <c r="R115" s="380"/>
      <c r="S115" s="380"/>
      <c r="T115" s="380"/>
      <c r="U115" s="380"/>
      <c r="V115" s="380"/>
      <c r="W115" s="380"/>
      <c r="X115" s="380"/>
      <c r="Y115" s="380"/>
      <c r="Z115" s="380"/>
      <c r="AA115" s="380"/>
      <c r="AB115" s="380"/>
      <c r="AC115" s="380"/>
      <c r="AD115" s="380"/>
      <c r="AE115" s="380"/>
      <c r="AF115" s="380"/>
      <c r="AG115" s="380"/>
      <c r="AH115" s="380"/>
      <c r="AI115" s="380"/>
      <c r="AJ115" s="380"/>
      <c r="AK115" s="342">
        <v>1</v>
      </c>
      <c r="AL115" s="433"/>
      <c r="AM115" s="505"/>
      <c r="AN115" s="359"/>
      <c r="AO115" s="359"/>
      <c r="AP115" s="359"/>
      <c r="AQ115" s="359"/>
      <c r="AR115" s="359"/>
      <c r="AS115" s="359"/>
    </row>
    <row r="116" spans="1:49" s="142" customFormat="1" ht="28" hidden="1" customHeight="1">
      <c r="A116" s="515"/>
      <c r="B116" s="342"/>
      <c r="C116" s="342"/>
      <c r="D116" s="342"/>
      <c r="E116" s="342"/>
      <c r="F116" s="342"/>
      <c r="G116" s="342"/>
      <c r="H116" s="342"/>
      <c r="I116" s="342"/>
      <c r="J116" s="380" t="s">
        <v>441</v>
      </c>
      <c r="K116" s="380"/>
      <c r="L116" s="380"/>
      <c r="M116" s="380"/>
      <c r="N116" s="380"/>
      <c r="O116" s="380"/>
      <c r="P116" s="380"/>
      <c r="Q116" s="380"/>
      <c r="R116" s="380"/>
      <c r="S116" s="380"/>
      <c r="T116" s="380"/>
      <c r="U116" s="380"/>
      <c r="V116" s="380"/>
      <c r="W116" s="380"/>
      <c r="X116" s="380"/>
      <c r="Y116" s="380"/>
      <c r="Z116" s="380"/>
      <c r="AA116" s="380"/>
      <c r="AB116" s="380"/>
      <c r="AC116" s="380"/>
      <c r="AD116" s="380"/>
      <c r="AE116" s="380"/>
      <c r="AF116" s="380"/>
      <c r="AG116" s="380"/>
      <c r="AH116" s="380"/>
      <c r="AI116" s="380"/>
      <c r="AJ116" s="380"/>
      <c r="AK116" s="342">
        <v>0</v>
      </c>
      <c r="AL116" s="433"/>
      <c r="AM116" s="506"/>
      <c r="AN116" s="359"/>
      <c r="AO116" s="359"/>
      <c r="AP116" s="359"/>
      <c r="AQ116" s="359"/>
      <c r="AR116" s="359"/>
      <c r="AS116" s="359"/>
    </row>
    <row r="117" spans="1:49" ht="6.75" hidden="1" customHeight="1">
      <c r="A117" s="217"/>
      <c r="B117" s="218"/>
      <c r="C117" s="106"/>
      <c r="D117" s="129"/>
      <c r="E117" s="129"/>
      <c r="F117" s="219"/>
      <c r="G117" s="219"/>
      <c r="H117" s="219"/>
      <c r="I117" s="219"/>
      <c r="J117" s="106"/>
      <c r="K117" s="106"/>
      <c r="L117" s="106"/>
      <c r="M117" s="114"/>
      <c r="N117" s="114"/>
      <c r="O117" s="114"/>
      <c r="P117" s="114"/>
      <c r="Q117" s="114"/>
      <c r="R117" s="114"/>
      <c r="S117" s="114"/>
      <c r="T117" s="114"/>
      <c r="U117" s="114"/>
      <c r="V117" s="114"/>
      <c r="W117" s="114"/>
      <c r="X117" s="114"/>
      <c r="Y117" s="114"/>
      <c r="Z117" s="114"/>
      <c r="AA117" s="114"/>
      <c r="AB117" s="114"/>
      <c r="AC117" s="114"/>
      <c r="AD117" s="114"/>
      <c r="AE117" s="114"/>
      <c r="AF117" s="114"/>
      <c r="AG117" s="114"/>
      <c r="AH117" s="114"/>
      <c r="AI117" s="114"/>
      <c r="AJ117" s="114"/>
      <c r="AK117" s="114"/>
      <c r="AL117" s="114"/>
      <c r="AM117" s="220"/>
    </row>
    <row r="118" spans="1:49" ht="42" hidden="1" customHeight="1">
      <c r="A118" s="507" t="s">
        <v>561</v>
      </c>
      <c r="B118" s="508"/>
      <c r="C118" s="508"/>
      <c r="D118" s="508"/>
      <c r="E118" s="508"/>
      <c r="F118" s="508"/>
      <c r="G118" s="508"/>
      <c r="H118" s="508"/>
      <c r="I118" s="509"/>
      <c r="J118" s="362"/>
      <c r="K118" s="357"/>
      <c r="L118" s="357"/>
      <c r="M118" s="357"/>
      <c r="N118" s="357"/>
      <c r="O118" s="357"/>
      <c r="P118" s="357"/>
      <c r="Q118" s="357"/>
      <c r="R118" s="357"/>
      <c r="S118" s="357"/>
      <c r="T118" s="357"/>
      <c r="U118" s="357"/>
      <c r="V118" s="357"/>
      <c r="W118" s="357"/>
      <c r="X118" s="357"/>
      <c r="Y118" s="357"/>
      <c r="Z118" s="357"/>
      <c r="AA118" s="357"/>
      <c r="AB118" s="357"/>
      <c r="AC118" s="357"/>
      <c r="AD118" s="357"/>
      <c r="AE118" s="357"/>
      <c r="AF118" s="357"/>
      <c r="AG118" s="357"/>
      <c r="AH118" s="357"/>
      <c r="AI118" s="357"/>
      <c r="AJ118" s="357"/>
      <c r="AK118" s="510" t="s">
        <v>560</v>
      </c>
      <c r="AL118" s="511"/>
      <c r="AM118" s="511"/>
      <c r="AN118" s="365"/>
      <c r="AO118" s="365"/>
      <c r="AP118" s="365"/>
      <c r="AQ118" s="365"/>
      <c r="AR118" s="365"/>
      <c r="AS118" s="366"/>
    </row>
    <row r="119" spans="1:49" ht="6.75" customHeight="1">
      <c r="A119" s="217"/>
      <c r="B119" s="218"/>
      <c r="C119" s="106"/>
      <c r="D119" s="129"/>
      <c r="E119" s="129"/>
      <c r="F119" s="219"/>
      <c r="G119" s="219"/>
      <c r="H119" s="219"/>
      <c r="I119" s="219"/>
      <c r="J119" s="106"/>
      <c r="K119" s="106"/>
      <c r="L119" s="106"/>
      <c r="M119" s="114"/>
      <c r="N119" s="114"/>
      <c r="O119" s="114"/>
      <c r="P119" s="114"/>
      <c r="Q119" s="114"/>
      <c r="R119" s="114"/>
      <c r="S119" s="114"/>
      <c r="T119" s="114"/>
      <c r="U119" s="114"/>
      <c r="V119" s="114"/>
      <c r="W119" s="114"/>
      <c r="X119" s="114"/>
      <c r="Y119" s="114"/>
      <c r="Z119" s="114"/>
      <c r="AA119" s="114"/>
      <c r="AB119" s="114"/>
      <c r="AC119" s="114"/>
      <c r="AD119" s="114"/>
      <c r="AE119" s="114"/>
      <c r="AF119" s="114"/>
      <c r="AG119" s="114"/>
      <c r="AH119" s="114"/>
      <c r="AI119" s="114"/>
      <c r="AJ119" s="114"/>
      <c r="AK119" s="114"/>
      <c r="AL119" s="114"/>
      <c r="AM119" s="220"/>
    </row>
    <row r="120" spans="1:49">
      <c r="A120" s="516" t="s">
        <v>573</v>
      </c>
      <c r="B120" s="517"/>
      <c r="C120" s="517"/>
      <c r="D120" s="517"/>
      <c r="E120" s="517"/>
      <c r="F120" s="517"/>
      <c r="G120" s="517"/>
      <c r="H120" s="517"/>
      <c r="I120" s="517"/>
      <c r="J120" s="517"/>
      <c r="K120" s="517"/>
      <c r="L120" s="517"/>
      <c r="M120" s="517"/>
      <c r="N120" s="517"/>
      <c r="O120" s="517"/>
      <c r="P120" s="517"/>
      <c r="Q120" s="517"/>
      <c r="R120" s="517"/>
      <c r="S120" s="517"/>
      <c r="T120" s="517"/>
      <c r="U120" s="517"/>
      <c r="V120" s="517"/>
      <c r="W120" s="517"/>
      <c r="X120" s="517"/>
      <c r="Y120" s="517"/>
      <c r="Z120" s="517"/>
      <c r="AA120" s="517"/>
      <c r="AB120" s="517"/>
      <c r="AC120" s="517"/>
      <c r="AD120" s="517"/>
      <c r="AE120" s="517"/>
      <c r="AF120" s="517"/>
      <c r="AG120" s="517"/>
      <c r="AH120" s="517"/>
      <c r="AI120" s="517"/>
      <c r="AJ120" s="517"/>
      <c r="AK120" s="517"/>
      <c r="AL120" s="517"/>
      <c r="AM120" s="224">
        <f>IFERROR(AVERAGE(AM124,AM128,AM136,AM140,AM145,AM149,AM157),"")</f>
        <v>1.1428571428571428</v>
      </c>
    </row>
    <row r="121" spans="1:49" ht="5.15" customHeight="1">
      <c r="A121" s="217"/>
      <c r="B121" s="218"/>
      <c r="C121" s="106"/>
      <c r="D121" s="129"/>
      <c r="E121" s="129"/>
      <c r="F121" s="219"/>
      <c r="G121" s="219"/>
      <c r="H121" s="219"/>
      <c r="I121" s="219"/>
      <c r="J121" s="106"/>
      <c r="K121" s="106"/>
      <c r="L121" s="106"/>
      <c r="M121" s="114"/>
      <c r="N121" s="114"/>
      <c r="O121" s="114"/>
      <c r="P121" s="114"/>
      <c r="Q121" s="114"/>
      <c r="R121" s="114"/>
      <c r="S121" s="114"/>
      <c r="T121" s="114"/>
      <c r="U121" s="114"/>
      <c r="V121" s="114"/>
      <c r="W121" s="114"/>
      <c r="X121" s="114"/>
      <c r="Y121" s="114"/>
      <c r="Z121" s="114"/>
      <c r="AA121" s="114"/>
      <c r="AB121" s="114"/>
      <c r="AC121" s="114"/>
      <c r="AD121" s="114"/>
      <c r="AE121" s="114"/>
      <c r="AF121" s="114"/>
      <c r="AG121" s="114"/>
      <c r="AH121" s="114"/>
      <c r="AI121" s="114"/>
      <c r="AJ121" s="114"/>
      <c r="AK121" s="114"/>
      <c r="AL121" s="114"/>
      <c r="AM121" s="220"/>
    </row>
    <row r="122" spans="1:49" ht="18" customHeight="1">
      <c r="A122" s="518" t="s">
        <v>574</v>
      </c>
      <c r="B122" s="501"/>
      <c r="C122" s="501"/>
      <c r="D122" s="501"/>
      <c r="E122" s="501"/>
      <c r="F122" s="501"/>
      <c r="G122" s="501"/>
      <c r="H122" s="501"/>
      <c r="I122" s="501"/>
      <c r="J122" s="501"/>
      <c r="K122" s="501"/>
      <c r="L122" s="501"/>
      <c r="M122" s="501"/>
      <c r="N122" s="501"/>
      <c r="O122" s="501"/>
      <c r="P122" s="501"/>
      <c r="Q122" s="501"/>
      <c r="R122" s="501"/>
      <c r="S122" s="501"/>
      <c r="T122" s="501"/>
      <c r="U122" s="501"/>
      <c r="V122" s="501"/>
      <c r="W122" s="501"/>
      <c r="X122" s="501"/>
      <c r="Y122" s="501"/>
      <c r="Z122" s="501"/>
      <c r="AA122" s="501"/>
      <c r="AB122" s="501"/>
      <c r="AC122" s="501"/>
      <c r="AD122" s="501"/>
      <c r="AE122" s="501"/>
      <c r="AF122" s="501"/>
      <c r="AG122" s="501"/>
      <c r="AH122" s="501"/>
      <c r="AI122" s="501"/>
      <c r="AJ122" s="501"/>
      <c r="AK122" s="501"/>
      <c r="AL122" s="502"/>
      <c r="AM122" s="223">
        <f>SUM(AM124,AM128)/2</f>
        <v>1.5</v>
      </c>
    </row>
    <row r="123" spans="1:49" ht="5.15" customHeight="1">
      <c r="A123" s="217"/>
      <c r="B123" s="218"/>
      <c r="C123" s="106"/>
      <c r="D123" s="129"/>
      <c r="E123" s="129"/>
      <c r="F123" s="219"/>
      <c r="G123" s="219"/>
      <c r="H123" s="219"/>
      <c r="I123" s="219"/>
      <c r="J123" s="106"/>
      <c r="K123" s="106"/>
      <c r="L123" s="106"/>
      <c r="M123" s="114"/>
      <c r="N123" s="114"/>
      <c r="O123" s="114"/>
      <c r="P123" s="114"/>
      <c r="Q123" s="114"/>
      <c r="R123" s="114"/>
      <c r="S123" s="114"/>
      <c r="T123" s="114"/>
      <c r="U123" s="114"/>
      <c r="V123" s="114"/>
      <c r="W123" s="114"/>
      <c r="X123" s="114"/>
      <c r="Y123" s="114"/>
      <c r="Z123" s="114"/>
      <c r="AA123" s="114"/>
      <c r="AB123" s="114"/>
      <c r="AC123" s="114"/>
      <c r="AD123" s="114"/>
      <c r="AE123" s="114"/>
      <c r="AF123" s="114"/>
      <c r="AG123" s="114"/>
      <c r="AH123" s="114"/>
      <c r="AI123" s="114"/>
      <c r="AJ123" s="114"/>
      <c r="AK123" s="114"/>
      <c r="AL123" s="114"/>
      <c r="AM123" s="220"/>
    </row>
    <row r="124" spans="1:49" s="142" customFormat="1" ht="28" hidden="1" customHeight="1">
      <c r="A124" s="519" t="s">
        <v>129</v>
      </c>
      <c r="B124" s="342" t="s">
        <v>453</v>
      </c>
      <c r="C124" s="342"/>
      <c r="D124" s="342"/>
      <c r="E124" s="342"/>
      <c r="F124" s="342"/>
      <c r="G124" s="342"/>
      <c r="H124" s="342"/>
      <c r="I124" s="342"/>
      <c r="J124" s="342" t="s">
        <v>457</v>
      </c>
      <c r="K124" s="342"/>
      <c r="L124" s="342"/>
      <c r="M124" s="342"/>
      <c r="N124" s="342"/>
      <c r="O124" s="342"/>
      <c r="P124" s="342"/>
      <c r="Q124" s="342"/>
      <c r="R124" s="342"/>
      <c r="S124" s="342"/>
      <c r="T124" s="342"/>
      <c r="U124" s="342"/>
      <c r="V124" s="342"/>
      <c r="W124" s="342"/>
      <c r="X124" s="342"/>
      <c r="Y124" s="342"/>
      <c r="Z124" s="342"/>
      <c r="AA124" s="342"/>
      <c r="AB124" s="342"/>
      <c r="AC124" s="342"/>
      <c r="AD124" s="342"/>
      <c r="AE124" s="342"/>
      <c r="AF124" s="342"/>
      <c r="AG124" s="342"/>
      <c r="AH124" s="342"/>
      <c r="AI124" s="342"/>
      <c r="AJ124" s="342"/>
      <c r="AK124" s="342">
        <v>1</v>
      </c>
      <c r="AL124" s="433"/>
      <c r="AM124" s="504">
        <f>SUM(AK124:AL126)</f>
        <v>2</v>
      </c>
      <c r="AN124" s="359"/>
      <c r="AO124" s="359"/>
      <c r="AP124" s="359"/>
      <c r="AQ124" s="359"/>
      <c r="AR124" s="359"/>
      <c r="AS124" s="359"/>
    </row>
    <row r="125" spans="1:49" s="142" customFormat="1" ht="28" hidden="1" customHeight="1">
      <c r="A125" s="520"/>
      <c r="B125" s="342"/>
      <c r="C125" s="342"/>
      <c r="D125" s="342"/>
      <c r="E125" s="342"/>
      <c r="F125" s="342"/>
      <c r="G125" s="342"/>
      <c r="H125" s="342"/>
      <c r="I125" s="342"/>
      <c r="J125" s="342" t="s">
        <v>507</v>
      </c>
      <c r="K125" s="342"/>
      <c r="L125" s="342"/>
      <c r="M125" s="342"/>
      <c r="N125" s="342"/>
      <c r="O125" s="342"/>
      <c r="P125" s="342"/>
      <c r="Q125" s="342"/>
      <c r="R125" s="342"/>
      <c r="S125" s="342"/>
      <c r="T125" s="342"/>
      <c r="U125" s="342"/>
      <c r="V125" s="342"/>
      <c r="W125" s="342"/>
      <c r="X125" s="342"/>
      <c r="Y125" s="342"/>
      <c r="Z125" s="342"/>
      <c r="AA125" s="342"/>
      <c r="AB125" s="342"/>
      <c r="AC125" s="342"/>
      <c r="AD125" s="342"/>
      <c r="AE125" s="342"/>
      <c r="AF125" s="342"/>
      <c r="AG125" s="342"/>
      <c r="AH125" s="342"/>
      <c r="AI125" s="342"/>
      <c r="AJ125" s="342"/>
      <c r="AK125" s="342">
        <v>1</v>
      </c>
      <c r="AL125" s="433"/>
      <c r="AM125" s="505"/>
      <c r="AN125" s="359"/>
      <c r="AO125" s="359"/>
      <c r="AP125" s="359"/>
      <c r="AQ125" s="359"/>
      <c r="AR125" s="359"/>
      <c r="AS125" s="359"/>
    </row>
    <row r="126" spans="1:49" s="142" customFormat="1" ht="40" hidden="1" customHeight="1">
      <c r="A126" s="521"/>
      <c r="B126" s="342"/>
      <c r="C126" s="342"/>
      <c r="D126" s="342"/>
      <c r="E126" s="342"/>
      <c r="F126" s="342"/>
      <c r="G126" s="342"/>
      <c r="H126" s="342"/>
      <c r="I126" s="342"/>
      <c r="J126" s="342" t="s">
        <v>455</v>
      </c>
      <c r="K126" s="342"/>
      <c r="L126" s="342"/>
      <c r="M126" s="342"/>
      <c r="N126" s="342"/>
      <c r="O126" s="342"/>
      <c r="P126" s="342"/>
      <c r="Q126" s="342"/>
      <c r="R126" s="342"/>
      <c r="S126" s="342"/>
      <c r="T126" s="342"/>
      <c r="U126" s="342"/>
      <c r="V126" s="342"/>
      <c r="W126" s="342"/>
      <c r="X126" s="342"/>
      <c r="Y126" s="342"/>
      <c r="Z126" s="342"/>
      <c r="AA126" s="342"/>
      <c r="AB126" s="342"/>
      <c r="AC126" s="342"/>
      <c r="AD126" s="342"/>
      <c r="AE126" s="342"/>
      <c r="AF126" s="342"/>
      <c r="AG126" s="342"/>
      <c r="AH126" s="342"/>
      <c r="AI126" s="342"/>
      <c r="AJ126" s="342"/>
      <c r="AK126" s="342">
        <v>0</v>
      </c>
      <c r="AL126" s="433"/>
      <c r="AM126" s="506"/>
      <c r="AN126" s="359"/>
      <c r="AO126" s="359"/>
      <c r="AP126" s="359"/>
      <c r="AQ126" s="359"/>
      <c r="AR126" s="359"/>
      <c r="AS126" s="359"/>
    </row>
    <row r="127" spans="1:49" ht="5.15" hidden="1" customHeight="1">
      <c r="A127" s="217"/>
      <c r="B127" s="218"/>
      <c r="C127" s="106"/>
      <c r="D127" s="129"/>
      <c r="E127" s="129"/>
      <c r="F127" s="219"/>
      <c r="G127" s="219"/>
      <c r="H127" s="219"/>
      <c r="I127" s="219"/>
      <c r="J127" s="106"/>
      <c r="K127" s="106"/>
      <c r="L127" s="106"/>
      <c r="M127" s="114"/>
      <c r="N127" s="114"/>
      <c r="O127" s="114"/>
      <c r="P127" s="114"/>
      <c r="Q127" s="114"/>
      <c r="R127" s="114"/>
      <c r="S127" s="114"/>
      <c r="T127" s="114"/>
      <c r="U127" s="114"/>
      <c r="V127" s="114"/>
      <c r="W127" s="114"/>
      <c r="X127" s="114"/>
      <c r="Y127" s="114"/>
      <c r="Z127" s="114"/>
      <c r="AA127" s="114"/>
      <c r="AB127" s="114"/>
      <c r="AC127" s="114"/>
      <c r="AD127" s="114"/>
      <c r="AE127" s="114"/>
      <c r="AF127" s="114"/>
      <c r="AG127" s="114"/>
      <c r="AH127" s="114"/>
      <c r="AI127" s="114"/>
      <c r="AJ127" s="114"/>
      <c r="AK127" s="114"/>
      <c r="AL127" s="114"/>
      <c r="AM127" s="220"/>
    </row>
    <row r="128" spans="1:49" s="142" customFormat="1" ht="28" hidden="1" customHeight="1">
      <c r="A128" s="515" t="s">
        <v>130</v>
      </c>
      <c r="B128" s="381" t="s">
        <v>454</v>
      </c>
      <c r="C128" s="381"/>
      <c r="D128" s="381"/>
      <c r="E128" s="381"/>
      <c r="F128" s="381"/>
      <c r="G128" s="381"/>
      <c r="H128" s="381"/>
      <c r="I128" s="381"/>
      <c r="J128" s="342" t="s">
        <v>498</v>
      </c>
      <c r="K128" s="342"/>
      <c r="L128" s="342"/>
      <c r="M128" s="342"/>
      <c r="N128" s="342"/>
      <c r="O128" s="342"/>
      <c r="P128" s="342"/>
      <c r="Q128" s="342"/>
      <c r="R128" s="342"/>
      <c r="S128" s="342"/>
      <c r="T128" s="342"/>
      <c r="U128" s="342"/>
      <c r="V128" s="342"/>
      <c r="W128" s="342"/>
      <c r="X128" s="342"/>
      <c r="Y128" s="342"/>
      <c r="Z128" s="342"/>
      <c r="AA128" s="342"/>
      <c r="AB128" s="342"/>
      <c r="AC128" s="342"/>
      <c r="AD128" s="342"/>
      <c r="AE128" s="342"/>
      <c r="AF128" s="342"/>
      <c r="AG128" s="342"/>
      <c r="AH128" s="342"/>
      <c r="AI128" s="342"/>
      <c r="AJ128" s="342"/>
      <c r="AK128" s="342">
        <v>1</v>
      </c>
      <c r="AL128" s="433"/>
      <c r="AM128" s="504">
        <f>SUM(AK128:AL130)</f>
        <v>1</v>
      </c>
      <c r="AN128" s="359"/>
      <c r="AO128" s="359"/>
      <c r="AP128" s="359"/>
      <c r="AQ128" s="359"/>
      <c r="AR128" s="359"/>
      <c r="AS128" s="359"/>
    </row>
    <row r="129" spans="1:45" s="142" customFormat="1" ht="42" hidden="1" customHeight="1">
      <c r="A129" s="515"/>
      <c r="B129" s="381"/>
      <c r="C129" s="381"/>
      <c r="D129" s="381"/>
      <c r="E129" s="381"/>
      <c r="F129" s="381"/>
      <c r="G129" s="381"/>
      <c r="H129" s="381"/>
      <c r="I129" s="381"/>
      <c r="J129" s="342" t="s">
        <v>499</v>
      </c>
      <c r="K129" s="342"/>
      <c r="L129" s="342"/>
      <c r="M129" s="342"/>
      <c r="N129" s="342"/>
      <c r="O129" s="342"/>
      <c r="P129" s="342"/>
      <c r="Q129" s="342"/>
      <c r="R129" s="342"/>
      <c r="S129" s="342"/>
      <c r="T129" s="342"/>
      <c r="U129" s="342"/>
      <c r="V129" s="342"/>
      <c r="W129" s="342"/>
      <c r="X129" s="342"/>
      <c r="Y129" s="342"/>
      <c r="Z129" s="342"/>
      <c r="AA129" s="342"/>
      <c r="AB129" s="342"/>
      <c r="AC129" s="342"/>
      <c r="AD129" s="342"/>
      <c r="AE129" s="342"/>
      <c r="AF129" s="342"/>
      <c r="AG129" s="342"/>
      <c r="AH129" s="342"/>
      <c r="AI129" s="342"/>
      <c r="AJ129" s="342"/>
      <c r="AK129" s="342">
        <v>0</v>
      </c>
      <c r="AL129" s="433"/>
      <c r="AM129" s="505"/>
      <c r="AN129" s="359"/>
      <c r="AO129" s="359"/>
      <c r="AP129" s="359"/>
      <c r="AQ129" s="359"/>
      <c r="AR129" s="359"/>
      <c r="AS129" s="359"/>
    </row>
    <row r="130" spans="1:45" s="142" customFormat="1" ht="28" hidden="1" customHeight="1">
      <c r="A130" s="515"/>
      <c r="B130" s="381"/>
      <c r="C130" s="381"/>
      <c r="D130" s="381"/>
      <c r="E130" s="381"/>
      <c r="F130" s="381"/>
      <c r="G130" s="381"/>
      <c r="H130" s="381"/>
      <c r="I130" s="381"/>
      <c r="J130" s="342" t="s">
        <v>456</v>
      </c>
      <c r="K130" s="342"/>
      <c r="L130" s="342"/>
      <c r="M130" s="342"/>
      <c r="N130" s="342"/>
      <c r="O130" s="342"/>
      <c r="P130" s="342"/>
      <c r="Q130" s="342"/>
      <c r="R130" s="342"/>
      <c r="S130" s="342"/>
      <c r="T130" s="342"/>
      <c r="U130" s="342"/>
      <c r="V130" s="342"/>
      <c r="W130" s="342"/>
      <c r="X130" s="342"/>
      <c r="Y130" s="342"/>
      <c r="Z130" s="342"/>
      <c r="AA130" s="342"/>
      <c r="AB130" s="342"/>
      <c r="AC130" s="342"/>
      <c r="AD130" s="342"/>
      <c r="AE130" s="342"/>
      <c r="AF130" s="342"/>
      <c r="AG130" s="342"/>
      <c r="AH130" s="342"/>
      <c r="AI130" s="342"/>
      <c r="AJ130" s="342"/>
      <c r="AK130" s="342">
        <v>0</v>
      </c>
      <c r="AL130" s="433"/>
      <c r="AM130" s="506"/>
      <c r="AN130" s="359"/>
      <c r="AO130" s="359"/>
      <c r="AP130" s="359"/>
      <c r="AQ130" s="359"/>
      <c r="AR130" s="359"/>
      <c r="AS130" s="359"/>
    </row>
    <row r="131" spans="1:45" ht="5.15" hidden="1" customHeight="1">
      <c r="A131" s="217"/>
      <c r="B131" s="218"/>
      <c r="C131" s="106"/>
      <c r="D131" s="129"/>
      <c r="E131" s="129"/>
      <c r="F131" s="219"/>
      <c r="G131" s="219"/>
      <c r="H131" s="219"/>
      <c r="I131" s="219"/>
      <c r="J131" s="106"/>
      <c r="K131" s="106"/>
      <c r="L131" s="106"/>
      <c r="M131" s="114"/>
      <c r="N131" s="114"/>
      <c r="O131" s="114"/>
      <c r="P131" s="114"/>
      <c r="Q131" s="114"/>
      <c r="R131" s="114"/>
      <c r="S131" s="114"/>
      <c r="T131" s="114"/>
      <c r="U131" s="114"/>
      <c r="V131" s="114"/>
      <c r="W131" s="114"/>
      <c r="X131" s="114"/>
      <c r="Y131" s="114"/>
      <c r="Z131" s="114"/>
      <c r="AA131" s="114"/>
      <c r="AB131" s="114"/>
      <c r="AC131" s="114"/>
      <c r="AD131" s="114"/>
      <c r="AE131" s="114"/>
      <c r="AF131" s="114"/>
      <c r="AG131" s="114"/>
      <c r="AH131" s="114"/>
      <c r="AI131" s="114"/>
      <c r="AJ131" s="114"/>
      <c r="AK131" s="114"/>
      <c r="AL131" s="114"/>
      <c r="AM131" s="220"/>
    </row>
    <row r="132" spans="1:45" ht="54.75" hidden="1" customHeight="1">
      <c r="A132" s="507" t="s">
        <v>561</v>
      </c>
      <c r="B132" s="508"/>
      <c r="C132" s="508"/>
      <c r="D132" s="508"/>
      <c r="E132" s="508"/>
      <c r="F132" s="508"/>
      <c r="G132" s="508"/>
      <c r="H132" s="508"/>
      <c r="I132" s="509"/>
      <c r="J132" s="362"/>
      <c r="K132" s="357"/>
      <c r="L132" s="357"/>
      <c r="M132" s="357"/>
      <c r="N132" s="357"/>
      <c r="O132" s="357"/>
      <c r="P132" s="357"/>
      <c r="Q132" s="357"/>
      <c r="R132" s="357"/>
      <c r="S132" s="357"/>
      <c r="T132" s="357"/>
      <c r="U132" s="357"/>
      <c r="V132" s="357"/>
      <c r="W132" s="357"/>
      <c r="X132" s="357"/>
      <c r="Y132" s="357"/>
      <c r="Z132" s="357"/>
      <c r="AA132" s="357"/>
      <c r="AB132" s="357"/>
      <c r="AC132" s="357"/>
      <c r="AD132" s="357"/>
      <c r="AE132" s="357"/>
      <c r="AF132" s="357"/>
      <c r="AG132" s="357"/>
      <c r="AH132" s="357"/>
      <c r="AI132" s="357"/>
      <c r="AJ132" s="357"/>
      <c r="AK132" s="510" t="s">
        <v>560</v>
      </c>
      <c r="AL132" s="511"/>
      <c r="AM132" s="511"/>
      <c r="AN132" s="357"/>
      <c r="AO132" s="357"/>
      <c r="AP132" s="357"/>
      <c r="AQ132" s="357"/>
      <c r="AR132" s="357"/>
      <c r="AS132" s="358"/>
    </row>
    <row r="133" spans="1:45" ht="5.15" customHeight="1">
      <c r="A133" s="217"/>
      <c r="B133" s="218"/>
      <c r="C133" s="106"/>
      <c r="D133" s="129"/>
      <c r="E133" s="129"/>
      <c r="F133" s="219"/>
      <c r="G133" s="219"/>
      <c r="H133" s="219"/>
      <c r="I133" s="219"/>
      <c r="J133" s="106"/>
      <c r="K133" s="106"/>
      <c r="L133" s="106"/>
      <c r="M133" s="114"/>
      <c r="N133" s="114"/>
      <c r="O133" s="114"/>
      <c r="P133" s="114"/>
      <c r="Q133" s="114"/>
      <c r="R133" s="114"/>
      <c r="S133" s="114"/>
      <c r="T133" s="114"/>
      <c r="U133" s="114"/>
      <c r="V133" s="114"/>
      <c r="W133" s="114"/>
      <c r="X133" s="114"/>
      <c r="Y133" s="114"/>
      <c r="Z133" s="114"/>
      <c r="AA133" s="114"/>
      <c r="AB133" s="114"/>
      <c r="AC133" s="114"/>
      <c r="AD133" s="114"/>
      <c r="AE133" s="114"/>
      <c r="AF133" s="114"/>
      <c r="AG133" s="114"/>
      <c r="AH133" s="114"/>
      <c r="AI133" s="114"/>
      <c r="AJ133" s="114"/>
      <c r="AK133" s="114"/>
      <c r="AL133" s="114"/>
      <c r="AM133" s="220"/>
    </row>
    <row r="134" spans="1:45" ht="20.149999999999999" customHeight="1">
      <c r="A134" s="512" t="s">
        <v>575</v>
      </c>
      <c r="B134" s="513"/>
      <c r="C134" s="513"/>
      <c r="D134" s="513"/>
      <c r="E134" s="513"/>
      <c r="F134" s="513"/>
      <c r="G134" s="513"/>
      <c r="H134" s="513"/>
      <c r="I134" s="513"/>
      <c r="J134" s="513"/>
      <c r="K134" s="513"/>
      <c r="L134" s="513"/>
      <c r="M134" s="513"/>
      <c r="N134" s="513"/>
      <c r="O134" s="513"/>
      <c r="P134" s="513"/>
      <c r="Q134" s="513"/>
      <c r="R134" s="513"/>
      <c r="S134" s="513"/>
      <c r="T134" s="513"/>
      <c r="U134" s="513"/>
      <c r="V134" s="513"/>
      <c r="W134" s="513"/>
      <c r="X134" s="513"/>
      <c r="Y134" s="513"/>
      <c r="Z134" s="513"/>
      <c r="AA134" s="513"/>
      <c r="AB134" s="513"/>
      <c r="AC134" s="513"/>
      <c r="AD134" s="513"/>
      <c r="AE134" s="513"/>
      <c r="AF134" s="513"/>
      <c r="AG134" s="513"/>
      <c r="AH134" s="513"/>
      <c r="AI134" s="513"/>
      <c r="AJ134" s="513"/>
      <c r="AK134" s="513"/>
      <c r="AL134" s="514"/>
      <c r="AM134" s="223">
        <f>SUM(AM136,AM140,AM145,AM149)/4</f>
        <v>1.25</v>
      </c>
    </row>
    <row r="135" spans="1:45" ht="5.15" customHeight="1">
      <c r="A135" s="217"/>
      <c r="B135" s="218"/>
      <c r="C135" s="106"/>
      <c r="D135" s="129"/>
      <c r="E135" s="129"/>
      <c r="F135" s="219"/>
      <c r="G135" s="219"/>
      <c r="H135" s="219"/>
      <c r="I135" s="219"/>
      <c r="J135" s="106"/>
      <c r="K135" s="106"/>
      <c r="L135" s="106"/>
      <c r="M135" s="114"/>
      <c r="N135" s="114"/>
      <c r="O135" s="114"/>
      <c r="P135" s="114"/>
      <c r="Q135" s="114"/>
      <c r="R135" s="114"/>
      <c r="S135" s="114"/>
      <c r="T135" s="114"/>
      <c r="U135" s="114"/>
      <c r="V135" s="114"/>
      <c r="W135" s="114"/>
      <c r="X135" s="114"/>
      <c r="Y135" s="114"/>
      <c r="Z135" s="114"/>
      <c r="AA135" s="114"/>
      <c r="AB135" s="114"/>
      <c r="AC135" s="114"/>
      <c r="AD135" s="114"/>
      <c r="AE135" s="114"/>
      <c r="AF135" s="114"/>
      <c r="AG135" s="114"/>
      <c r="AH135" s="114"/>
      <c r="AI135" s="114"/>
      <c r="AJ135" s="114"/>
      <c r="AK135" s="114"/>
      <c r="AL135" s="114"/>
      <c r="AM135" s="220"/>
    </row>
    <row r="136" spans="1:45" s="142" customFormat="1" ht="18" hidden="1" customHeight="1">
      <c r="A136" s="515" t="s">
        <v>131</v>
      </c>
      <c r="B136" s="342" t="s">
        <v>535</v>
      </c>
      <c r="C136" s="342"/>
      <c r="D136" s="342"/>
      <c r="E136" s="342"/>
      <c r="F136" s="342" t="s">
        <v>327</v>
      </c>
      <c r="G136" s="342"/>
      <c r="H136" s="342"/>
      <c r="I136" s="342"/>
      <c r="J136" s="342" t="s">
        <v>458</v>
      </c>
      <c r="K136" s="342"/>
      <c r="L136" s="342"/>
      <c r="M136" s="342"/>
      <c r="N136" s="342"/>
      <c r="O136" s="342"/>
      <c r="P136" s="342"/>
      <c r="Q136" s="342"/>
      <c r="R136" s="342"/>
      <c r="S136" s="342"/>
      <c r="T136" s="342"/>
      <c r="U136" s="342"/>
      <c r="V136" s="342"/>
      <c r="W136" s="342"/>
      <c r="X136" s="342"/>
      <c r="Y136" s="342"/>
      <c r="Z136" s="342"/>
      <c r="AA136" s="342"/>
      <c r="AB136" s="342"/>
      <c r="AC136" s="342"/>
      <c r="AD136" s="342"/>
      <c r="AE136" s="342"/>
      <c r="AF136" s="342"/>
      <c r="AG136" s="342"/>
      <c r="AH136" s="342"/>
      <c r="AI136" s="342"/>
      <c r="AJ136" s="342"/>
      <c r="AK136" s="342">
        <v>1</v>
      </c>
      <c r="AL136" s="433"/>
      <c r="AM136" s="504">
        <f>SUM(AK136:AL138)</f>
        <v>2</v>
      </c>
      <c r="AN136" s="360"/>
      <c r="AO136" s="360"/>
      <c r="AP136" s="360"/>
      <c r="AQ136" s="360"/>
      <c r="AR136" s="360"/>
      <c r="AS136" s="360"/>
    </row>
    <row r="137" spans="1:45" s="142" customFormat="1" ht="28" hidden="1" customHeight="1">
      <c r="A137" s="515"/>
      <c r="B137" s="342"/>
      <c r="C137" s="342"/>
      <c r="D137" s="342"/>
      <c r="E137" s="342"/>
      <c r="F137" s="342" t="s">
        <v>109</v>
      </c>
      <c r="G137" s="342"/>
      <c r="H137" s="342"/>
      <c r="I137" s="342"/>
      <c r="J137" s="342" t="s">
        <v>508</v>
      </c>
      <c r="K137" s="342"/>
      <c r="L137" s="342"/>
      <c r="M137" s="342"/>
      <c r="N137" s="342"/>
      <c r="O137" s="342"/>
      <c r="P137" s="342"/>
      <c r="Q137" s="342"/>
      <c r="R137" s="342"/>
      <c r="S137" s="342"/>
      <c r="T137" s="342"/>
      <c r="U137" s="342"/>
      <c r="V137" s="342"/>
      <c r="W137" s="342"/>
      <c r="X137" s="342"/>
      <c r="Y137" s="342"/>
      <c r="Z137" s="342"/>
      <c r="AA137" s="342"/>
      <c r="AB137" s="342"/>
      <c r="AC137" s="342"/>
      <c r="AD137" s="342"/>
      <c r="AE137" s="342"/>
      <c r="AF137" s="342"/>
      <c r="AG137" s="342"/>
      <c r="AH137" s="342"/>
      <c r="AI137" s="342"/>
      <c r="AJ137" s="342"/>
      <c r="AK137" s="342">
        <v>1</v>
      </c>
      <c r="AL137" s="433"/>
      <c r="AM137" s="505"/>
      <c r="AN137" s="360"/>
      <c r="AO137" s="360"/>
      <c r="AP137" s="360"/>
      <c r="AQ137" s="360"/>
      <c r="AR137" s="360"/>
      <c r="AS137" s="360"/>
    </row>
    <row r="138" spans="1:45" s="142" customFormat="1" ht="40.5" hidden="1" customHeight="1">
      <c r="A138" s="515"/>
      <c r="B138" s="342"/>
      <c r="C138" s="342"/>
      <c r="D138" s="342"/>
      <c r="E138" s="342"/>
      <c r="F138" s="342" t="s">
        <v>110</v>
      </c>
      <c r="G138" s="342"/>
      <c r="H138" s="342"/>
      <c r="I138" s="342"/>
      <c r="J138" s="342" t="s">
        <v>459</v>
      </c>
      <c r="K138" s="342"/>
      <c r="L138" s="342"/>
      <c r="M138" s="342"/>
      <c r="N138" s="342"/>
      <c r="O138" s="342"/>
      <c r="P138" s="342"/>
      <c r="Q138" s="342"/>
      <c r="R138" s="342"/>
      <c r="S138" s="342"/>
      <c r="T138" s="342"/>
      <c r="U138" s="342"/>
      <c r="V138" s="342"/>
      <c r="W138" s="342"/>
      <c r="X138" s="342"/>
      <c r="Y138" s="342"/>
      <c r="Z138" s="342"/>
      <c r="AA138" s="342"/>
      <c r="AB138" s="342"/>
      <c r="AC138" s="342"/>
      <c r="AD138" s="342"/>
      <c r="AE138" s="342"/>
      <c r="AF138" s="342"/>
      <c r="AG138" s="342"/>
      <c r="AH138" s="342"/>
      <c r="AI138" s="342"/>
      <c r="AJ138" s="342"/>
      <c r="AK138" s="342">
        <v>0</v>
      </c>
      <c r="AL138" s="433"/>
      <c r="AM138" s="506"/>
      <c r="AN138" s="360"/>
      <c r="AO138" s="360"/>
      <c r="AP138" s="360"/>
      <c r="AQ138" s="360"/>
      <c r="AR138" s="360"/>
      <c r="AS138" s="360"/>
    </row>
    <row r="139" spans="1:45" ht="5.15" hidden="1" customHeight="1">
      <c r="A139" s="217"/>
      <c r="B139" s="218"/>
      <c r="C139" s="106"/>
      <c r="D139" s="129"/>
      <c r="E139" s="129"/>
      <c r="F139" s="219"/>
      <c r="G139" s="219"/>
      <c r="H139" s="219"/>
      <c r="I139" s="219"/>
      <c r="J139" s="106"/>
      <c r="K139" s="106"/>
      <c r="L139" s="106"/>
      <c r="M139" s="114"/>
      <c r="N139" s="114"/>
      <c r="O139" s="114"/>
      <c r="P139" s="114"/>
      <c r="Q139" s="114"/>
      <c r="R139" s="114"/>
      <c r="S139" s="114"/>
      <c r="T139" s="114"/>
      <c r="U139" s="114"/>
      <c r="V139" s="114"/>
      <c r="W139" s="114"/>
      <c r="X139" s="114"/>
      <c r="Y139" s="114"/>
      <c r="Z139" s="114"/>
      <c r="AA139" s="114"/>
      <c r="AB139" s="114"/>
      <c r="AC139" s="114"/>
      <c r="AD139" s="114"/>
      <c r="AE139" s="114"/>
      <c r="AF139" s="114"/>
      <c r="AG139" s="114"/>
      <c r="AH139" s="114"/>
      <c r="AI139" s="114"/>
      <c r="AJ139" s="114"/>
      <c r="AK139" s="114"/>
      <c r="AL139" s="114"/>
      <c r="AM139" s="220"/>
    </row>
    <row r="140" spans="1:45" s="142" customFormat="1" ht="28" hidden="1" customHeight="1">
      <c r="A140" s="503" t="s">
        <v>132</v>
      </c>
      <c r="B140" s="381" t="s">
        <v>460</v>
      </c>
      <c r="C140" s="381"/>
      <c r="D140" s="381"/>
      <c r="E140" s="381"/>
      <c r="F140" s="381"/>
      <c r="G140" s="381"/>
      <c r="H140" s="381"/>
      <c r="I140" s="381"/>
      <c r="J140" s="433" t="s">
        <v>462</v>
      </c>
      <c r="K140" s="434"/>
      <c r="L140" s="434"/>
      <c r="M140" s="434"/>
      <c r="N140" s="434"/>
      <c r="O140" s="434"/>
      <c r="P140" s="434"/>
      <c r="Q140" s="434"/>
      <c r="R140" s="434"/>
      <c r="S140" s="434"/>
      <c r="T140" s="434"/>
      <c r="U140" s="434"/>
      <c r="V140" s="434"/>
      <c r="W140" s="434"/>
      <c r="X140" s="434"/>
      <c r="Y140" s="434"/>
      <c r="Z140" s="434"/>
      <c r="AA140" s="434"/>
      <c r="AB140" s="434"/>
      <c r="AC140" s="434"/>
      <c r="AD140" s="434"/>
      <c r="AE140" s="434"/>
      <c r="AF140" s="434"/>
      <c r="AG140" s="434"/>
      <c r="AH140" s="434"/>
      <c r="AI140" s="434"/>
      <c r="AJ140" s="434"/>
      <c r="AK140" s="342">
        <v>1</v>
      </c>
      <c r="AL140" s="433"/>
      <c r="AM140" s="522">
        <f>SUM(AK140:AL143)</f>
        <v>2</v>
      </c>
      <c r="AN140" s="361"/>
      <c r="AO140" s="359"/>
      <c r="AP140" s="359"/>
      <c r="AQ140" s="359"/>
      <c r="AR140" s="359"/>
      <c r="AS140" s="359"/>
    </row>
    <row r="141" spans="1:45" s="142" customFormat="1" ht="28" hidden="1" customHeight="1">
      <c r="A141" s="503"/>
      <c r="B141" s="381"/>
      <c r="C141" s="381"/>
      <c r="D141" s="381"/>
      <c r="E141" s="381"/>
      <c r="F141" s="381"/>
      <c r="G141" s="381"/>
      <c r="H141" s="381"/>
      <c r="I141" s="381"/>
      <c r="J141" s="433" t="s">
        <v>461</v>
      </c>
      <c r="K141" s="434"/>
      <c r="L141" s="434"/>
      <c r="M141" s="434"/>
      <c r="N141" s="434"/>
      <c r="O141" s="434"/>
      <c r="P141" s="434"/>
      <c r="Q141" s="434"/>
      <c r="R141" s="434"/>
      <c r="S141" s="434"/>
      <c r="T141" s="434"/>
      <c r="U141" s="434"/>
      <c r="V141" s="434"/>
      <c r="W141" s="434"/>
      <c r="X141" s="434"/>
      <c r="Y141" s="434"/>
      <c r="Z141" s="434"/>
      <c r="AA141" s="434"/>
      <c r="AB141" s="434"/>
      <c r="AC141" s="434"/>
      <c r="AD141" s="434"/>
      <c r="AE141" s="434"/>
      <c r="AF141" s="434"/>
      <c r="AG141" s="434"/>
      <c r="AH141" s="434"/>
      <c r="AI141" s="434"/>
      <c r="AJ141" s="434"/>
      <c r="AK141" s="342">
        <v>1</v>
      </c>
      <c r="AL141" s="433"/>
      <c r="AM141" s="522"/>
      <c r="AN141" s="361"/>
      <c r="AO141" s="359"/>
      <c r="AP141" s="359"/>
      <c r="AQ141" s="359"/>
      <c r="AR141" s="359"/>
      <c r="AS141" s="359"/>
    </row>
    <row r="142" spans="1:45" s="142" customFormat="1" ht="28" hidden="1" customHeight="1">
      <c r="A142" s="503"/>
      <c r="B142" s="381"/>
      <c r="C142" s="381"/>
      <c r="D142" s="381"/>
      <c r="E142" s="381"/>
      <c r="F142" s="381"/>
      <c r="G142" s="381"/>
      <c r="H142" s="381"/>
      <c r="I142" s="381"/>
      <c r="J142" s="342" t="s">
        <v>476</v>
      </c>
      <c r="K142" s="342"/>
      <c r="L142" s="342"/>
      <c r="M142" s="342"/>
      <c r="N142" s="342"/>
      <c r="O142" s="342"/>
      <c r="P142" s="342"/>
      <c r="Q142" s="342"/>
      <c r="R142" s="342"/>
      <c r="S142" s="342"/>
      <c r="T142" s="342"/>
      <c r="U142" s="342"/>
      <c r="V142" s="342"/>
      <c r="W142" s="342"/>
      <c r="X142" s="342"/>
      <c r="Y142" s="342"/>
      <c r="Z142" s="342"/>
      <c r="AA142" s="342"/>
      <c r="AB142" s="342"/>
      <c r="AC142" s="342"/>
      <c r="AD142" s="342"/>
      <c r="AE142" s="342"/>
      <c r="AF142" s="342"/>
      <c r="AG142" s="342"/>
      <c r="AH142" s="342"/>
      <c r="AI142" s="342"/>
      <c r="AJ142" s="433"/>
      <c r="AK142" s="342">
        <v>0</v>
      </c>
      <c r="AL142" s="433"/>
      <c r="AM142" s="522"/>
      <c r="AN142" s="361"/>
      <c r="AO142" s="359"/>
      <c r="AP142" s="359"/>
      <c r="AQ142" s="359"/>
      <c r="AR142" s="359"/>
      <c r="AS142" s="359"/>
    </row>
    <row r="143" spans="1:45" s="142" customFormat="1" ht="28" hidden="1" customHeight="1">
      <c r="A143" s="503"/>
      <c r="B143" s="381"/>
      <c r="C143" s="381"/>
      <c r="D143" s="381"/>
      <c r="E143" s="381"/>
      <c r="F143" s="381"/>
      <c r="G143" s="381"/>
      <c r="H143" s="381"/>
      <c r="I143" s="381"/>
      <c r="J143" s="433" t="s">
        <v>509</v>
      </c>
      <c r="K143" s="434"/>
      <c r="L143" s="434"/>
      <c r="M143" s="434"/>
      <c r="N143" s="434"/>
      <c r="O143" s="434"/>
      <c r="P143" s="434"/>
      <c r="Q143" s="434"/>
      <c r="R143" s="434"/>
      <c r="S143" s="434"/>
      <c r="T143" s="434"/>
      <c r="U143" s="434"/>
      <c r="V143" s="434"/>
      <c r="W143" s="434"/>
      <c r="X143" s="434"/>
      <c r="Y143" s="434"/>
      <c r="Z143" s="434"/>
      <c r="AA143" s="434"/>
      <c r="AB143" s="434"/>
      <c r="AC143" s="434"/>
      <c r="AD143" s="434"/>
      <c r="AE143" s="434"/>
      <c r="AF143" s="434"/>
      <c r="AG143" s="434"/>
      <c r="AH143" s="434"/>
      <c r="AI143" s="434"/>
      <c r="AJ143" s="438"/>
      <c r="AK143" s="433">
        <v>0</v>
      </c>
      <c r="AL143" s="434"/>
      <c r="AM143" s="522"/>
      <c r="AN143" s="361"/>
      <c r="AO143" s="359"/>
      <c r="AP143" s="359"/>
      <c r="AQ143" s="359"/>
      <c r="AR143" s="359"/>
      <c r="AS143" s="359"/>
    </row>
    <row r="144" spans="1:45" ht="5.15" hidden="1" customHeight="1">
      <c r="A144" s="217"/>
      <c r="B144" s="218"/>
      <c r="C144" s="106"/>
      <c r="D144" s="129"/>
      <c r="E144" s="129"/>
      <c r="F144" s="219"/>
      <c r="G144" s="219"/>
      <c r="H144" s="219"/>
      <c r="I144" s="219"/>
      <c r="J144" s="106"/>
      <c r="K144" s="106"/>
      <c r="L144" s="106"/>
      <c r="M144" s="114"/>
      <c r="N144" s="114"/>
      <c r="O144" s="114"/>
      <c r="P144" s="114"/>
      <c r="Q144" s="114"/>
      <c r="R144" s="114"/>
      <c r="S144" s="114"/>
      <c r="T144" s="114"/>
      <c r="U144" s="114"/>
      <c r="V144" s="114"/>
      <c r="W144" s="114"/>
      <c r="X144" s="114"/>
      <c r="Y144" s="114"/>
      <c r="Z144" s="114"/>
      <c r="AA144" s="114"/>
      <c r="AB144" s="114"/>
      <c r="AC144" s="114"/>
      <c r="AD144" s="114"/>
      <c r="AE144" s="114"/>
      <c r="AF144" s="114"/>
      <c r="AG144" s="114"/>
      <c r="AH144" s="114"/>
      <c r="AI144" s="114"/>
      <c r="AJ144" s="114"/>
      <c r="AK144" s="114"/>
      <c r="AL144" s="114"/>
      <c r="AM144" s="220"/>
    </row>
    <row r="145" spans="1:45" s="142" customFormat="1" ht="28" hidden="1" customHeight="1">
      <c r="A145" s="523" t="s">
        <v>133</v>
      </c>
      <c r="B145" s="381" t="s">
        <v>419</v>
      </c>
      <c r="C145" s="381"/>
      <c r="D145" s="381"/>
      <c r="E145" s="381"/>
      <c r="F145" s="381"/>
      <c r="G145" s="381"/>
      <c r="H145" s="381"/>
      <c r="I145" s="381"/>
      <c r="J145" s="342" t="s">
        <v>465</v>
      </c>
      <c r="K145" s="342"/>
      <c r="L145" s="342"/>
      <c r="M145" s="342"/>
      <c r="N145" s="342"/>
      <c r="O145" s="342"/>
      <c r="P145" s="342"/>
      <c r="Q145" s="342"/>
      <c r="R145" s="342"/>
      <c r="S145" s="342"/>
      <c r="T145" s="342"/>
      <c r="U145" s="342"/>
      <c r="V145" s="342"/>
      <c r="W145" s="342"/>
      <c r="X145" s="342"/>
      <c r="Y145" s="342"/>
      <c r="Z145" s="342"/>
      <c r="AA145" s="342"/>
      <c r="AB145" s="342"/>
      <c r="AC145" s="342"/>
      <c r="AD145" s="342"/>
      <c r="AE145" s="342"/>
      <c r="AF145" s="342"/>
      <c r="AG145" s="342"/>
      <c r="AH145" s="342"/>
      <c r="AI145" s="342"/>
      <c r="AJ145" s="342"/>
      <c r="AK145" s="342">
        <v>0</v>
      </c>
      <c r="AL145" s="342"/>
      <c r="AM145" s="504">
        <f>SUM(AK145:AL147)</f>
        <v>0</v>
      </c>
      <c r="AN145" s="359"/>
      <c r="AO145" s="359"/>
      <c r="AP145" s="359"/>
      <c r="AQ145" s="359"/>
      <c r="AR145" s="359"/>
      <c r="AS145" s="359"/>
    </row>
    <row r="146" spans="1:45" s="142" customFormat="1" ht="28" hidden="1" customHeight="1">
      <c r="A146" s="523"/>
      <c r="B146" s="381"/>
      <c r="C146" s="381"/>
      <c r="D146" s="381"/>
      <c r="E146" s="381"/>
      <c r="F146" s="381"/>
      <c r="G146" s="381"/>
      <c r="H146" s="381"/>
      <c r="I146" s="381"/>
      <c r="J146" s="342" t="s">
        <v>500</v>
      </c>
      <c r="K146" s="342"/>
      <c r="L146" s="342"/>
      <c r="M146" s="342"/>
      <c r="N146" s="342"/>
      <c r="O146" s="342"/>
      <c r="P146" s="342"/>
      <c r="Q146" s="342"/>
      <c r="R146" s="342"/>
      <c r="S146" s="342"/>
      <c r="T146" s="342"/>
      <c r="U146" s="342"/>
      <c r="V146" s="342"/>
      <c r="W146" s="342"/>
      <c r="X146" s="342"/>
      <c r="Y146" s="342"/>
      <c r="Z146" s="342"/>
      <c r="AA146" s="342"/>
      <c r="AB146" s="342"/>
      <c r="AC146" s="342"/>
      <c r="AD146" s="342"/>
      <c r="AE146" s="342"/>
      <c r="AF146" s="342"/>
      <c r="AG146" s="342"/>
      <c r="AH146" s="342"/>
      <c r="AI146" s="342"/>
      <c r="AJ146" s="342"/>
      <c r="AK146" s="433">
        <v>0</v>
      </c>
      <c r="AL146" s="438"/>
      <c r="AM146" s="505"/>
      <c r="AN146" s="359"/>
      <c r="AO146" s="359"/>
      <c r="AP146" s="359"/>
      <c r="AQ146" s="359"/>
      <c r="AR146" s="359"/>
      <c r="AS146" s="359"/>
    </row>
    <row r="147" spans="1:45" s="142" customFormat="1" ht="28" hidden="1" customHeight="1">
      <c r="A147" s="523"/>
      <c r="B147" s="381"/>
      <c r="C147" s="381"/>
      <c r="D147" s="381"/>
      <c r="E147" s="381"/>
      <c r="F147" s="381"/>
      <c r="G147" s="381"/>
      <c r="H147" s="381"/>
      <c r="I147" s="381"/>
      <c r="J147" s="342" t="s">
        <v>501</v>
      </c>
      <c r="K147" s="342"/>
      <c r="L147" s="342"/>
      <c r="M147" s="342"/>
      <c r="N147" s="342"/>
      <c r="O147" s="342"/>
      <c r="P147" s="342"/>
      <c r="Q147" s="342"/>
      <c r="R147" s="342"/>
      <c r="S147" s="342"/>
      <c r="T147" s="342"/>
      <c r="U147" s="342"/>
      <c r="V147" s="342"/>
      <c r="W147" s="342"/>
      <c r="X147" s="342"/>
      <c r="Y147" s="342"/>
      <c r="Z147" s="342"/>
      <c r="AA147" s="342"/>
      <c r="AB147" s="342"/>
      <c r="AC147" s="342"/>
      <c r="AD147" s="342"/>
      <c r="AE147" s="342"/>
      <c r="AF147" s="342"/>
      <c r="AG147" s="342"/>
      <c r="AH147" s="342"/>
      <c r="AI147" s="342"/>
      <c r="AJ147" s="342"/>
      <c r="AK147" s="433">
        <v>0</v>
      </c>
      <c r="AL147" s="438"/>
      <c r="AM147" s="506"/>
      <c r="AN147" s="359"/>
      <c r="AO147" s="359"/>
      <c r="AP147" s="359"/>
      <c r="AQ147" s="359"/>
      <c r="AR147" s="359"/>
      <c r="AS147" s="359"/>
    </row>
    <row r="148" spans="1:45" ht="5.15" hidden="1" customHeight="1">
      <c r="A148" s="217"/>
      <c r="B148" s="218"/>
      <c r="C148" s="106"/>
      <c r="D148" s="129"/>
      <c r="E148" s="129"/>
      <c r="F148" s="219"/>
      <c r="G148" s="219"/>
      <c r="H148" s="219"/>
      <c r="I148" s="219"/>
      <c r="J148" s="106"/>
      <c r="K148" s="106"/>
      <c r="L148" s="106"/>
      <c r="M148" s="114"/>
      <c r="N148" s="114"/>
      <c r="O148" s="114"/>
      <c r="P148" s="114"/>
      <c r="Q148" s="114"/>
      <c r="R148" s="114"/>
      <c r="S148" s="114"/>
      <c r="T148" s="114"/>
      <c r="U148" s="114"/>
      <c r="V148" s="114"/>
      <c r="W148" s="114"/>
      <c r="X148" s="114"/>
      <c r="Y148" s="114"/>
      <c r="Z148" s="114"/>
      <c r="AA148" s="114"/>
      <c r="AB148" s="114"/>
      <c r="AC148" s="114"/>
      <c r="AD148" s="114"/>
      <c r="AE148" s="114"/>
      <c r="AF148" s="114"/>
      <c r="AG148" s="114"/>
      <c r="AH148" s="114"/>
      <c r="AI148" s="114"/>
      <c r="AJ148" s="114"/>
      <c r="AK148" s="114"/>
      <c r="AL148" s="114"/>
      <c r="AM148" s="220"/>
    </row>
    <row r="149" spans="1:45" s="142" customFormat="1" ht="33.75" hidden="1" customHeight="1">
      <c r="A149" s="515" t="s">
        <v>134</v>
      </c>
      <c r="B149" s="381" t="s">
        <v>420</v>
      </c>
      <c r="C149" s="381"/>
      <c r="D149" s="381"/>
      <c r="E149" s="381"/>
      <c r="F149" s="381"/>
      <c r="G149" s="381"/>
      <c r="H149" s="381"/>
      <c r="I149" s="381"/>
      <c r="J149" s="342" t="s">
        <v>468</v>
      </c>
      <c r="K149" s="342"/>
      <c r="L149" s="342"/>
      <c r="M149" s="342"/>
      <c r="N149" s="342"/>
      <c r="O149" s="342"/>
      <c r="P149" s="342"/>
      <c r="Q149" s="342"/>
      <c r="R149" s="342"/>
      <c r="S149" s="342"/>
      <c r="T149" s="342"/>
      <c r="U149" s="342"/>
      <c r="V149" s="342"/>
      <c r="W149" s="342"/>
      <c r="X149" s="342"/>
      <c r="Y149" s="342"/>
      <c r="Z149" s="342"/>
      <c r="AA149" s="342"/>
      <c r="AB149" s="342"/>
      <c r="AC149" s="342"/>
      <c r="AD149" s="342"/>
      <c r="AE149" s="342"/>
      <c r="AF149" s="342"/>
      <c r="AG149" s="342"/>
      <c r="AH149" s="342"/>
      <c r="AI149" s="342"/>
      <c r="AJ149" s="342"/>
      <c r="AK149" s="433">
        <v>1</v>
      </c>
      <c r="AL149" s="438"/>
      <c r="AM149" s="504">
        <f>SUM(AK149:AL151)</f>
        <v>1</v>
      </c>
      <c r="AN149" s="359"/>
      <c r="AO149" s="359"/>
      <c r="AP149" s="359"/>
      <c r="AQ149" s="359"/>
      <c r="AR149" s="359"/>
      <c r="AS149" s="359"/>
    </row>
    <row r="150" spans="1:45" s="142" customFormat="1" ht="28" hidden="1" customHeight="1">
      <c r="A150" s="515"/>
      <c r="B150" s="381"/>
      <c r="C150" s="381"/>
      <c r="D150" s="381"/>
      <c r="E150" s="381"/>
      <c r="F150" s="381"/>
      <c r="G150" s="381"/>
      <c r="H150" s="381"/>
      <c r="I150" s="381"/>
      <c r="J150" s="342" t="s">
        <v>466</v>
      </c>
      <c r="K150" s="342"/>
      <c r="L150" s="342"/>
      <c r="M150" s="342"/>
      <c r="N150" s="342"/>
      <c r="O150" s="342"/>
      <c r="P150" s="342"/>
      <c r="Q150" s="342"/>
      <c r="R150" s="342"/>
      <c r="S150" s="342"/>
      <c r="T150" s="342"/>
      <c r="U150" s="342"/>
      <c r="V150" s="342"/>
      <c r="W150" s="342"/>
      <c r="X150" s="342"/>
      <c r="Y150" s="342"/>
      <c r="Z150" s="342"/>
      <c r="AA150" s="342"/>
      <c r="AB150" s="342"/>
      <c r="AC150" s="342"/>
      <c r="AD150" s="342"/>
      <c r="AE150" s="342"/>
      <c r="AF150" s="342"/>
      <c r="AG150" s="342"/>
      <c r="AH150" s="342"/>
      <c r="AI150" s="342"/>
      <c r="AJ150" s="342"/>
      <c r="AK150" s="342">
        <v>0</v>
      </c>
      <c r="AL150" s="342"/>
      <c r="AM150" s="505"/>
      <c r="AN150" s="359"/>
      <c r="AO150" s="359"/>
      <c r="AP150" s="359"/>
      <c r="AQ150" s="359"/>
      <c r="AR150" s="359"/>
      <c r="AS150" s="359"/>
    </row>
    <row r="151" spans="1:45" s="142" customFormat="1" ht="28" hidden="1" customHeight="1">
      <c r="A151" s="515"/>
      <c r="B151" s="381"/>
      <c r="C151" s="381"/>
      <c r="D151" s="381"/>
      <c r="E151" s="381"/>
      <c r="F151" s="381"/>
      <c r="G151" s="381"/>
      <c r="H151" s="381"/>
      <c r="I151" s="381"/>
      <c r="J151" s="380" t="s">
        <v>467</v>
      </c>
      <c r="K151" s="380"/>
      <c r="L151" s="380"/>
      <c r="M151" s="380"/>
      <c r="N151" s="380"/>
      <c r="O151" s="380"/>
      <c r="P151" s="380"/>
      <c r="Q151" s="380"/>
      <c r="R151" s="380"/>
      <c r="S151" s="380"/>
      <c r="T151" s="380"/>
      <c r="U151" s="380"/>
      <c r="V151" s="380"/>
      <c r="W151" s="380"/>
      <c r="X151" s="380"/>
      <c r="Y151" s="380"/>
      <c r="Z151" s="380"/>
      <c r="AA151" s="380"/>
      <c r="AB151" s="380"/>
      <c r="AC151" s="380"/>
      <c r="AD151" s="380"/>
      <c r="AE151" s="380"/>
      <c r="AF151" s="380"/>
      <c r="AG151" s="380"/>
      <c r="AH151" s="380"/>
      <c r="AI151" s="380"/>
      <c r="AJ151" s="380"/>
      <c r="AK151" s="433">
        <v>0</v>
      </c>
      <c r="AL151" s="438"/>
      <c r="AM151" s="506"/>
      <c r="AN151" s="359"/>
      <c r="AO151" s="359"/>
      <c r="AP151" s="359"/>
      <c r="AQ151" s="359"/>
      <c r="AR151" s="359"/>
      <c r="AS151" s="359"/>
    </row>
    <row r="152" spans="1:45" ht="5.15" hidden="1" customHeight="1">
      <c r="A152" s="217"/>
      <c r="B152" s="218"/>
      <c r="C152" s="106"/>
      <c r="D152" s="129"/>
      <c r="E152" s="129"/>
      <c r="F152" s="219"/>
      <c r="G152" s="219"/>
      <c r="H152" s="219"/>
      <c r="I152" s="219"/>
      <c r="J152" s="106"/>
      <c r="K152" s="106"/>
      <c r="L152" s="106"/>
      <c r="M152" s="114"/>
      <c r="N152" s="114"/>
      <c r="O152" s="114"/>
      <c r="P152" s="114"/>
      <c r="Q152" s="114"/>
      <c r="R152" s="114"/>
      <c r="S152" s="114"/>
      <c r="T152" s="114"/>
      <c r="U152" s="114"/>
      <c r="V152" s="114"/>
      <c r="W152" s="114"/>
      <c r="X152" s="114"/>
      <c r="Y152" s="114"/>
      <c r="Z152" s="114"/>
      <c r="AA152" s="114"/>
      <c r="AB152" s="114"/>
      <c r="AC152" s="114"/>
      <c r="AD152" s="114"/>
      <c r="AE152" s="114"/>
      <c r="AF152" s="114"/>
      <c r="AG152" s="114"/>
      <c r="AH152" s="114"/>
      <c r="AI152" s="114"/>
      <c r="AJ152" s="114"/>
      <c r="AK152" s="114"/>
      <c r="AL152" s="114"/>
      <c r="AM152" s="220"/>
    </row>
    <row r="153" spans="1:45" ht="51" hidden="1" customHeight="1">
      <c r="A153" s="507" t="s">
        <v>561</v>
      </c>
      <c r="B153" s="508"/>
      <c r="C153" s="508"/>
      <c r="D153" s="508"/>
      <c r="E153" s="508"/>
      <c r="F153" s="508"/>
      <c r="G153" s="508"/>
      <c r="H153" s="508"/>
      <c r="I153" s="509"/>
      <c r="J153" s="362"/>
      <c r="K153" s="357"/>
      <c r="L153" s="357"/>
      <c r="M153" s="357"/>
      <c r="N153" s="357"/>
      <c r="O153" s="357"/>
      <c r="P153" s="357"/>
      <c r="Q153" s="357"/>
      <c r="R153" s="357"/>
      <c r="S153" s="357"/>
      <c r="T153" s="357"/>
      <c r="U153" s="357"/>
      <c r="V153" s="357"/>
      <c r="W153" s="357"/>
      <c r="X153" s="357"/>
      <c r="Y153" s="357"/>
      <c r="Z153" s="357"/>
      <c r="AA153" s="357"/>
      <c r="AB153" s="357"/>
      <c r="AC153" s="357"/>
      <c r="AD153" s="357"/>
      <c r="AE153" s="357"/>
      <c r="AF153" s="357"/>
      <c r="AG153" s="357"/>
      <c r="AH153" s="357"/>
      <c r="AI153" s="357"/>
      <c r="AJ153" s="357"/>
      <c r="AK153" s="510" t="s">
        <v>560</v>
      </c>
      <c r="AL153" s="511"/>
      <c r="AM153" s="511"/>
      <c r="AN153" s="357"/>
      <c r="AO153" s="357"/>
      <c r="AP153" s="357"/>
      <c r="AQ153" s="357"/>
      <c r="AR153" s="357"/>
      <c r="AS153" s="358"/>
    </row>
    <row r="154" spans="1:45" ht="5.15" customHeight="1">
      <c r="A154" s="217"/>
      <c r="B154" s="218"/>
      <c r="C154" s="106"/>
      <c r="D154" s="129"/>
      <c r="E154" s="129"/>
      <c r="F154" s="219"/>
      <c r="G154" s="219"/>
      <c r="H154" s="219"/>
      <c r="I154" s="219"/>
      <c r="J154" s="106"/>
      <c r="K154" s="106"/>
      <c r="L154" s="106"/>
      <c r="M154" s="114"/>
      <c r="N154" s="114"/>
      <c r="O154" s="114"/>
      <c r="P154" s="114"/>
      <c r="Q154" s="114"/>
      <c r="R154" s="114"/>
      <c r="S154" s="114"/>
      <c r="T154" s="114"/>
      <c r="U154" s="114"/>
      <c r="V154" s="114"/>
      <c r="W154" s="114"/>
      <c r="X154" s="114"/>
      <c r="Y154" s="114"/>
      <c r="Z154" s="114"/>
      <c r="AA154" s="114"/>
      <c r="AB154" s="114"/>
      <c r="AC154" s="114"/>
      <c r="AD154" s="114"/>
      <c r="AE154" s="114"/>
      <c r="AF154" s="114"/>
      <c r="AG154" s="114"/>
      <c r="AH154" s="114"/>
      <c r="AI154" s="114"/>
      <c r="AJ154" s="114"/>
      <c r="AK154" s="114"/>
      <c r="AL154" s="114"/>
      <c r="AM154" s="220"/>
    </row>
    <row r="155" spans="1:45" ht="20.149999999999999" customHeight="1">
      <c r="A155" s="524" t="s">
        <v>576</v>
      </c>
      <c r="B155" s="525"/>
      <c r="C155" s="525"/>
      <c r="D155" s="525"/>
      <c r="E155" s="525"/>
      <c r="F155" s="525"/>
      <c r="G155" s="525"/>
      <c r="H155" s="525"/>
      <c r="I155" s="525"/>
      <c r="J155" s="525"/>
      <c r="K155" s="525"/>
      <c r="L155" s="525"/>
      <c r="M155" s="525"/>
      <c r="N155" s="525"/>
      <c r="O155" s="525"/>
      <c r="P155" s="525"/>
      <c r="Q155" s="525"/>
      <c r="R155" s="525"/>
      <c r="S155" s="525"/>
      <c r="T155" s="525"/>
      <c r="U155" s="525"/>
      <c r="V155" s="525"/>
      <c r="W155" s="525"/>
      <c r="X155" s="525"/>
      <c r="Y155" s="525"/>
      <c r="Z155" s="525"/>
      <c r="AA155" s="525"/>
      <c r="AB155" s="525"/>
      <c r="AC155" s="525"/>
      <c r="AD155" s="525"/>
      <c r="AE155" s="525"/>
      <c r="AF155" s="525"/>
      <c r="AG155" s="525"/>
      <c r="AH155" s="525"/>
      <c r="AI155" s="525"/>
      <c r="AJ155" s="525"/>
      <c r="AK155" s="525"/>
      <c r="AL155" s="526"/>
      <c r="AM155" s="225">
        <f>AM157</f>
        <v>0</v>
      </c>
    </row>
    <row r="156" spans="1:45" ht="5.15" customHeight="1">
      <c r="A156" s="217"/>
      <c r="B156" s="218"/>
      <c r="C156" s="106"/>
      <c r="D156" s="129"/>
      <c r="E156" s="129"/>
      <c r="F156" s="219"/>
      <c r="G156" s="219"/>
      <c r="H156" s="219"/>
      <c r="I156" s="219"/>
      <c r="J156" s="106"/>
      <c r="K156" s="106"/>
      <c r="L156" s="106"/>
      <c r="M156" s="114"/>
      <c r="N156" s="114"/>
      <c r="O156" s="114"/>
      <c r="P156" s="114"/>
      <c r="Q156" s="114"/>
      <c r="R156" s="114"/>
      <c r="S156" s="114"/>
      <c r="T156" s="114"/>
      <c r="U156" s="114"/>
      <c r="V156" s="114"/>
      <c r="W156" s="114"/>
      <c r="X156" s="114"/>
      <c r="Y156" s="114"/>
      <c r="Z156" s="114"/>
      <c r="AA156" s="114"/>
      <c r="AB156" s="114"/>
      <c r="AC156" s="114"/>
      <c r="AD156" s="114"/>
      <c r="AE156" s="114"/>
      <c r="AF156" s="114"/>
      <c r="AG156" s="114"/>
      <c r="AH156" s="114"/>
      <c r="AI156" s="114"/>
      <c r="AJ156" s="114"/>
      <c r="AK156" s="114"/>
      <c r="AL156" s="114"/>
      <c r="AM156" s="220"/>
    </row>
    <row r="157" spans="1:45" s="142" customFormat="1" ht="18" hidden="1" customHeight="1">
      <c r="A157" s="515" t="s">
        <v>135</v>
      </c>
      <c r="B157" s="381" t="s">
        <v>422</v>
      </c>
      <c r="C157" s="381"/>
      <c r="D157" s="381"/>
      <c r="E157" s="381"/>
      <c r="F157" s="381" t="s">
        <v>108</v>
      </c>
      <c r="G157" s="381"/>
      <c r="H157" s="381"/>
      <c r="I157" s="381"/>
      <c r="J157" s="342" t="s">
        <v>502</v>
      </c>
      <c r="K157" s="342"/>
      <c r="L157" s="342"/>
      <c r="M157" s="342"/>
      <c r="N157" s="342"/>
      <c r="O157" s="342"/>
      <c r="P157" s="342"/>
      <c r="Q157" s="342"/>
      <c r="R157" s="342"/>
      <c r="S157" s="342"/>
      <c r="T157" s="342"/>
      <c r="U157" s="342"/>
      <c r="V157" s="342"/>
      <c r="W157" s="342"/>
      <c r="X157" s="342"/>
      <c r="Y157" s="342"/>
      <c r="Z157" s="342"/>
      <c r="AA157" s="342"/>
      <c r="AB157" s="342"/>
      <c r="AC157" s="342"/>
      <c r="AD157" s="342"/>
      <c r="AE157" s="342"/>
      <c r="AF157" s="342"/>
      <c r="AG157" s="342"/>
      <c r="AH157" s="342"/>
      <c r="AI157" s="342"/>
      <c r="AJ157" s="342"/>
      <c r="AK157" s="342">
        <v>0</v>
      </c>
      <c r="AL157" s="342"/>
      <c r="AM157" s="504">
        <f>SUM(AK157:AL159)</f>
        <v>0</v>
      </c>
      <c r="AN157" s="359"/>
      <c r="AO157" s="359"/>
      <c r="AP157" s="359"/>
      <c r="AQ157" s="359"/>
      <c r="AR157" s="359"/>
      <c r="AS157" s="359"/>
    </row>
    <row r="158" spans="1:45" s="142" customFormat="1" ht="28" hidden="1" customHeight="1">
      <c r="A158" s="515"/>
      <c r="B158" s="381"/>
      <c r="C158" s="381"/>
      <c r="D158" s="381"/>
      <c r="E158" s="381"/>
      <c r="F158" s="381" t="s">
        <v>109</v>
      </c>
      <c r="G158" s="381"/>
      <c r="H158" s="381"/>
      <c r="I158" s="381"/>
      <c r="J158" s="342" t="s">
        <v>480</v>
      </c>
      <c r="K158" s="342"/>
      <c r="L158" s="342"/>
      <c r="M158" s="342"/>
      <c r="N158" s="342"/>
      <c r="O158" s="342"/>
      <c r="P158" s="342"/>
      <c r="Q158" s="342"/>
      <c r="R158" s="342"/>
      <c r="S158" s="342"/>
      <c r="T158" s="342"/>
      <c r="U158" s="342"/>
      <c r="V158" s="342"/>
      <c r="W158" s="342"/>
      <c r="X158" s="342"/>
      <c r="Y158" s="342"/>
      <c r="Z158" s="342"/>
      <c r="AA158" s="342"/>
      <c r="AB158" s="342"/>
      <c r="AC158" s="342"/>
      <c r="AD158" s="342"/>
      <c r="AE158" s="342"/>
      <c r="AF158" s="342"/>
      <c r="AG158" s="342"/>
      <c r="AH158" s="342"/>
      <c r="AI158" s="342"/>
      <c r="AJ158" s="342"/>
      <c r="AK158" s="433">
        <v>0</v>
      </c>
      <c r="AL158" s="438"/>
      <c r="AM158" s="505"/>
      <c r="AN158" s="359"/>
      <c r="AO158" s="359"/>
      <c r="AP158" s="359"/>
      <c r="AQ158" s="359"/>
      <c r="AR158" s="359"/>
      <c r="AS158" s="359"/>
    </row>
    <row r="159" spans="1:45" s="142" customFormat="1" ht="28" hidden="1" customHeight="1">
      <c r="A159" s="515"/>
      <c r="B159" s="381"/>
      <c r="C159" s="381"/>
      <c r="D159" s="381"/>
      <c r="E159" s="381"/>
      <c r="F159" s="381" t="s">
        <v>110</v>
      </c>
      <c r="G159" s="381"/>
      <c r="H159" s="381"/>
      <c r="I159" s="381"/>
      <c r="J159" s="380" t="s">
        <v>469</v>
      </c>
      <c r="K159" s="380"/>
      <c r="L159" s="380"/>
      <c r="M159" s="380"/>
      <c r="N159" s="380"/>
      <c r="O159" s="380"/>
      <c r="P159" s="380"/>
      <c r="Q159" s="380"/>
      <c r="R159" s="380"/>
      <c r="S159" s="380"/>
      <c r="T159" s="380"/>
      <c r="U159" s="380"/>
      <c r="V159" s="380"/>
      <c r="W159" s="380"/>
      <c r="X159" s="380"/>
      <c r="Y159" s="380"/>
      <c r="Z159" s="380"/>
      <c r="AA159" s="380"/>
      <c r="AB159" s="380"/>
      <c r="AC159" s="380"/>
      <c r="AD159" s="380"/>
      <c r="AE159" s="380"/>
      <c r="AF159" s="380"/>
      <c r="AG159" s="380"/>
      <c r="AH159" s="380"/>
      <c r="AI159" s="380"/>
      <c r="AJ159" s="380"/>
      <c r="AK159" s="433">
        <v>0</v>
      </c>
      <c r="AL159" s="438"/>
      <c r="AM159" s="506"/>
      <c r="AN159" s="359"/>
      <c r="AO159" s="359"/>
      <c r="AP159" s="359"/>
      <c r="AQ159" s="359"/>
      <c r="AR159" s="359"/>
      <c r="AS159" s="359"/>
    </row>
    <row r="160" spans="1:45" ht="5.15" hidden="1" customHeight="1">
      <c r="A160" s="217"/>
      <c r="B160" s="218"/>
      <c r="C160" s="106"/>
      <c r="D160" s="129"/>
      <c r="E160" s="129"/>
      <c r="F160" s="219"/>
      <c r="G160" s="219"/>
      <c r="H160" s="219"/>
      <c r="I160" s="219"/>
      <c r="J160" s="106"/>
      <c r="K160" s="106"/>
      <c r="L160" s="106"/>
      <c r="M160" s="114"/>
      <c r="N160" s="114"/>
      <c r="O160" s="114"/>
      <c r="P160" s="114"/>
      <c r="Q160" s="114"/>
      <c r="R160" s="114"/>
      <c r="S160" s="114"/>
      <c r="T160" s="114"/>
      <c r="U160" s="114"/>
      <c r="V160" s="114"/>
      <c r="W160" s="114"/>
      <c r="X160" s="114"/>
      <c r="Y160" s="114"/>
      <c r="Z160" s="114"/>
      <c r="AA160" s="114"/>
      <c r="AB160" s="114"/>
      <c r="AC160" s="114"/>
      <c r="AD160" s="114"/>
      <c r="AE160" s="114"/>
      <c r="AF160" s="114"/>
      <c r="AG160" s="114"/>
      <c r="AH160" s="114"/>
      <c r="AI160" s="114"/>
      <c r="AJ160" s="114"/>
      <c r="AK160" s="114"/>
      <c r="AL160" s="114"/>
      <c r="AM160" s="220"/>
    </row>
    <row r="161" spans="1:45" ht="40.5" hidden="1" customHeight="1">
      <c r="A161" s="507" t="s">
        <v>561</v>
      </c>
      <c r="B161" s="508"/>
      <c r="C161" s="508"/>
      <c r="D161" s="508"/>
      <c r="E161" s="508"/>
      <c r="F161" s="508"/>
      <c r="G161" s="508"/>
      <c r="H161" s="508"/>
      <c r="I161" s="509"/>
      <c r="J161" s="362"/>
      <c r="K161" s="357"/>
      <c r="L161" s="357"/>
      <c r="M161" s="357"/>
      <c r="N161" s="357"/>
      <c r="O161" s="357"/>
      <c r="P161" s="357"/>
      <c r="Q161" s="357"/>
      <c r="R161" s="357"/>
      <c r="S161" s="357"/>
      <c r="T161" s="357"/>
      <c r="U161" s="357"/>
      <c r="V161" s="357"/>
      <c r="W161" s="357"/>
      <c r="X161" s="357"/>
      <c r="Y161" s="357"/>
      <c r="Z161" s="357"/>
      <c r="AA161" s="357"/>
      <c r="AB161" s="357"/>
      <c r="AC161" s="357"/>
      <c r="AD161" s="357"/>
      <c r="AE161" s="357"/>
      <c r="AF161" s="357"/>
      <c r="AG161" s="357"/>
      <c r="AH161" s="357"/>
      <c r="AI161" s="357"/>
      <c r="AJ161" s="357"/>
      <c r="AK161" s="510" t="s">
        <v>560</v>
      </c>
      <c r="AL161" s="511"/>
      <c r="AM161" s="511"/>
      <c r="AN161" s="357"/>
      <c r="AO161" s="357"/>
      <c r="AP161" s="357"/>
      <c r="AQ161" s="357"/>
      <c r="AR161" s="357"/>
      <c r="AS161" s="358"/>
    </row>
    <row r="162" spans="1:45" ht="5.15" customHeight="1">
      <c r="A162" s="217"/>
      <c r="B162" s="218"/>
      <c r="C162" s="106"/>
      <c r="D162" s="129"/>
      <c r="E162" s="129"/>
      <c r="F162" s="219"/>
      <c r="G162" s="219"/>
      <c r="H162" s="219"/>
      <c r="I162" s="219"/>
      <c r="J162" s="106"/>
      <c r="K162" s="106"/>
      <c r="L162" s="106"/>
      <c r="M162" s="114"/>
      <c r="N162" s="114"/>
      <c r="O162" s="114"/>
      <c r="P162" s="114"/>
      <c r="Q162" s="114"/>
      <c r="R162" s="114"/>
      <c r="S162" s="114"/>
      <c r="T162" s="114"/>
      <c r="U162" s="114"/>
      <c r="V162" s="114"/>
      <c r="W162" s="114"/>
      <c r="X162" s="114"/>
      <c r="Y162" s="114"/>
      <c r="Z162" s="114"/>
      <c r="AA162" s="114"/>
      <c r="AB162" s="114"/>
      <c r="AC162" s="114"/>
      <c r="AD162" s="114"/>
      <c r="AE162" s="114"/>
      <c r="AF162" s="114"/>
      <c r="AG162" s="114"/>
      <c r="AH162" s="114"/>
      <c r="AI162" s="114"/>
      <c r="AJ162" s="114"/>
      <c r="AK162" s="114"/>
      <c r="AL162" s="114"/>
      <c r="AM162" s="220"/>
    </row>
    <row r="163" spans="1:45" ht="29.25" customHeight="1">
      <c r="A163" s="527" t="s">
        <v>577</v>
      </c>
      <c r="B163" s="528"/>
      <c r="C163" s="528"/>
      <c r="D163" s="528"/>
      <c r="E163" s="528"/>
      <c r="F163" s="528"/>
      <c r="G163" s="528"/>
      <c r="H163" s="528"/>
      <c r="I163" s="528"/>
      <c r="J163" s="528"/>
      <c r="K163" s="528"/>
      <c r="L163" s="528"/>
      <c r="M163" s="528"/>
      <c r="N163" s="528"/>
      <c r="O163" s="528"/>
      <c r="P163" s="528"/>
      <c r="Q163" s="528"/>
      <c r="R163" s="528"/>
      <c r="S163" s="528"/>
      <c r="T163" s="528"/>
      <c r="U163" s="528"/>
      <c r="V163" s="528"/>
      <c r="W163" s="528"/>
      <c r="X163" s="528"/>
      <c r="Y163" s="528"/>
      <c r="Z163" s="528"/>
      <c r="AA163" s="528"/>
      <c r="AB163" s="528"/>
      <c r="AC163" s="528"/>
      <c r="AD163" s="528"/>
      <c r="AE163" s="528"/>
      <c r="AF163" s="528"/>
      <c r="AG163" s="528"/>
      <c r="AH163" s="528"/>
      <c r="AI163" s="528"/>
      <c r="AJ163" s="528"/>
      <c r="AK163" s="528"/>
      <c r="AL163" s="529"/>
      <c r="AM163" s="224">
        <f>IFERROR(AVERAGE(AM167,AM171,AM176,AM184,AM188,AM192),"")</f>
        <v>1</v>
      </c>
    </row>
    <row r="164" spans="1:45" ht="5.15" customHeight="1">
      <c r="A164" s="217"/>
      <c r="B164" s="218"/>
      <c r="C164" s="106"/>
      <c r="D164" s="129"/>
      <c r="E164" s="129"/>
      <c r="F164" s="219"/>
      <c r="G164" s="219"/>
      <c r="H164" s="219"/>
      <c r="I164" s="219"/>
      <c r="J164" s="106"/>
      <c r="K164" s="106"/>
      <c r="L164" s="106"/>
      <c r="M164" s="114"/>
      <c r="N164" s="114"/>
      <c r="O164" s="114"/>
      <c r="P164" s="114"/>
      <c r="Q164" s="114"/>
      <c r="R164" s="114"/>
      <c r="S164" s="114"/>
      <c r="T164" s="114"/>
      <c r="U164" s="114"/>
      <c r="V164" s="114"/>
      <c r="W164" s="114"/>
      <c r="X164" s="114"/>
      <c r="Y164" s="114"/>
      <c r="Z164" s="114"/>
      <c r="AA164" s="114"/>
      <c r="AB164" s="114"/>
      <c r="AC164" s="114"/>
      <c r="AD164" s="114"/>
      <c r="AE164" s="114"/>
      <c r="AF164" s="114"/>
      <c r="AG164" s="114"/>
      <c r="AH164" s="114"/>
      <c r="AI164" s="114"/>
      <c r="AJ164" s="114"/>
      <c r="AK164" s="114"/>
      <c r="AL164" s="114"/>
      <c r="AM164" s="220"/>
    </row>
    <row r="165" spans="1:45" ht="20.149999999999999" customHeight="1">
      <c r="A165" s="530" t="s">
        <v>578</v>
      </c>
      <c r="B165" s="531"/>
      <c r="C165" s="531"/>
      <c r="D165" s="531"/>
      <c r="E165" s="531"/>
      <c r="F165" s="531"/>
      <c r="G165" s="531"/>
      <c r="H165" s="531"/>
      <c r="I165" s="531"/>
      <c r="J165" s="531"/>
      <c r="K165" s="531"/>
      <c r="L165" s="531"/>
      <c r="M165" s="531"/>
      <c r="N165" s="531"/>
      <c r="O165" s="531"/>
      <c r="P165" s="531"/>
      <c r="Q165" s="531"/>
      <c r="R165" s="531"/>
      <c r="S165" s="531"/>
      <c r="T165" s="531"/>
      <c r="U165" s="531"/>
      <c r="V165" s="531"/>
      <c r="W165" s="531"/>
      <c r="X165" s="531"/>
      <c r="Y165" s="531"/>
      <c r="Z165" s="531"/>
      <c r="AA165" s="531"/>
      <c r="AB165" s="531"/>
      <c r="AC165" s="531"/>
      <c r="AD165" s="531"/>
      <c r="AE165" s="531"/>
      <c r="AF165" s="531"/>
      <c r="AG165" s="531"/>
      <c r="AH165" s="531"/>
      <c r="AI165" s="531"/>
      <c r="AJ165" s="531"/>
      <c r="AK165" s="531"/>
      <c r="AL165" s="532"/>
      <c r="AM165" s="226">
        <f>SUM(AM167,AM171,AM176)/3</f>
        <v>1</v>
      </c>
    </row>
    <row r="166" spans="1:45" ht="5.15" customHeight="1">
      <c r="A166" s="217"/>
      <c r="B166" s="218"/>
      <c r="C166" s="106"/>
      <c r="D166" s="129"/>
      <c r="E166" s="129"/>
      <c r="F166" s="219"/>
      <c r="G166" s="219"/>
      <c r="H166" s="219"/>
      <c r="I166" s="219"/>
      <c r="J166" s="106"/>
      <c r="K166" s="106"/>
      <c r="L166" s="106"/>
      <c r="M166" s="114"/>
      <c r="N166" s="114"/>
      <c r="O166" s="114"/>
      <c r="P166" s="114"/>
      <c r="Q166" s="114"/>
      <c r="R166" s="114"/>
      <c r="S166" s="114"/>
      <c r="T166" s="114"/>
      <c r="U166" s="114"/>
      <c r="V166" s="114"/>
      <c r="W166" s="114"/>
      <c r="X166" s="114"/>
      <c r="Y166" s="114"/>
      <c r="Z166" s="114"/>
      <c r="AA166" s="114"/>
      <c r="AB166" s="114"/>
      <c r="AC166" s="114"/>
      <c r="AD166" s="114"/>
      <c r="AE166" s="114"/>
      <c r="AF166" s="114"/>
      <c r="AG166" s="114"/>
      <c r="AH166" s="114"/>
      <c r="AI166" s="114"/>
      <c r="AJ166" s="114"/>
      <c r="AK166" s="114"/>
      <c r="AL166" s="114"/>
      <c r="AM166" s="220"/>
    </row>
    <row r="167" spans="1:45" s="142" customFormat="1" ht="28" hidden="1" customHeight="1">
      <c r="A167" s="515" t="s">
        <v>116</v>
      </c>
      <c r="B167" s="381" t="s">
        <v>470</v>
      </c>
      <c r="C167" s="381"/>
      <c r="D167" s="381"/>
      <c r="E167" s="381"/>
      <c r="F167" s="381"/>
      <c r="G167" s="381"/>
      <c r="H167" s="381"/>
      <c r="I167" s="381"/>
      <c r="J167" s="448" t="s">
        <v>471</v>
      </c>
      <c r="K167" s="449"/>
      <c r="L167" s="449"/>
      <c r="M167" s="449"/>
      <c r="N167" s="449"/>
      <c r="O167" s="449"/>
      <c r="P167" s="449"/>
      <c r="Q167" s="449"/>
      <c r="R167" s="449"/>
      <c r="S167" s="449"/>
      <c r="T167" s="449"/>
      <c r="U167" s="449"/>
      <c r="V167" s="449"/>
      <c r="W167" s="449"/>
      <c r="X167" s="449"/>
      <c r="Y167" s="449"/>
      <c r="Z167" s="449"/>
      <c r="AA167" s="449"/>
      <c r="AB167" s="449"/>
      <c r="AC167" s="449"/>
      <c r="AD167" s="449"/>
      <c r="AE167" s="449"/>
      <c r="AF167" s="449"/>
      <c r="AG167" s="449"/>
      <c r="AH167" s="449"/>
      <c r="AI167" s="449"/>
      <c r="AJ167" s="450"/>
      <c r="AK167" s="342">
        <v>1</v>
      </c>
      <c r="AL167" s="433"/>
      <c r="AM167" s="504">
        <f>SUM(AK167:AL169)</f>
        <v>3</v>
      </c>
      <c r="AN167" s="359"/>
      <c r="AO167" s="447"/>
      <c r="AP167" s="447"/>
      <c r="AQ167" s="447"/>
      <c r="AR167" s="447"/>
      <c r="AS167" s="447"/>
    </row>
    <row r="168" spans="1:45" s="142" customFormat="1" ht="42" hidden="1" customHeight="1">
      <c r="A168" s="515"/>
      <c r="B168" s="381"/>
      <c r="C168" s="381"/>
      <c r="D168" s="381"/>
      <c r="E168" s="381"/>
      <c r="F168" s="381"/>
      <c r="G168" s="381"/>
      <c r="H168" s="381"/>
      <c r="I168" s="381"/>
      <c r="J168" s="448" t="s">
        <v>472</v>
      </c>
      <c r="K168" s="449"/>
      <c r="L168" s="449"/>
      <c r="M168" s="449"/>
      <c r="N168" s="449"/>
      <c r="O168" s="449"/>
      <c r="P168" s="449"/>
      <c r="Q168" s="449"/>
      <c r="R168" s="449"/>
      <c r="S168" s="449"/>
      <c r="T168" s="449"/>
      <c r="U168" s="449"/>
      <c r="V168" s="449"/>
      <c r="W168" s="449"/>
      <c r="X168" s="449"/>
      <c r="Y168" s="449"/>
      <c r="Z168" s="449"/>
      <c r="AA168" s="449"/>
      <c r="AB168" s="449"/>
      <c r="AC168" s="449"/>
      <c r="AD168" s="449"/>
      <c r="AE168" s="449"/>
      <c r="AF168" s="449"/>
      <c r="AG168" s="449"/>
      <c r="AH168" s="449"/>
      <c r="AI168" s="449"/>
      <c r="AJ168" s="450"/>
      <c r="AK168" s="342">
        <v>1</v>
      </c>
      <c r="AL168" s="433"/>
      <c r="AM168" s="505"/>
      <c r="AN168" s="447"/>
      <c r="AO168" s="447"/>
      <c r="AP168" s="447"/>
      <c r="AQ168" s="447"/>
      <c r="AR168" s="447"/>
      <c r="AS168" s="447"/>
    </row>
    <row r="169" spans="1:45" s="142" customFormat="1" ht="42" hidden="1" customHeight="1">
      <c r="A169" s="515"/>
      <c r="B169" s="381"/>
      <c r="C169" s="381"/>
      <c r="D169" s="381"/>
      <c r="E169" s="381"/>
      <c r="F169" s="381"/>
      <c r="G169" s="381"/>
      <c r="H169" s="381"/>
      <c r="I169" s="381"/>
      <c r="J169" s="448" t="s">
        <v>473</v>
      </c>
      <c r="K169" s="449"/>
      <c r="L169" s="449"/>
      <c r="M169" s="449"/>
      <c r="N169" s="449"/>
      <c r="O169" s="449"/>
      <c r="P169" s="449"/>
      <c r="Q169" s="449"/>
      <c r="R169" s="449"/>
      <c r="S169" s="449"/>
      <c r="T169" s="449"/>
      <c r="U169" s="449"/>
      <c r="V169" s="449"/>
      <c r="W169" s="449"/>
      <c r="X169" s="449"/>
      <c r="Y169" s="449"/>
      <c r="Z169" s="449"/>
      <c r="AA169" s="449"/>
      <c r="AB169" s="449"/>
      <c r="AC169" s="449"/>
      <c r="AD169" s="449"/>
      <c r="AE169" s="449"/>
      <c r="AF169" s="449"/>
      <c r="AG169" s="449"/>
      <c r="AH169" s="449"/>
      <c r="AI169" s="449"/>
      <c r="AJ169" s="450"/>
      <c r="AK169" s="342">
        <v>1</v>
      </c>
      <c r="AL169" s="433"/>
      <c r="AM169" s="506"/>
      <c r="AN169" s="447"/>
      <c r="AO169" s="447"/>
      <c r="AP169" s="447"/>
      <c r="AQ169" s="447"/>
      <c r="AR169" s="447"/>
      <c r="AS169" s="447"/>
    </row>
    <row r="170" spans="1:45" ht="5.15" hidden="1" customHeight="1">
      <c r="A170" s="217"/>
      <c r="B170" s="218"/>
      <c r="C170" s="106"/>
      <c r="D170" s="129"/>
      <c r="E170" s="129"/>
      <c r="F170" s="219"/>
      <c r="G170" s="219"/>
      <c r="H170" s="219"/>
      <c r="I170" s="219"/>
      <c r="J170" s="106"/>
      <c r="K170" s="106"/>
      <c r="L170" s="106"/>
      <c r="M170" s="114"/>
      <c r="N170" s="114"/>
      <c r="O170" s="114"/>
      <c r="P170" s="114"/>
      <c r="Q170" s="114"/>
      <c r="R170" s="114"/>
      <c r="S170" s="114"/>
      <c r="T170" s="114"/>
      <c r="U170" s="114"/>
      <c r="V170" s="114"/>
      <c r="W170" s="114"/>
      <c r="X170" s="114"/>
      <c r="Y170" s="114"/>
      <c r="Z170" s="114"/>
      <c r="AA170" s="114"/>
      <c r="AB170" s="114"/>
      <c r="AC170" s="114"/>
      <c r="AD170" s="114"/>
      <c r="AE170" s="114"/>
      <c r="AF170" s="114"/>
      <c r="AG170" s="114"/>
      <c r="AH170" s="114"/>
      <c r="AI170" s="114"/>
      <c r="AJ170" s="114"/>
      <c r="AK170" s="114"/>
      <c r="AL170" s="114"/>
      <c r="AM170" s="220"/>
    </row>
    <row r="171" spans="1:45" s="142" customFormat="1" ht="28" hidden="1" customHeight="1">
      <c r="A171" s="515" t="s">
        <v>117</v>
      </c>
      <c r="B171" s="381" t="s">
        <v>474</v>
      </c>
      <c r="C171" s="381"/>
      <c r="D171" s="381"/>
      <c r="E171" s="381"/>
      <c r="F171" s="381"/>
      <c r="G171" s="381"/>
      <c r="H171" s="381"/>
      <c r="I171" s="381"/>
      <c r="J171" s="442" t="s">
        <v>504</v>
      </c>
      <c r="K171" s="535"/>
      <c r="L171" s="535"/>
      <c r="M171" s="535"/>
      <c r="N171" s="535"/>
      <c r="O171" s="535"/>
      <c r="P171" s="535"/>
      <c r="Q171" s="535"/>
      <c r="R171" s="535"/>
      <c r="S171" s="535"/>
      <c r="T171" s="535"/>
      <c r="U171" s="535"/>
      <c r="V171" s="535"/>
      <c r="W171" s="535"/>
      <c r="X171" s="535"/>
      <c r="Y171" s="535"/>
      <c r="Z171" s="535"/>
      <c r="AA171" s="535"/>
      <c r="AB171" s="535"/>
      <c r="AC171" s="535"/>
      <c r="AD171" s="535"/>
      <c r="AE171" s="535"/>
      <c r="AF171" s="535"/>
      <c r="AG171" s="535"/>
      <c r="AH171" s="535"/>
      <c r="AI171" s="535"/>
      <c r="AJ171" s="536"/>
      <c r="AK171" s="342">
        <v>0</v>
      </c>
      <c r="AL171" s="433"/>
      <c r="AM171" s="522">
        <f>SUM(AK171:AL174)</f>
        <v>0</v>
      </c>
      <c r="AN171" s="359"/>
      <c r="AO171" s="447"/>
      <c r="AP171" s="447"/>
      <c r="AQ171" s="447"/>
      <c r="AR171" s="447"/>
      <c r="AS171" s="447"/>
    </row>
    <row r="172" spans="1:45" s="142" customFormat="1" ht="28" hidden="1" customHeight="1">
      <c r="A172" s="515"/>
      <c r="B172" s="381"/>
      <c r="C172" s="381"/>
      <c r="D172" s="381"/>
      <c r="E172" s="381"/>
      <c r="F172" s="381"/>
      <c r="G172" s="381"/>
      <c r="H172" s="381"/>
      <c r="I172" s="381"/>
      <c r="J172" s="442" t="s">
        <v>482</v>
      </c>
      <c r="K172" s="445"/>
      <c r="L172" s="445"/>
      <c r="M172" s="445"/>
      <c r="N172" s="445"/>
      <c r="O172" s="445"/>
      <c r="P172" s="445"/>
      <c r="Q172" s="445"/>
      <c r="R172" s="445"/>
      <c r="S172" s="445"/>
      <c r="T172" s="445"/>
      <c r="U172" s="445"/>
      <c r="V172" s="445"/>
      <c r="W172" s="445"/>
      <c r="X172" s="445"/>
      <c r="Y172" s="445"/>
      <c r="Z172" s="445"/>
      <c r="AA172" s="445"/>
      <c r="AB172" s="445"/>
      <c r="AC172" s="445"/>
      <c r="AD172" s="445"/>
      <c r="AE172" s="445"/>
      <c r="AF172" s="445"/>
      <c r="AG172" s="445"/>
      <c r="AH172" s="445"/>
      <c r="AI172" s="445"/>
      <c r="AJ172" s="446"/>
      <c r="AK172" s="342">
        <v>0</v>
      </c>
      <c r="AL172" s="433"/>
      <c r="AM172" s="522"/>
      <c r="AN172" s="447"/>
      <c r="AO172" s="447"/>
      <c r="AP172" s="447"/>
      <c r="AQ172" s="447"/>
      <c r="AR172" s="447"/>
      <c r="AS172" s="447"/>
    </row>
    <row r="173" spans="1:45" s="142" customFormat="1" ht="28" hidden="1" customHeight="1">
      <c r="A173" s="515"/>
      <c r="B173" s="381"/>
      <c r="C173" s="381"/>
      <c r="D173" s="381"/>
      <c r="E173" s="381"/>
      <c r="F173" s="381"/>
      <c r="G173" s="381"/>
      <c r="H173" s="381"/>
      <c r="I173" s="381"/>
      <c r="J173" s="453" t="s">
        <v>475</v>
      </c>
      <c r="K173" s="533"/>
      <c r="L173" s="533"/>
      <c r="M173" s="533"/>
      <c r="N173" s="533"/>
      <c r="O173" s="533"/>
      <c r="P173" s="533"/>
      <c r="Q173" s="533"/>
      <c r="R173" s="533"/>
      <c r="S173" s="533"/>
      <c r="T173" s="533"/>
      <c r="U173" s="533"/>
      <c r="V173" s="533"/>
      <c r="W173" s="533"/>
      <c r="X173" s="533"/>
      <c r="Y173" s="533"/>
      <c r="Z173" s="533"/>
      <c r="AA173" s="533"/>
      <c r="AB173" s="533"/>
      <c r="AC173" s="533"/>
      <c r="AD173" s="533"/>
      <c r="AE173" s="533"/>
      <c r="AF173" s="533"/>
      <c r="AG173" s="533"/>
      <c r="AH173" s="533"/>
      <c r="AI173" s="533"/>
      <c r="AJ173" s="534"/>
      <c r="AK173" s="342">
        <v>0</v>
      </c>
      <c r="AL173" s="433"/>
      <c r="AM173" s="522"/>
      <c r="AN173" s="447"/>
      <c r="AO173" s="447"/>
      <c r="AP173" s="447"/>
      <c r="AQ173" s="447"/>
      <c r="AR173" s="447"/>
      <c r="AS173" s="447"/>
    </row>
    <row r="174" spans="1:45" s="142" customFormat="1" ht="52" hidden="1" customHeight="1">
      <c r="A174" s="515"/>
      <c r="B174" s="381"/>
      <c r="C174" s="381"/>
      <c r="D174" s="381"/>
      <c r="E174" s="381"/>
      <c r="F174" s="381"/>
      <c r="G174" s="381"/>
      <c r="H174" s="381"/>
      <c r="I174" s="381"/>
      <c r="J174" s="373" t="s">
        <v>483</v>
      </c>
      <c r="K174" s="373"/>
      <c r="L174" s="373"/>
      <c r="M174" s="373"/>
      <c r="N174" s="373"/>
      <c r="O174" s="373"/>
      <c r="P174" s="373"/>
      <c r="Q174" s="373"/>
      <c r="R174" s="373"/>
      <c r="S174" s="373"/>
      <c r="T174" s="373"/>
      <c r="U174" s="373"/>
      <c r="V174" s="373"/>
      <c r="W174" s="373"/>
      <c r="X174" s="373"/>
      <c r="Y174" s="373"/>
      <c r="Z174" s="373"/>
      <c r="AA174" s="373"/>
      <c r="AB174" s="373"/>
      <c r="AC174" s="373"/>
      <c r="AD174" s="373"/>
      <c r="AE174" s="373"/>
      <c r="AF174" s="373"/>
      <c r="AG174" s="373"/>
      <c r="AH174" s="373"/>
      <c r="AI174" s="373"/>
      <c r="AJ174" s="373"/>
      <c r="AK174" s="433">
        <v>0</v>
      </c>
      <c r="AL174" s="438"/>
      <c r="AM174" s="522"/>
      <c r="AN174" s="447"/>
      <c r="AO174" s="447"/>
      <c r="AP174" s="447"/>
      <c r="AQ174" s="447"/>
      <c r="AR174" s="447"/>
      <c r="AS174" s="447"/>
    </row>
    <row r="175" spans="1:45" ht="5.15" hidden="1" customHeight="1">
      <c r="A175" s="217"/>
      <c r="B175" s="218"/>
      <c r="C175" s="106"/>
      <c r="D175" s="129"/>
      <c r="E175" s="129"/>
      <c r="F175" s="219"/>
      <c r="G175" s="219"/>
      <c r="H175" s="219"/>
      <c r="I175" s="219"/>
      <c r="J175" s="106"/>
      <c r="K175" s="106"/>
      <c r="L175" s="106"/>
      <c r="M175" s="114"/>
      <c r="N175" s="114"/>
      <c r="O175" s="114"/>
      <c r="P175" s="114"/>
      <c r="Q175" s="114"/>
      <c r="R175" s="114"/>
      <c r="S175" s="114"/>
      <c r="T175" s="114"/>
      <c r="U175" s="114"/>
      <c r="V175" s="114"/>
      <c r="W175" s="114"/>
      <c r="X175" s="114"/>
      <c r="Y175" s="114"/>
      <c r="Z175" s="114"/>
      <c r="AA175" s="114"/>
      <c r="AB175" s="114"/>
      <c r="AC175" s="114"/>
      <c r="AD175" s="114"/>
      <c r="AE175" s="114"/>
      <c r="AF175" s="114"/>
      <c r="AG175" s="114"/>
      <c r="AH175" s="114"/>
      <c r="AI175" s="114"/>
      <c r="AJ175" s="114"/>
      <c r="AK175" s="114"/>
      <c r="AL175" s="114"/>
      <c r="AM175" s="220"/>
    </row>
    <row r="176" spans="1:45" s="142" customFormat="1" ht="28" hidden="1" customHeight="1">
      <c r="A176" s="515" t="s">
        <v>118</v>
      </c>
      <c r="B176" s="381" t="s">
        <v>477</v>
      </c>
      <c r="C176" s="381"/>
      <c r="D176" s="381"/>
      <c r="E176" s="381"/>
      <c r="F176" s="381"/>
      <c r="G176" s="381"/>
      <c r="H176" s="381"/>
      <c r="I176" s="381"/>
      <c r="J176" s="442" t="s">
        <v>478</v>
      </c>
      <c r="K176" s="535"/>
      <c r="L176" s="535"/>
      <c r="M176" s="535"/>
      <c r="N176" s="535"/>
      <c r="O176" s="535"/>
      <c r="P176" s="535"/>
      <c r="Q176" s="535"/>
      <c r="R176" s="535"/>
      <c r="S176" s="535"/>
      <c r="T176" s="535"/>
      <c r="U176" s="535"/>
      <c r="V176" s="535"/>
      <c r="W176" s="535"/>
      <c r="X176" s="535"/>
      <c r="Y176" s="535"/>
      <c r="Z176" s="535"/>
      <c r="AA176" s="535"/>
      <c r="AB176" s="535"/>
      <c r="AC176" s="535"/>
      <c r="AD176" s="535"/>
      <c r="AE176" s="535"/>
      <c r="AF176" s="535"/>
      <c r="AG176" s="535"/>
      <c r="AH176" s="535"/>
      <c r="AI176" s="535"/>
      <c r="AJ176" s="536"/>
      <c r="AK176" s="342">
        <v>0</v>
      </c>
      <c r="AL176" s="342"/>
      <c r="AM176" s="504">
        <f>SUM(AK176:AL178)</f>
        <v>0</v>
      </c>
      <c r="AN176" s="359"/>
      <c r="AO176" s="359"/>
      <c r="AP176" s="359"/>
      <c r="AQ176" s="359"/>
      <c r="AR176" s="359"/>
      <c r="AS176" s="359"/>
    </row>
    <row r="177" spans="1:45" s="142" customFormat="1" ht="42" hidden="1" customHeight="1">
      <c r="A177" s="515"/>
      <c r="B177" s="381"/>
      <c r="C177" s="381"/>
      <c r="D177" s="381"/>
      <c r="E177" s="381"/>
      <c r="F177" s="381"/>
      <c r="G177" s="381"/>
      <c r="H177" s="381"/>
      <c r="I177" s="381"/>
      <c r="J177" s="342" t="s">
        <v>479</v>
      </c>
      <c r="K177" s="342"/>
      <c r="L177" s="342"/>
      <c r="M177" s="342"/>
      <c r="N177" s="342"/>
      <c r="O177" s="342"/>
      <c r="P177" s="342"/>
      <c r="Q177" s="342"/>
      <c r="R177" s="342"/>
      <c r="S177" s="342"/>
      <c r="T177" s="342"/>
      <c r="U177" s="342"/>
      <c r="V177" s="342"/>
      <c r="W177" s="342"/>
      <c r="X177" s="342"/>
      <c r="Y177" s="342"/>
      <c r="Z177" s="342"/>
      <c r="AA177" s="342"/>
      <c r="AB177" s="342"/>
      <c r="AC177" s="342"/>
      <c r="AD177" s="342"/>
      <c r="AE177" s="342"/>
      <c r="AF177" s="342"/>
      <c r="AG177" s="342"/>
      <c r="AH177" s="342"/>
      <c r="AI177" s="342"/>
      <c r="AJ177" s="342"/>
      <c r="AK177" s="433">
        <v>0</v>
      </c>
      <c r="AL177" s="438"/>
      <c r="AM177" s="505"/>
      <c r="AN177" s="359"/>
      <c r="AO177" s="359"/>
      <c r="AP177" s="359"/>
      <c r="AQ177" s="359"/>
      <c r="AR177" s="359"/>
      <c r="AS177" s="359"/>
    </row>
    <row r="178" spans="1:45" s="142" customFormat="1" ht="42" hidden="1" customHeight="1">
      <c r="A178" s="515"/>
      <c r="B178" s="381"/>
      <c r="C178" s="381"/>
      <c r="D178" s="381"/>
      <c r="E178" s="381"/>
      <c r="F178" s="381"/>
      <c r="G178" s="381"/>
      <c r="H178" s="381"/>
      <c r="I178" s="381"/>
      <c r="J178" s="380" t="s">
        <v>481</v>
      </c>
      <c r="K178" s="380"/>
      <c r="L178" s="380"/>
      <c r="M178" s="380"/>
      <c r="N178" s="380"/>
      <c r="O178" s="380"/>
      <c r="P178" s="380"/>
      <c r="Q178" s="380"/>
      <c r="R178" s="380"/>
      <c r="S178" s="380"/>
      <c r="T178" s="380"/>
      <c r="U178" s="380"/>
      <c r="V178" s="380"/>
      <c r="W178" s="380"/>
      <c r="X178" s="380"/>
      <c r="Y178" s="380"/>
      <c r="Z178" s="380"/>
      <c r="AA178" s="380"/>
      <c r="AB178" s="380"/>
      <c r="AC178" s="380"/>
      <c r="AD178" s="380"/>
      <c r="AE178" s="380"/>
      <c r="AF178" s="380"/>
      <c r="AG178" s="380"/>
      <c r="AH178" s="380"/>
      <c r="AI178" s="380"/>
      <c r="AJ178" s="380"/>
      <c r="AK178" s="433">
        <v>0</v>
      </c>
      <c r="AL178" s="438"/>
      <c r="AM178" s="506"/>
      <c r="AN178" s="359"/>
      <c r="AO178" s="359"/>
      <c r="AP178" s="359"/>
      <c r="AQ178" s="359"/>
      <c r="AR178" s="359"/>
      <c r="AS178" s="359"/>
    </row>
    <row r="179" spans="1:45" ht="5.15" hidden="1" customHeight="1">
      <c r="A179" s="217"/>
      <c r="B179" s="218"/>
      <c r="C179" s="106"/>
      <c r="D179" s="129"/>
      <c r="E179" s="129"/>
      <c r="F179" s="219"/>
      <c r="G179" s="219"/>
      <c r="H179" s="219"/>
      <c r="I179" s="219"/>
      <c r="J179" s="106"/>
      <c r="K179" s="106"/>
      <c r="L179" s="106"/>
      <c r="M179" s="114"/>
      <c r="N179" s="114"/>
      <c r="O179" s="114"/>
      <c r="P179" s="114"/>
      <c r="Q179" s="114"/>
      <c r="R179" s="114"/>
      <c r="S179" s="114"/>
      <c r="T179" s="114"/>
      <c r="U179" s="114"/>
      <c r="V179" s="114"/>
      <c r="W179" s="114"/>
      <c r="X179" s="114"/>
      <c r="Y179" s="114"/>
      <c r="Z179" s="114"/>
      <c r="AA179" s="114"/>
      <c r="AB179" s="114"/>
      <c r="AC179" s="114"/>
      <c r="AD179" s="114"/>
      <c r="AE179" s="114"/>
      <c r="AF179" s="114"/>
      <c r="AG179" s="114"/>
      <c r="AH179" s="114"/>
      <c r="AI179" s="114"/>
      <c r="AJ179" s="114"/>
      <c r="AK179" s="114"/>
      <c r="AL179" s="114"/>
      <c r="AM179" s="220"/>
    </row>
    <row r="180" spans="1:45" ht="29.25" hidden="1" customHeight="1">
      <c r="A180" s="507" t="s">
        <v>561</v>
      </c>
      <c r="B180" s="508"/>
      <c r="C180" s="508"/>
      <c r="D180" s="508"/>
      <c r="E180" s="508"/>
      <c r="F180" s="508"/>
      <c r="G180" s="508"/>
      <c r="H180" s="508"/>
      <c r="I180" s="509"/>
      <c r="J180" s="362"/>
      <c r="K180" s="357"/>
      <c r="L180" s="357"/>
      <c r="M180" s="357"/>
      <c r="N180" s="357"/>
      <c r="O180" s="357"/>
      <c r="P180" s="357"/>
      <c r="Q180" s="357"/>
      <c r="R180" s="357"/>
      <c r="S180" s="357"/>
      <c r="T180" s="357"/>
      <c r="U180" s="357"/>
      <c r="V180" s="357"/>
      <c r="W180" s="357"/>
      <c r="X180" s="357"/>
      <c r="Y180" s="357"/>
      <c r="Z180" s="357"/>
      <c r="AA180" s="357"/>
      <c r="AB180" s="357"/>
      <c r="AC180" s="357"/>
      <c r="AD180" s="357"/>
      <c r="AE180" s="357"/>
      <c r="AF180" s="357"/>
      <c r="AG180" s="357"/>
      <c r="AH180" s="357"/>
      <c r="AI180" s="357"/>
      <c r="AJ180" s="357"/>
      <c r="AK180" s="510" t="s">
        <v>560</v>
      </c>
      <c r="AL180" s="511"/>
      <c r="AM180" s="511"/>
      <c r="AN180" s="357"/>
      <c r="AO180" s="357"/>
      <c r="AP180" s="357"/>
      <c r="AQ180" s="357"/>
      <c r="AR180" s="357"/>
      <c r="AS180" s="358"/>
    </row>
    <row r="181" spans="1:45" ht="5.15" customHeight="1">
      <c r="A181" s="217"/>
      <c r="B181" s="218"/>
      <c r="C181" s="106"/>
      <c r="D181" s="129"/>
      <c r="E181" s="129"/>
      <c r="F181" s="219"/>
      <c r="G181" s="219"/>
      <c r="H181" s="219"/>
      <c r="I181" s="219"/>
      <c r="J181" s="106"/>
      <c r="K181" s="106"/>
      <c r="L181" s="106"/>
      <c r="M181" s="114"/>
      <c r="N181" s="114"/>
      <c r="O181" s="114"/>
      <c r="P181" s="114"/>
      <c r="Q181" s="114"/>
      <c r="R181" s="114"/>
      <c r="S181" s="114"/>
      <c r="T181" s="114"/>
      <c r="U181" s="114"/>
      <c r="V181" s="114"/>
      <c r="W181" s="114"/>
      <c r="X181" s="114"/>
      <c r="Y181" s="114"/>
      <c r="Z181" s="114"/>
      <c r="AA181" s="114"/>
      <c r="AB181" s="114"/>
      <c r="AC181" s="114"/>
      <c r="AD181" s="114"/>
      <c r="AE181" s="114"/>
      <c r="AF181" s="114"/>
      <c r="AG181" s="114"/>
      <c r="AH181" s="114"/>
      <c r="AI181" s="114"/>
      <c r="AJ181" s="114"/>
      <c r="AK181" s="114"/>
      <c r="AL181" s="114"/>
      <c r="AM181" s="220"/>
    </row>
    <row r="182" spans="1:45" ht="15" customHeight="1">
      <c r="A182" s="524" t="s">
        <v>579</v>
      </c>
      <c r="B182" s="525"/>
      <c r="C182" s="525"/>
      <c r="D182" s="525"/>
      <c r="E182" s="525"/>
      <c r="F182" s="525"/>
      <c r="G182" s="525"/>
      <c r="H182" s="525"/>
      <c r="I182" s="525"/>
      <c r="J182" s="525"/>
      <c r="K182" s="525"/>
      <c r="L182" s="525"/>
      <c r="M182" s="525"/>
      <c r="N182" s="525"/>
      <c r="O182" s="525"/>
      <c r="P182" s="525"/>
      <c r="Q182" s="525"/>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6"/>
      <c r="AM182" s="227">
        <f>SUM(AM184,AM188,AM192)/3</f>
        <v>1</v>
      </c>
    </row>
    <row r="183" spans="1:45" ht="5.15" customHeight="1">
      <c r="A183" s="217"/>
      <c r="B183" s="218"/>
      <c r="C183" s="106"/>
      <c r="D183" s="129"/>
      <c r="E183" s="129"/>
      <c r="F183" s="219"/>
      <c r="G183" s="219"/>
      <c r="H183" s="219"/>
      <c r="I183" s="219"/>
      <c r="J183" s="106"/>
      <c r="K183" s="106"/>
      <c r="L183" s="106"/>
      <c r="M183" s="114"/>
      <c r="N183" s="114"/>
      <c r="O183" s="114"/>
      <c r="P183" s="114"/>
      <c r="Q183" s="114"/>
      <c r="R183" s="114"/>
      <c r="S183" s="114"/>
      <c r="T183" s="114"/>
      <c r="U183" s="114"/>
      <c r="V183" s="114"/>
      <c r="W183" s="114"/>
      <c r="X183" s="114"/>
      <c r="Y183" s="114"/>
      <c r="Z183" s="114"/>
      <c r="AA183" s="114"/>
      <c r="AB183" s="114"/>
      <c r="AC183" s="114"/>
      <c r="AD183" s="114"/>
      <c r="AE183" s="114"/>
      <c r="AF183" s="114"/>
      <c r="AG183" s="114"/>
      <c r="AH183" s="114"/>
      <c r="AI183" s="114"/>
      <c r="AJ183" s="114"/>
      <c r="AK183" s="114"/>
      <c r="AL183" s="114"/>
      <c r="AM183" s="220"/>
    </row>
    <row r="184" spans="1:45" s="142" customFormat="1" ht="28" hidden="1" customHeight="1">
      <c r="A184" s="515" t="s">
        <v>119</v>
      </c>
      <c r="B184" s="342" t="s">
        <v>484</v>
      </c>
      <c r="C184" s="342"/>
      <c r="D184" s="342"/>
      <c r="E184" s="342"/>
      <c r="F184" s="342"/>
      <c r="G184" s="342"/>
      <c r="H184" s="342"/>
      <c r="I184" s="342"/>
      <c r="J184" s="380" t="s">
        <v>485</v>
      </c>
      <c r="K184" s="380"/>
      <c r="L184" s="380"/>
      <c r="M184" s="380"/>
      <c r="N184" s="380"/>
      <c r="O184" s="380"/>
      <c r="P184" s="380"/>
      <c r="Q184" s="380"/>
      <c r="R184" s="380"/>
      <c r="S184" s="380"/>
      <c r="T184" s="380"/>
      <c r="U184" s="380"/>
      <c r="V184" s="380"/>
      <c r="W184" s="380"/>
      <c r="X184" s="380"/>
      <c r="Y184" s="380"/>
      <c r="Z184" s="380"/>
      <c r="AA184" s="380"/>
      <c r="AB184" s="380"/>
      <c r="AC184" s="380"/>
      <c r="AD184" s="380"/>
      <c r="AE184" s="380"/>
      <c r="AF184" s="380"/>
      <c r="AG184" s="380"/>
      <c r="AH184" s="380"/>
      <c r="AI184" s="380"/>
      <c r="AJ184" s="380"/>
      <c r="AK184" s="342">
        <v>0</v>
      </c>
      <c r="AL184" s="433"/>
      <c r="AM184" s="504">
        <f>SUM(AK184:AL186)</f>
        <v>2</v>
      </c>
      <c r="AN184" s="360"/>
      <c r="AO184" s="452"/>
      <c r="AP184" s="452"/>
      <c r="AQ184" s="452"/>
      <c r="AR184" s="452"/>
      <c r="AS184" s="452"/>
    </row>
    <row r="185" spans="1:45" s="142" customFormat="1" ht="28" hidden="1" customHeight="1">
      <c r="A185" s="515"/>
      <c r="B185" s="342"/>
      <c r="C185" s="342"/>
      <c r="D185" s="342"/>
      <c r="E185" s="342"/>
      <c r="F185" s="342"/>
      <c r="G185" s="342"/>
      <c r="H185" s="342"/>
      <c r="I185" s="342"/>
      <c r="J185" s="380" t="s">
        <v>490</v>
      </c>
      <c r="K185" s="380"/>
      <c r="L185" s="380"/>
      <c r="M185" s="380"/>
      <c r="N185" s="380"/>
      <c r="O185" s="380"/>
      <c r="P185" s="380"/>
      <c r="Q185" s="380"/>
      <c r="R185" s="380"/>
      <c r="S185" s="380"/>
      <c r="T185" s="380"/>
      <c r="U185" s="380"/>
      <c r="V185" s="380"/>
      <c r="W185" s="380"/>
      <c r="X185" s="380"/>
      <c r="Y185" s="380"/>
      <c r="Z185" s="380"/>
      <c r="AA185" s="380"/>
      <c r="AB185" s="380"/>
      <c r="AC185" s="380"/>
      <c r="AD185" s="380"/>
      <c r="AE185" s="380"/>
      <c r="AF185" s="380"/>
      <c r="AG185" s="380"/>
      <c r="AH185" s="380"/>
      <c r="AI185" s="380"/>
      <c r="AJ185" s="380"/>
      <c r="AK185" s="342">
        <v>1</v>
      </c>
      <c r="AL185" s="433"/>
      <c r="AM185" s="505"/>
      <c r="AN185" s="452"/>
      <c r="AO185" s="452"/>
      <c r="AP185" s="452"/>
      <c r="AQ185" s="452"/>
      <c r="AR185" s="452"/>
      <c r="AS185" s="452"/>
    </row>
    <row r="186" spans="1:45" s="142" customFormat="1" ht="42" hidden="1" customHeight="1">
      <c r="A186" s="515"/>
      <c r="B186" s="342"/>
      <c r="C186" s="342"/>
      <c r="D186" s="342"/>
      <c r="E186" s="342"/>
      <c r="F186" s="342"/>
      <c r="G186" s="342"/>
      <c r="H186" s="342"/>
      <c r="I186" s="342"/>
      <c r="J186" s="380" t="s">
        <v>486</v>
      </c>
      <c r="K186" s="380"/>
      <c r="L186" s="380"/>
      <c r="M186" s="380"/>
      <c r="N186" s="380"/>
      <c r="O186" s="380"/>
      <c r="P186" s="380"/>
      <c r="Q186" s="380"/>
      <c r="R186" s="380"/>
      <c r="S186" s="380"/>
      <c r="T186" s="380"/>
      <c r="U186" s="380"/>
      <c r="V186" s="380"/>
      <c r="W186" s="380"/>
      <c r="X186" s="380"/>
      <c r="Y186" s="380"/>
      <c r="Z186" s="380"/>
      <c r="AA186" s="380"/>
      <c r="AB186" s="380"/>
      <c r="AC186" s="380"/>
      <c r="AD186" s="380"/>
      <c r="AE186" s="380"/>
      <c r="AF186" s="380"/>
      <c r="AG186" s="380"/>
      <c r="AH186" s="380"/>
      <c r="AI186" s="380"/>
      <c r="AJ186" s="380"/>
      <c r="AK186" s="342">
        <v>1</v>
      </c>
      <c r="AL186" s="433"/>
      <c r="AM186" s="506"/>
      <c r="AN186" s="452"/>
      <c r="AO186" s="452"/>
      <c r="AP186" s="452"/>
      <c r="AQ186" s="452"/>
      <c r="AR186" s="452"/>
      <c r="AS186" s="452"/>
    </row>
    <row r="187" spans="1:45" ht="5.15" hidden="1" customHeight="1">
      <c r="A187" s="217"/>
      <c r="B187" s="218"/>
      <c r="C187" s="106"/>
      <c r="D187" s="129"/>
      <c r="E187" s="129"/>
      <c r="F187" s="219"/>
      <c r="G187" s="219"/>
      <c r="H187" s="219"/>
      <c r="I187" s="219"/>
      <c r="J187" s="106"/>
      <c r="K187" s="106"/>
      <c r="L187" s="106"/>
      <c r="M187" s="114"/>
      <c r="N187" s="114"/>
      <c r="O187" s="114"/>
      <c r="P187" s="114"/>
      <c r="Q187" s="114"/>
      <c r="R187" s="114"/>
      <c r="S187" s="114"/>
      <c r="T187" s="114"/>
      <c r="U187" s="114"/>
      <c r="V187" s="114"/>
      <c r="W187" s="114"/>
      <c r="X187" s="114"/>
      <c r="Y187" s="114"/>
      <c r="Z187" s="114"/>
      <c r="AA187" s="114"/>
      <c r="AB187" s="114"/>
      <c r="AC187" s="114"/>
      <c r="AD187" s="114"/>
      <c r="AE187" s="114"/>
      <c r="AF187" s="114"/>
      <c r="AG187" s="114"/>
      <c r="AH187" s="114"/>
      <c r="AI187" s="114"/>
      <c r="AJ187" s="114"/>
      <c r="AK187" s="114"/>
      <c r="AL187" s="114"/>
      <c r="AM187" s="220"/>
    </row>
    <row r="188" spans="1:45" s="142" customFormat="1" ht="28" hidden="1" customHeight="1">
      <c r="A188" s="503" t="s">
        <v>120</v>
      </c>
      <c r="B188" s="381" t="s">
        <v>487</v>
      </c>
      <c r="C188" s="381"/>
      <c r="D188" s="381"/>
      <c r="E188" s="381"/>
      <c r="F188" s="381"/>
      <c r="G188" s="381"/>
      <c r="H188" s="381"/>
      <c r="I188" s="381"/>
      <c r="J188" s="442" t="s">
        <v>505</v>
      </c>
      <c r="K188" s="535"/>
      <c r="L188" s="535"/>
      <c r="M188" s="535"/>
      <c r="N188" s="535"/>
      <c r="O188" s="535"/>
      <c r="P188" s="535"/>
      <c r="Q188" s="535"/>
      <c r="R188" s="535"/>
      <c r="S188" s="535"/>
      <c r="T188" s="535"/>
      <c r="U188" s="535"/>
      <c r="V188" s="535"/>
      <c r="W188" s="535"/>
      <c r="X188" s="535"/>
      <c r="Y188" s="535"/>
      <c r="Z188" s="535"/>
      <c r="AA188" s="535"/>
      <c r="AB188" s="535"/>
      <c r="AC188" s="535"/>
      <c r="AD188" s="535"/>
      <c r="AE188" s="535"/>
      <c r="AF188" s="535"/>
      <c r="AG188" s="535"/>
      <c r="AH188" s="535"/>
      <c r="AI188" s="535"/>
      <c r="AJ188" s="535"/>
      <c r="AK188" s="342">
        <v>0</v>
      </c>
      <c r="AL188" s="342"/>
      <c r="AM188" s="504">
        <f>SUM(AK188:AL190)</f>
        <v>1</v>
      </c>
      <c r="AN188" s="359"/>
      <c r="AO188" s="359"/>
      <c r="AP188" s="359"/>
      <c r="AQ188" s="359"/>
      <c r="AR188" s="359"/>
      <c r="AS188" s="359"/>
    </row>
    <row r="189" spans="1:45" s="142" customFormat="1" ht="28" hidden="1" customHeight="1">
      <c r="A189" s="503"/>
      <c r="B189" s="381"/>
      <c r="C189" s="381"/>
      <c r="D189" s="381"/>
      <c r="E189" s="381"/>
      <c r="F189" s="381"/>
      <c r="G189" s="381"/>
      <c r="H189" s="381"/>
      <c r="I189" s="381"/>
      <c r="J189" s="453" t="s">
        <v>488</v>
      </c>
      <c r="K189" s="533"/>
      <c r="L189" s="533"/>
      <c r="M189" s="533"/>
      <c r="N189" s="533"/>
      <c r="O189" s="533"/>
      <c r="P189" s="533"/>
      <c r="Q189" s="533"/>
      <c r="R189" s="533"/>
      <c r="S189" s="533"/>
      <c r="T189" s="533"/>
      <c r="U189" s="533"/>
      <c r="V189" s="533"/>
      <c r="W189" s="533"/>
      <c r="X189" s="533"/>
      <c r="Y189" s="533"/>
      <c r="Z189" s="533"/>
      <c r="AA189" s="533"/>
      <c r="AB189" s="533"/>
      <c r="AC189" s="533"/>
      <c r="AD189" s="533"/>
      <c r="AE189" s="533"/>
      <c r="AF189" s="533"/>
      <c r="AG189" s="533"/>
      <c r="AH189" s="533"/>
      <c r="AI189" s="533"/>
      <c r="AJ189" s="533"/>
      <c r="AK189" s="342">
        <v>0</v>
      </c>
      <c r="AL189" s="342"/>
      <c r="AM189" s="505"/>
      <c r="AN189" s="359"/>
      <c r="AO189" s="359"/>
      <c r="AP189" s="359"/>
      <c r="AQ189" s="359"/>
      <c r="AR189" s="359"/>
      <c r="AS189" s="359"/>
    </row>
    <row r="190" spans="1:45" s="142" customFormat="1" ht="54" hidden="1" customHeight="1">
      <c r="A190" s="503"/>
      <c r="B190" s="381"/>
      <c r="C190" s="381"/>
      <c r="D190" s="381"/>
      <c r="E190" s="381"/>
      <c r="F190" s="381"/>
      <c r="G190" s="381"/>
      <c r="H190" s="381"/>
      <c r="I190" s="381"/>
      <c r="J190" s="373" t="s">
        <v>540</v>
      </c>
      <c r="K190" s="373"/>
      <c r="L190" s="373"/>
      <c r="M190" s="373"/>
      <c r="N190" s="373"/>
      <c r="O190" s="373"/>
      <c r="P190" s="373"/>
      <c r="Q190" s="373"/>
      <c r="R190" s="373"/>
      <c r="S190" s="373"/>
      <c r="T190" s="373"/>
      <c r="U190" s="373"/>
      <c r="V190" s="373"/>
      <c r="W190" s="373"/>
      <c r="X190" s="373"/>
      <c r="Y190" s="373"/>
      <c r="Z190" s="373"/>
      <c r="AA190" s="373"/>
      <c r="AB190" s="373"/>
      <c r="AC190" s="373"/>
      <c r="AD190" s="373"/>
      <c r="AE190" s="373"/>
      <c r="AF190" s="373"/>
      <c r="AG190" s="373"/>
      <c r="AH190" s="373"/>
      <c r="AI190" s="373"/>
      <c r="AJ190" s="451"/>
      <c r="AK190" s="342">
        <v>1</v>
      </c>
      <c r="AL190" s="342"/>
      <c r="AM190" s="506"/>
      <c r="AN190" s="359"/>
      <c r="AO190" s="359"/>
      <c r="AP190" s="359"/>
      <c r="AQ190" s="359"/>
      <c r="AR190" s="359"/>
      <c r="AS190" s="359"/>
    </row>
    <row r="191" spans="1:45" ht="5.15" hidden="1" customHeight="1">
      <c r="A191" s="217"/>
      <c r="B191" s="218"/>
      <c r="C191" s="106"/>
      <c r="D191" s="129"/>
      <c r="E191" s="129"/>
      <c r="F191" s="219"/>
      <c r="G191" s="219"/>
      <c r="H191" s="219"/>
      <c r="I191" s="219"/>
      <c r="J191" s="106"/>
      <c r="K191" s="106"/>
      <c r="L191" s="106"/>
      <c r="M191" s="114"/>
      <c r="N191" s="114"/>
      <c r="O191" s="114"/>
      <c r="P191" s="114"/>
      <c r="Q191" s="114"/>
      <c r="R191" s="114"/>
      <c r="S191" s="114"/>
      <c r="T191" s="114"/>
      <c r="U191" s="114"/>
      <c r="V191" s="114"/>
      <c r="W191" s="114"/>
      <c r="X191" s="114"/>
      <c r="Y191" s="114"/>
      <c r="Z191" s="114"/>
      <c r="AA191" s="114"/>
      <c r="AB191" s="114"/>
      <c r="AC191" s="114"/>
      <c r="AD191" s="114"/>
      <c r="AE191" s="114"/>
      <c r="AF191" s="114"/>
      <c r="AG191" s="114"/>
      <c r="AH191" s="114"/>
      <c r="AI191" s="114"/>
      <c r="AJ191" s="114"/>
      <c r="AK191" s="114"/>
      <c r="AL191" s="114"/>
      <c r="AM191" s="220"/>
    </row>
    <row r="192" spans="1:45" s="142" customFormat="1" ht="18" hidden="1" customHeight="1">
      <c r="A192" s="503" t="s">
        <v>121</v>
      </c>
      <c r="B192" s="342" t="s">
        <v>491</v>
      </c>
      <c r="C192" s="342"/>
      <c r="D192" s="342"/>
      <c r="E192" s="342"/>
      <c r="F192" s="342"/>
      <c r="G192" s="342"/>
      <c r="H192" s="342"/>
      <c r="I192" s="342"/>
      <c r="J192" s="342" t="s">
        <v>489</v>
      </c>
      <c r="K192" s="342"/>
      <c r="L192" s="342"/>
      <c r="M192" s="342"/>
      <c r="N192" s="342"/>
      <c r="O192" s="342"/>
      <c r="P192" s="342"/>
      <c r="Q192" s="342"/>
      <c r="R192" s="342"/>
      <c r="S192" s="342"/>
      <c r="T192" s="342"/>
      <c r="U192" s="342"/>
      <c r="V192" s="342"/>
      <c r="W192" s="342"/>
      <c r="X192" s="342"/>
      <c r="Y192" s="342"/>
      <c r="Z192" s="342"/>
      <c r="AA192" s="342"/>
      <c r="AB192" s="342"/>
      <c r="AC192" s="342"/>
      <c r="AD192" s="342"/>
      <c r="AE192" s="342"/>
      <c r="AF192" s="342"/>
      <c r="AG192" s="342"/>
      <c r="AH192" s="342"/>
      <c r="AI192" s="342"/>
      <c r="AJ192" s="342"/>
      <c r="AK192" s="342">
        <v>0</v>
      </c>
      <c r="AL192" s="342"/>
      <c r="AM192" s="522">
        <f>SUM(AK192:AL195)</f>
        <v>0</v>
      </c>
      <c r="AN192" s="359"/>
      <c r="AO192" s="359"/>
      <c r="AP192" s="359"/>
      <c r="AQ192" s="359"/>
      <c r="AR192" s="359"/>
      <c r="AS192" s="359"/>
    </row>
    <row r="193" spans="1:45" s="142" customFormat="1" ht="30" hidden="1" customHeight="1">
      <c r="A193" s="503"/>
      <c r="B193" s="342"/>
      <c r="C193" s="342"/>
      <c r="D193" s="342"/>
      <c r="E193" s="342"/>
      <c r="F193" s="342"/>
      <c r="G193" s="342"/>
      <c r="H193" s="342"/>
      <c r="I193" s="342"/>
      <c r="J193" s="342" t="s">
        <v>494</v>
      </c>
      <c r="K193" s="342"/>
      <c r="L193" s="342"/>
      <c r="M193" s="342"/>
      <c r="N193" s="342"/>
      <c r="O193" s="342"/>
      <c r="P193" s="342"/>
      <c r="Q193" s="342"/>
      <c r="R193" s="342"/>
      <c r="S193" s="342"/>
      <c r="T193" s="342"/>
      <c r="U193" s="342"/>
      <c r="V193" s="342"/>
      <c r="W193" s="342"/>
      <c r="X193" s="342"/>
      <c r="Y193" s="342"/>
      <c r="Z193" s="342"/>
      <c r="AA193" s="342"/>
      <c r="AB193" s="342"/>
      <c r="AC193" s="342"/>
      <c r="AD193" s="342"/>
      <c r="AE193" s="342"/>
      <c r="AF193" s="342"/>
      <c r="AG193" s="342"/>
      <c r="AH193" s="342"/>
      <c r="AI193" s="342"/>
      <c r="AJ193" s="342"/>
      <c r="AK193" s="342">
        <v>0</v>
      </c>
      <c r="AL193" s="342"/>
      <c r="AM193" s="522"/>
      <c r="AN193" s="359"/>
      <c r="AO193" s="359"/>
      <c r="AP193" s="359"/>
      <c r="AQ193" s="359"/>
      <c r="AR193" s="359"/>
      <c r="AS193" s="359"/>
    </row>
    <row r="194" spans="1:45" s="142" customFormat="1" ht="28" hidden="1" customHeight="1">
      <c r="A194" s="503"/>
      <c r="B194" s="342"/>
      <c r="C194" s="342"/>
      <c r="D194" s="342"/>
      <c r="E194" s="342"/>
      <c r="F194" s="342"/>
      <c r="G194" s="342"/>
      <c r="H194" s="342"/>
      <c r="I194" s="342"/>
      <c r="J194" s="342" t="s">
        <v>493</v>
      </c>
      <c r="K194" s="342"/>
      <c r="L194" s="342"/>
      <c r="M194" s="342"/>
      <c r="N194" s="342"/>
      <c r="O194" s="342"/>
      <c r="P194" s="342"/>
      <c r="Q194" s="342"/>
      <c r="R194" s="342"/>
      <c r="S194" s="342"/>
      <c r="T194" s="342"/>
      <c r="U194" s="342"/>
      <c r="V194" s="342"/>
      <c r="W194" s="342"/>
      <c r="X194" s="342"/>
      <c r="Y194" s="342"/>
      <c r="Z194" s="342"/>
      <c r="AA194" s="342"/>
      <c r="AB194" s="342"/>
      <c r="AC194" s="342"/>
      <c r="AD194" s="342"/>
      <c r="AE194" s="342"/>
      <c r="AF194" s="342"/>
      <c r="AG194" s="342"/>
      <c r="AH194" s="342"/>
      <c r="AI194" s="342"/>
      <c r="AJ194" s="342"/>
      <c r="AK194" s="342">
        <v>0</v>
      </c>
      <c r="AL194" s="342"/>
      <c r="AM194" s="522"/>
      <c r="AN194" s="359"/>
      <c r="AO194" s="359"/>
      <c r="AP194" s="359"/>
      <c r="AQ194" s="359"/>
      <c r="AR194" s="359"/>
      <c r="AS194" s="359"/>
    </row>
    <row r="195" spans="1:45" ht="48.75" hidden="1" customHeight="1">
      <c r="A195" s="503"/>
      <c r="B195" s="342"/>
      <c r="C195" s="342"/>
      <c r="D195" s="342"/>
      <c r="E195" s="342"/>
      <c r="F195" s="342"/>
      <c r="G195" s="342"/>
      <c r="H195" s="342"/>
      <c r="I195" s="342"/>
      <c r="J195" s="373" t="s">
        <v>492</v>
      </c>
      <c r="K195" s="373"/>
      <c r="L195" s="373"/>
      <c r="M195" s="373"/>
      <c r="N195" s="373"/>
      <c r="O195" s="373"/>
      <c r="P195" s="373"/>
      <c r="Q195" s="373"/>
      <c r="R195" s="373"/>
      <c r="S195" s="373"/>
      <c r="T195" s="373"/>
      <c r="U195" s="373"/>
      <c r="V195" s="373"/>
      <c r="W195" s="373"/>
      <c r="X195" s="373"/>
      <c r="Y195" s="373"/>
      <c r="Z195" s="373"/>
      <c r="AA195" s="373"/>
      <c r="AB195" s="373"/>
      <c r="AC195" s="373"/>
      <c r="AD195" s="373"/>
      <c r="AE195" s="373"/>
      <c r="AF195" s="373"/>
      <c r="AG195" s="373"/>
      <c r="AH195" s="373"/>
      <c r="AI195" s="373"/>
      <c r="AJ195" s="373"/>
      <c r="AK195" s="342">
        <v>0</v>
      </c>
      <c r="AL195" s="342"/>
      <c r="AM195" s="522"/>
      <c r="AN195" s="359"/>
      <c r="AO195" s="359"/>
      <c r="AP195" s="359"/>
      <c r="AQ195" s="359"/>
      <c r="AR195" s="359"/>
      <c r="AS195" s="359"/>
    </row>
    <row r="196" spans="1:45" ht="6" hidden="1" customHeight="1">
      <c r="A196" s="228"/>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c r="AB196" s="114"/>
      <c r="AC196" s="114"/>
      <c r="AD196" s="114"/>
      <c r="AE196" s="114"/>
      <c r="AF196" s="114"/>
      <c r="AG196" s="114"/>
      <c r="AH196" s="114"/>
      <c r="AI196" s="114"/>
      <c r="AJ196" s="114"/>
      <c r="AK196" s="114"/>
      <c r="AL196" s="114"/>
      <c r="AM196" s="220"/>
    </row>
    <row r="197" spans="1:45" ht="48.75" hidden="1" customHeight="1">
      <c r="A197" s="507" t="s">
        <v>561</v>
      </c>
      <c r="B197" s="508"/>
      <c r="C197" s="508"/>
      <c r="D197" s="508"/>
      <c r="E197" s="508"/>
      <c r="F197" s="508"/>
      <c r="G197" s="508"/>
      <c r="H197" s="508"/>
      <c r="I197" s="509"/>
      <c r="J197" s="362"/>
      <c r="K197" s="357"/>
      <c r="L197" s="357"/>
      <c r="M197" s="357"/>
      <c r="N197" s="357"/>
      <c r="O197" s="357"/>
      <c r="P197" s="357"/>
      <c r="Q197" s="357"/>
      <c r="R197" s="357"/>
      <c r="S197" s="357"/>
      <c r="T197" s="357"/>
      <c r="U197" s="357"/>
      <c r="V197" s="357"/>
      <c r="W197" s="357"/>
      <c r="X197" s="357"/>
      <c r="Y197" s="357"/>
      <c r="Z197" s="357"/>
      <c r="AA197" s="357"/>
      <c r="AB197" s="357"/>
      <c r="AC197" s="357"/>
      <c r="AD197" s="357"/>
      <c r="AE197" s="357"/>
      <c r="AF197" s="357"/>
      <c r="AG197" s="357"/>
      <c r="AH197" s="357"/>
      <c r="AI197" s="357"/>
      <c r="AJ197" s="357"/>
      <c r="AK197" s="510" t="s">
        <v>560</v>
      </c>
      <c r="AL197" s="511"/>
      <c r="AM197" s="511"/>
      <c r="AN197" s="357"/>
      <c r="AO197" s="357"/>
      <c r="AP197" s="357"/>
      <c r="AQ197" s="357"/>
      <c r="AR197" s="357"/>
      <c r="AS197" s="358"/>
    </row>
    <row r="198" spans="1:45">
      <c r="A198" s="228"/>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c r="AB198" s="114"/>
      <c r="AC198" s="114"/>
      <c r="AD198" s="114"/>
      <c r="AE198" s="114"/>
      <c r="AF198" s="114"/>
      <c r="AG198" s="114"/>
      <c r="AH198" s="114"/>
      <c r="AI198" s="114"/>
      <c r="AJ198" s="114"/>
      <c r="AK198" s="114"/>
      <c r="AL198" s="114"/>
      <c r="AM198" s="220"/>
    </row>
  </sheetData>
  <mergeCells count="376">
    <mergeCell ref="AK195:AL195"/>
    <mergeCell ref="AN188:AS190"/>
    <mergeCell ref="J189:AJ189"/>
    <mergeCell ref="AK189:AL189"/>
    <mergeCell ref="J190:AJ190"/>
    <mergeCell ref="AK190:AL190"/>
    <mergeCell ref="A197:I197"/>
    <mergeCell ref="J197:AJ197"/>
    <mergeCell ref="AK197:AM197"/>
    <mergeCell ref="AN197:AS197"/>
    <mergeCell ref="AN192:AS195"/>
    <mergeCell ref="J193:AJ193"/>
    <mergeCell ref="AK193:AL193"/>
    <mergeCell ref="J194:AJ194"/>
    <mergeCell ref="AK194:AL194"/>
    <mergeCell ref="J195:AJ195"/>
    <mergeCell ref="A192:A195"/>
    <mergeCell ref="B192:I195"/>
    <mergeCell ref="J192:AJ192"/>
    <mergeCell ref="AK192:AL192"/>
    <mergeCell ref="AM192:AM195"/>
    <mergeCell ref="AN180:AS180"/>
    <mergeCell ref="A182:AL182"/>
    <mergeCell ref="A184:A186"/>
    <mergeCell ref="B184:I186"/>
    <mergeCell ref="J184:AJ184"/>
    <mergeCell ref="AK184:AL184"/>
    <mergeCell ref="AM184:AM186"/>
    <mergeCell ref="A188:A190"/>
    <mergeCell ref="B188:I190"/>
    <mergeCell ref="J188:AJ188"/>
    <mergeCell ref="AK188:AL188"/>
    <mergeCell ref="AM188:AM190"/>
    <mergeCell ref="A180:I180"/>
    <mergeCell ref="J180:AJ180"/>
    <mergeCell ref="AK180:AM180"/>
    <mergeCell ref="AN184:AS186"/>
    <mergeCell ref="J185:AJ185"/>
    <mergeCell ref="AK185:AL185"/>
    <mergeCell ref="J186:AJ186"/>
    <mergeCell ref="AK186:AL186"/>
    <mergeCell ref="AM171:AM174"/>
    <mergeCell ref="AN171:AS174"/>
    <mergeCell ref="J172:AJ172"/>
    <mergeCell ref="AK172:AL172"/>
    <mergeCell ref="J173:AJ173"/>
    <mergeCell ref="AK173:AL173"/>
    <mergeCell ref="J174:AJ174"/>
    <mergeCell ref="AK174:AL174"/>
    <mergeCell ref="A176:A178"/>
    <mergeCell ref="B176:I178"/>
    <mergeCell ref="J176:AJ176"/>
    <mergeCell ref="AK176:AL176"/>
    <mergeCell ref="A171:A174"/>
    <mergeCell ref="B171:I174"/>
    <mergeCell ref="J171:AJ171"/>
    <mergeCell ref="AK171:AL171"/>
    <mergeCell ref="AM176:AM178"/>
    <mergeCell ref="AN176:AS178"/>
    <mergeCell ref="J177:AJ177"/>
    <mergeCell ref="AK177:AL177"/>
    <mergeCell ref="J178:AJ178"/>
    <mergeCell ref="AK178:AL178"/>
    <mergeCell ref="A161:I161"/>
    <mergeCell ref="J161:AJ161"/>
    <mergeCell ref="AK161:AM161"/>
    <mergeCell ref="AN161:AS161"/>
    <mergeCell ref="A163:AL163"/>
    <mergeCell ref="A165:AL165"/>
    <mergeCell ref="A167:A169"/>
    <mergeCell ref="B167:I169"/>
    <mergeCell ref="J167:AJ167"/>
    <mergeCell ref="AK167:AL167"/>
    <mergeCell ref="AM167:AM169"/>
    <mergeCell ref="AN167:AS169"/>
    <mergeCell ref="J168:AJ168"/>
    <mergeCell ref="AK168:AL168"/>
    <mergeCell ref="J169:AJ169"/>
    <mergeCell ref="AK169:AL169"/>
    <mergeCell ref="A153:I153"/>
    <mergeCell ref="J153:AJ153"/>
    <mergeCell ref="AK153:AM153"/>
    <mergeCell ref="AN153:AS153"/>
    <mergeCell ref="A155:AL155"/>
    <mergeCell ref="A157:A159"/>
    <mergeCell ref="B157:I159"/>
    <mergeCell ref="J157:AJ157"/>
    <mergeCell ref="AK157:AL157"/>
    <mergeCell ref="AM157:AM159"/>
    <mergeCell ref="AN157:AS159"/>
    <mergeCell ref="J158:AJ158"/>
    <mergeCell ref="AK158:AL158"/>
    <mergeCell ref="J159:AJ159"/>
    <mergeCell ref="AK159:AL159"/>
    <mergeCell ref="A149:A151"/>
    <mergeCell ref="B149:I151"/>
    <mergeCell ref="J149:AJ149"/>
    <mergeCell ref="AK149:AL149"/>
    <mergeCell ref="AM149:AM151"/>
    <mergeCell ref="AN149:AS151"/>
    <mergeCell ref="J150:AJ150"/>
    <mergeCell ref="AK150:AL150"/>
    <mergeCell ref="J151:AJ151"/>
    <mergeCell ref="AK151:AL151"/>
    <mergeCell ref="A145:A147"/>
    <mergeCell ref="B145:I147"/>
    <mergeCell ref="J145:AJ145"/>
    <mergeCell ref="AK145:AL145"/>
    <mergeCell ref="AM145:AM147"/>
    <mergeCell ref="AN145:AS147"/>
    <mergeCell ref="J146:AJ146"/>
    <mergeCell ref="AK146:AL146"/>
    <mergeCell ref="J147:AJ147"/>
    <mergeCell ref="AK147:AL147"/>
    <mergeCell ref="A140:A143"/>
    <mergeCell ref="B140:I143"/>
    <mergeCell ref="J140:AJ140"/>
    <mergeCell ref="AK140:AL140"/>
    <mergeCell ref="AM140:AM143"/>
    <mergeCell ref="AN140:AS143"/>
    <mergeCell ref="J141:AJ141"/>
    <mergeCell ref="AK141:AL141"/>
    <mergeCell ref="J142:AJ142"/>
    <mergeCell ref="AK142:AL142"/>
    <mergeCell ref="J143:AJ143"/>
    <mergeCell ref="AK143:AL143"/>
    <mergeCell ref="A132:I132"/>
    <mergeCell ref="J132:AJ132"/>
    <mergeCell ref="AK132:AM132"/>
    <mergeCell ref="AN132:AS132"/>
    <mergeCell ref="A134:AL134"/>
    <mergeCell ref="A136:A138"/>
    <mergeCell ref="B136:I138"/>
    <mergeCell ref="J136:AJ136"/>
    <mergeCell ref="AK136:AL136"/>
    <mergeCell ref="AM136:AM138"/>
    <mergeCell ref="AN136:AS138"/>
    <mergeCell ref="J137:AJ137"/>
    <mergeCell ref="AK137:AL137"/>
    <mergeCell ref="J138:AJ138"/>
    <mergeCell ref="AK138:AL138"/>
    <mergeCell ref="A128:A130"/>
    <mergeCell ref="B128:I130"/>
    <mergeCell ref="J128:AJ128"/>
    <mergeCell ref="AK128:AL128"/>
    <mergeCell ref="AM128:AM130"/>
    <mergeCell ref="AN128:AS130"/>
    <mergeCell ref="J129:AJ129"/>
    <mergeCell ref="AK129:AL129"/>
    <mergeCell ref="J130:AJ130"/>
    <mergeCell ref="AK130:AL130"/>
    <mergeCell ref="A118:I118"/>
    <mergeCell ref="J118:AJ118"/>
    <mergeCell ref="AK118:AM118"/>
    <mergeCell ref="AN118:AS118"/>
    <mergeCell ref="A120:AL120"/>
    <mergeCell ref="A122:AL122"/>
    <mergeCell ref="A124:A126"/>
    <mergeCell ref="B124:I126"/>
    <mergeCell ref="J124:AJ124"/>
    <mergeCell ref="AK124:AL124"/>
    <mergeCell ref="AM124:AM126"/>
    <mergeCell ref="AN124:AS126"/>
    <mergeCell ref="J125:AJ125"/>
    <mergeCell ref="AK125:AL125"/>
    <mergeCell ref="J126:AJ126"/>
    <mergeCell ref="AK126:AL126"/>
    <mergeCell ref="A114:A116"/>
    <mergeCell ref="B114:I116"/>
    <mergeCell ref="J114:AJ114"/>
    <mergeCell ref="AK114:AL114"/>
    <mergeCell ref="AM114:AM116"/>
    <mergeCell ref="AN114:AS116"/>
    <mergeCell ref="J115:AJ115"/>
    <mergeCell ref="AK115:AL115"/>
    <mergeCell ref="J116:AJ116"/>
    <mergeCell ref="AK116:AL116"/>
    <mergeCell ref="A106:I106"/>
    <mergeCell ref="J106:AJ106"/>
    <mergeCell ref="AK106:AM106"/>
    <mergeCell ref="AN106:AS106"/>
    <mergeCell ref="A108:AL108"/>
    <mergeCell ref="A110:A112"/>
    <mergeCell ref="B110:I112"/>
    <mergeCell ref="J110:AJ110"/>
    <mergeCell ref="AK110:AL110"/>
    <mergeCell ref="AM110:AM112"/>
    <mergeCell ref="AN110:AS112"/>
    <mergeCell ref="J111:AJ111"/>
    <mergeCell ref="AK111:AL111"/>
    <mergeCell ref="J112:AJ112"/>
    <mergeCell ref="AK112:AL112"/>
    <mergeCell ref="A102:A104"/>
    <mergeCell ref="B102:I104"/>
    <mergeCell ref="J102:AJ102"/>
    <mergeCell ref="AK102:AL102"/>
    <mergeCell ref="AM102:AM104"/>
    <mergeCell ref="AN102:AS104"/>
    <mergeCell ref="J103:AJ103"/>
    <mergeCell ref="AK103:AL103"/>
    <mergeCell ref="J104:AJ104"/>
    <mergeCell ref="AK104:AL104"/>
    <mergeCell ref="A98:A100"/>
    <mergeCell ref="B98:I100"/>
    <mergeCell ref="J98:AJ98"/>
    <mergeCell ref="AK98:AL98"/>
    <mergeCell ref="AM98:AM100"/>
    <mergeCell ref="AN98:AS100"/>
    <mergeCell ref="J99:AJ99"/>
    <mergeCell ref="AK99:AL99"/>
    <mergeCell ref="J100:AJ100"/>
    <mergeCell ref="AK100:AL100"/>
    <mergeCell ref="A94:A96"/>
    <mergeCell ref="B94:I96"/>
    <mergeCell ref="J94:AJ94"/>
    <mergeCell ref="AK94:AL94"/>
    <mergeCell ref="AM94:AM96"/>
    <mergeCell ref="AN94:AS96"/>
    <mergeCell ref="J95:AJ95"/>
    <mergeCell ref="AK95:AL95"/>
    <mergeCell ref="J96:AJ96"/>
    <mergeCell ref="AK96:AL96"/>
    <mergeCell ref="A90:A92"/>
    <mergeCell ref="B90:I92"/>
    <mergeCell ref="J90:AJ90"/>
    <mergeCell ref="AK90:AL90"/>
    <mergeCell ref="AM90:AM92"/>
    <mergeCell ref="AN90:AS92"/>
    <mergeCell ref="J91:AJ91"/>
    <mergeCell ref="AK91:AL91"/>
    <mergeCell ref="J92:AJ92"/>
    <mergeCell ref="AK92:AL92"/>
    <mergeCell ref="A82:I82"/>
    <mergeCell ref="J82:AJ82"/>
    <mergeCell ref="AK82:AM82"/>
    <mergeCell ref="AN82:AS82"/>
    <mergeCell ref="A84:AL84"/>
    <mergeCell ref="A86:A88"/>
    <mergeCell ref="B86:I88"/>
    <mergeCell ref="J86:AJ86"/>
    <mergeCell ref="AK86:AL86"/>
    <mergeCell ref="AM86:AM88"/>
    <mergeCell ref="AN86:AS88"/>
    <mergeCell ref="J87:AJ87"/>
    <mergeCell ref="AK87:AL87"/>
    <mergeCell ref="J88:AJ88"/>
    <mergeCell ref="AK88:AL88"/>
    <mergeCell ref="A78:A80"/>
    <mergeCell ref="B78:I80"/>
    <mergeCell ref="J78:AJ78"/>
    <mergeCell ref="AK78:AL78"/>
    <mergeCell ref="AM78:AM80"/>
    <mergeCell ref="AN78:AS80"/>
    <mergeCell ref="J79:AJ79"/>
    <mergeCell ref="AK79:AL79"/>
    <mergeCell ref="J80:AJ80"/>
    <mergeCell ref="AK80:AL80"/>
    <mergeCell ref="A74:A76"/>
    <mergeCell ref="B74:I76"/>
    <mergeCell ref="J74:AJ74"/>
    <mergeCell ref="AK74:AL74"/>
    <mergeCell ref="AM74:AM76"/>
    <mergeCell ref="AN74:AS76"/>
    <mergeCell ref="J75:AJ75"/>
    <mergeCell ref="AK75:AL75"/>
    <mergeCell ref="J76:AJ76"/>
    <mergeCell ref="AK76:AL76"/>
    <mergeCell ref="A70:A72"/>
    <mergeCell ref="B70:I72"/>
    <mergeCell ref="J70:AJ70"/>
    <mergeCell ref="AK70:AL70"/>
    <mergeCell ref="AM70:AM72"/>
    <mergeCell ref="AN70:AS72"/>
    <mergeCell ref="J71:AJ71"/>
    <mergeCell ref="AK71:AL71"/>
    <mergeCell ref="J72:AJ72"/>
    <mergeCell ref="AK72:AL72"/>
    <mergeCell ref="A60:I60"/>
    <mergeCell ref="J60:AJ60"/>
    <mergeCell ref="AK60:AM60"/>
    <mergeCell ref="AN60:AS60"/>
    <mergeCell ref="A62:AL62"/>
    <mergeCell ref="D63:E63"/>
    <mergeCell ref="A64:AL64"/>
    <mergeCell ref="A66:A68"/>
    <mergeCell ref="B66:I68"/>
    <mergeCell ref="J66:AJ66"/>
    <mergeCell ref="AK66:AL66"/>
    <mergeCell ref="AM66:AM68"/>
    <mergeCell ref="AN66:AS68"/>
    <mergeCell ref="J67:AJ67"/>
    <mergeCell ref="AK67:AL67"/>
    <mergeCell ref="J68:AJ68"/>
    <mergeCell ref="AK68:AL68"/>
    <mergeCell ref="A54:I58"/>
    <mergeCell ref="J54:AA54"/>
    <mergeCell ref="AB54:AI54"/>
    <mergeCell ref="AM54:AS54"/>
    <mergeCell ref="J55:AA55"/>
    <mergeCell ref="AB55:AI55"/>
    <mergeCell ref="AM55:AS55"/>
    <mergeCell ref="J56:AA56"/>
    <mergeCell ref="AB56:AI56"/>
    <mergeCell ref="AM56:AS56"/>
    <mergeCell ref="J57:AA57"/>
    <mergeCell ref="AB57:AI57"/>
    <mergeCell ref="AM57:AS57"/>
    <mergeCell ref="J58:AA58"/>
    <mergeCell ref="AB58:AI58"/>
    <mergeCell ref="AM58:AS58"/>
    <mergeCell ref="A48:I53"/>
    <mergeCell ref="J48:AA48"/>
    <mergeCell ref="AB48:AI48"/>
    <mergeCell ref="AM48:AS48"/>
    <mergeCell ref="J49:AA49"/>
    <mergeCell ref="AB49:AI49"/>
    <mergeCell ref="AM49:AS49"/>
    <mergeCell ref="J50:AA50"/>
    <mergeCell ref="AB50:AI50"/>
    <mergeCell ref="AM50:AS50"/>
    <mergeCell ref="J51:AA51"/>
    <mergeCell ref="AB51:AI51"/>
    <mergeCell ref="AM51:AS51"/>
    <mergeCell ref="J52:AA52"/>
    <mergeCell ref="AB52:AI52"/>
    <mergeCell ref="AM52:AS52"/>
    <mergeCell ref="J53:AA53"/>
    <mergeCell ref="AB53:AI53"/>
    <mergeCell ref="AM53:AS53"/>
    <mergeCell ref="A43:I47"/>
    <mergeCell ref="J43:AA43"/>
    <mergeCell ref="AB43:AI43"/>
    <mergeCell ref="AM43:AS43"/>
    <mergeCell ref="J44:AA44"/>
    <mergeCell ref="AB44:AI44"/>
    <mergeCell ref="AM44:AS44"/>
    <mergeCell ref="J45:AA45"/>
    <mergeCell ref="AB45:AI45"/>
    <mergeCell ref="AM45:AS45"/>
    <mergeCell ref="J46:AA46"/>
    <mergeCell ref="AB46:AI46"/>
    <mergeCell ref="AM46:AS46"/>
    <mergeCell ref="J47:AA47"/>
    <mergeCell ref="AB47:AI47"/>
    <mergeCell ref="AM47:AS47"/>
    <mergeCell ref="A19:AS19"/>
    <mergeCell ref="A21:AS34"/>
    <mergeCell ref="A37:AS37"/>
    <mergeCell ref="A38:I38"/>
    <mergeCell ref="J38:AA38"/>
    <mergeCell ref="AB38:AI38"/>
    <mergeCell ref="AJ38:AL38"/>
    <mergeCell ref="AM38:AS38"/>
    <mergeCell ref="A39:I42"/>
    <mergeCell ref="J39:AA39"/>
    <mergeCell ref="AB39:AI39"/>
    <mergeCell ref="AM39:AS39"/>
    <mergeCell ref="J40:AA40"/>
    <mergeCell ref="AB40:AI40"/>
    <mergeCell ref="AM40:AS40"/>
    <mergeCell ref="J41:AA41"/>
    <mergeCell ref="AB41:AI41"/>
    <mergeCell ref="AM41:AS41"/>
    <mergeCell ref="J42:AA42"/>
    <mergeCell ref="AB42:AI42"/>
    <mergeCell ref="AM42:AS42"/>
    <mergeCell ref="A1:AS1"/>
    <mergeCell ref="A3:C3"/>
    <mergeCell ref="D3:I3"/>
    <mergeCell ref="M3:R3"/>
    <mergeCell ref="S3:V3"/>
    <mergeCell ref="AN3:AO3"/>
    <mergeCell ref="AP3:AS3"/>
    <mergeCell ref="A5:AC5"/>
    <mergeCell ref="AE5:AQ5"/>
    <mergeCell ref="AR5:AS5"/>
  </mergeCells>
  <phoneticPr fontId="92" type="noConversion"/>
  <conditionalFormatting sqref="AM62">
    <cfRule type="iconSet" priority="8">
      <iconSet iconSet="3Symbols">
        <cfvo type="percent" val="0"/>
        <cfvo type="num" val="3"/>
        <cfvo type="num" val="4"/>
      </iconSet>
    </cfRule>
  </conditionalFormatting>
  <conditionalFormatting sqref="AM64">
    <cfRule type="iconSet" priority="20">
      <iconSet>
        <cfvo type="percent" val="0"/>
        <cfvo type="num" val="3"/>
        <cfvo type="num" val="4"/>
      </iconSet>
    </cfRule>
  </conditionalFormatting>
  <conditionalFormatting sqref="AM66">
    <cfRule type="iconSet" priority="19">
      <iconSet iconSet="3Symbols">
        <cfvo type="percent" val="0"/>
        <cfvo type="num" val="3"/>
        <cfvo type="num" val="4"/>
      </iconSet>
    </cfRule>
  </conditionalFormatting>
  <conditionalFormatting sqref="AM70">
    <cfRule type="iconSet" priority="17">
      <iconSet iconSet="3Symbols">
        <cfvo type="percent" val="0"/>
        <cfvo type="num" val="3"/>
        <cfvo type="num" val="4"/>
      </iconSet>
    </cfRule>
  </conditionalFormatting>
  <conditionalFormatting sqref="AM74">
    <cfRule type="iconSet" priority="16">
      <iconSet iconSet="3Symbols">
        <cfvo type="percent" val="0"/>
        <cfvo type="num" val="3"/>
        <cfvo type="num" val="4"/>
      </iconSet>
    </cfRule>
  </conditionalFormatting>
  <conditionalFormatting sqref="AM78">
    <cfRule type="iconSet" priority="15">
      <iconSet iconSet="3Symbols">
        <cfvo type="percent" val="0"/>
        <cfvo type="num" val="3"/>
        <cfvo type="num" val="4"/>
      </iconSet>
    </cfRule>
  </conditionalFormatting>
  <conditionalFormatting sqref="AM84">
    <cfRule type="iconSet" priority="34">
      <iconSet>
        <cfvo type="percent" val="0"/>
        <cfvo type="num" val="3"/>
        <cfvo type="num" val="4"/>
      </iconSet>
    </cfRule>
  </conditionalFormatting>
  <conditionalFormatting sqref="AM86">
    <cfRule type="iconSet" priority="7">
      <iconSet iconSet="3Symbols">
        <cfvo type="percent" val="0"/>
        <cfvo type="num" val="3"/>
        <cfvo type="num" val="4"/>
      </iconSet>
    </cfRule>
  </conditionalFormatting>
  <conditionalFormatting sqref="AM90">
    <cfRule type="iconSet" priority="6">
      <iconSet iconSet="3Symbols">
        <cfvo type="percent" val="0"/>
        <cfvo type="num" val="3"/>
        <cfvo type="num" val="4"/>
      </iconSet>
    </cfRule>
  </conditionalFormatting>
  <conditionalFormatting sqref="AM94">
    <cfRule type="iconSet" priority="5">
      <iconSet iconSet="3Symbols">
        <cfvo type="percent" val="0"/>
        <cfvo type="num" val="3"/>
        <cfvo type="num" val="4"/>
      </iconSet>
    </cfRule>
  </conditionalFormatting>
  <conditionalFormatting sqref="AM98">
    <cfRule type="iconSet" priority="4">
      <iconSet iconSet="3Symbols">
        <cfvo type="percent" val="0"/>
        <cfvo type="num" val="3"/>
        <cfvo type="num" val="4"/>
      </iconSet>
    </cfRule>
  </conditionalFormatting>
  <conditionalFormatting sqref="AM102">
    <cfRule type="iconSet" priority="21">
      <iconSet iconSet="3Symbols">
        <cfvo type="percent" val="0"/>
        <cfvo type="num" val="3"/>
        <cfvo type="num" val="4"/>
      </iconSet>
    </cfRule>
  </conditionalFormatting>
  <conditionalFormatting sqref="AM108">
    <cfRule type="iconSet" priority="9">
      <iconSet iconSet="3Symbols">
        <cfvo type="percent" val="0"/>
        <cfvo type="num" val="3"/>
        <cfvo type="num" val="4"/>
      </iconSet>
    </cfRule>
  </conditionalFormatting>
  <conditionalFormatting sqref="AM110">
    <cfRule type="iconSet" priority="29">
      <iconSet iconSet="3Symbols">
        <cfvo type="percent" val="0"/>
        <cfvo type="num" val="3"/>
        <cfvo type="num" val="4"/>
      </iconSet>
    </cfRule>
  </conditionalFormatting>
  <conditionalFormatting sqref="AM114">
    <cfRule type="iconSet" priority="18">
      <iconSet iconSet="3Symbols">
        <cfvo type="percent" val="0"/>
        <cfvo type="num" val="3"/>
        <cfvo type="num" val="4"/>
      </iconSet>
    </cfRule>
  </conditionalFormatting>
  <conditionalFormatting sqref="AM120">
    <cfRule type="iconSet" priority="10">
      <iconSet iconSet="3Symbols">
        <cfvo type="percent" val="0"/>
        <cfvo type="num" val="3"/>
        <cfvo type="num" val="4"/>
      </iconSet>
    </cfRule>
  </conditionalFormatting>
  <conditionalFormatting sqref="AM122">
    <cfRule type="iconSet" priority="11">
      <iconSet iconSet="3Symbols">
        <cfvo type="percent" val="0"/>
        <cfvo type="num" val="3"/>
        <cfvo type="num" val="4"/>
      </iconSet>
    </cfRule>
  </conditionalFormatting>
  <conditionalFormatting sqref="AM124">
    <cfRule type="iconSet" priority="14">
      <iconSet iconSet="3Symbols">
        <cfvo type="percent" val="0"/>
        <cfvo type="num" val="3"/>
        <cfvo type="num" val="4"/>
      </iconSet>
    </cfRule>
  </conditionalFormatting>
  <conditionalFormatting sqref="AM128">
    <cfRule type="iconSet" priority="13">
      <iconSet iconSet="3Symbols">
        <cfvo type="percent" val="0"/>
        <cfvo type="num" val="3"/>
        <cfvo type="num" val="4"/>
      </iconSet>
    </cfRule>
  </conditionalFormatting>
  <conditionalFormatting sqref="AM134">
    <cfRule type="iconSet" priority="32">
      <iconSet iconSet="3Symbols">
        <cfvo type="percent" val="0"/>
        <cfvo type="num" val="3"/>
        <cfvo type="num" val="4"/>
      </iconSet>
    </cfRule>
  </conditionalFormatting>
  <conditionalFormatting sqref="AM136">
    <cfRule type="iconSet" priority="12">
      <iconSet iconSet="3Symbols">
        <cfvo type="percent" val="0"/>
        <cfvo type="num" val="3"/>
        <cfvo type="num" val="4"/>
      </iconSet>
    </cfRule>
  </conditionalFormatting>
  <conditionalFormatting sqref="AM140">
    <cfRule type="iconSet" priority="3">
      <iconSet iconSet="3Symbols">
        <cfvo type="percent" val="0"/>
        <cfvo type="num" val="3"/>
        <cfvo type="num" val="4"/>
      </iconSet>
    </cfRule>
  </conditionalFormatting>
  <conditionalFormatting sqref="AM145">
    <cfRule type="iconSet" priority="28">
      <iconSet iconSet="3Symbols">
        <cfvo type="percent" val="0"/>
        <cfvo type="num" val="3"/>
        <cfvo type="num" val="4"/>
      </iconSet>
    </cfRule>
  </conditionalFormatting>
  <conditionalFormatting sqref="AM149">
    <cfRule type="iconSet" priority="27">
      <iconSet iconSet="3Symbols">
        <cfvo type="percent" val="0"/>
        <cfvo type="num" val="3"/>
        <cfvo type="num" val="4"/>
      </iconSet>
    </cfRule>
  </conditionalFormatting>
  <conditionalFormatting sqref="AM155">
    <cfRule type="iconSet" priority="33">
      <iconSet iconSet="3Symbols">
        <cfvo type="percent" val="0"/>
        <cfvo type="num" val="3"/>
        <cfvo type="num" val="4"/>
      </iconSet>
    </cfRule>
  </conditionalFormatting>
  <conditionalFormatting sqref="AM157">
    <cfRule type="iconSet" priority="26">
      <iconSet iconSet="3Symbols">
        <cfvo type="percent" val="0"/>
        <cfvo type="num" val="3"/>
        <cfvo type="num" val="4"/>
      </iconSet>
    </cfRule>
  </conditionalFormatting>
  <conditionalFormatting sqref="AM163">
    <cfRule type="iconSet" priority="31">
      <iconSet iconSet="3Symbols">
        <cfvo type="percent" val="0"/>
        <cfvo type="num" val="3"/>
        <cfvo type="num" val="4"/>
      </iconSet>
    </cfRule>
  </conditionalFormatting>
  <conditionalFormatting sqref="AM167">
    <cfRule type="iconSet" priority="25">
      <iconSet iconSet="3Symbols">
        <cfvo type="percent" val="0"/>
        <cfvo type="num" val="3"/>
        <cfvo type="num" val="4"/>
      </iconSet>
    </cfRule>
  </conditionalFormatting>
  <conditionalFormatting sqref="AM171">
    <cfRule type="iconSet" priority="2">
      <iconSet iconSet="3Symbols">
        <cfvo type="percent" val="0"/>
        <cfvo type="num" val="3"/>
        <cfvo type="num" val="4"/>
      </iconSet>
    </cfRule>
  </conditionalFormatting>
  <conditionalFormatting sqref="AM176">
    <cfRule type="iconSet" priority="24">
      <iconSet iconSet="3Symbols">
        <cfvo type="percent" val="0"/>
        <cfvo type="num" val="3"/>
        <cfvo type="num" val="4"/>
      </iconSet>
    </cfRule>
  </conditionalFormatting>
  <conditionalFormatting sqref="AM182">
    <cfRule type="iconSet" priority="30">
      <iconSet iconSet="3Symbols">
        <cfvo type="percent" val="0"/>
        <cfvo type="num" val="3"/>
        <cfvo type="num" val="4"/>
      </iconSet>
    </cfRule>
  </conditionalFormatting>
  <conditionalFormatting sqref="AM184">
    <cfRule type="iconSet" priority="23">
      <iconSet iconSet="3Symbols">
        <cfvo type="percent" val="0"/>
        <cfvo type="num" val="3"/>
        <cfvo type="num" val="4"/>
      </iconSet>
    </cfRule>
  </conditionalFormatting>
  <conditionalFormatting sqref="AM188">
    <cfRule type="iconSet" priority="22">
      <iconSet iconSet="3Symbols">
        <cfvo type="percent" val="0"/>
        <cfvo type="num" val="3"/>
        <cfvo type="num" val="4"/>
      </iconSet>
    </cfRule>
  </conditionalFormatting>
  <conditionalFormatting sqref="AM192">
    <cfRule type="iconSet" priority="1">
      <iconSet iconSet="3Symbols">
        <cfvo type="percent" val="0"/>
        <cfvo type="num" val="3"/>
        <cfvo type="num" val="4"/>
      </iconSet>
    </cfRule>
  </conditionalFormatting>
  <dataValidations count="2">
    <dataValidation type="list" allowBlank="1" showInputMessage="1" showErrorMessage="1" sqref="AK150:AL150 AK86:AL86 AK128:AL128 AK90:AL90 AJ87 AK94:AL94 AJ95 AK98:AL98 AK102:AL102 AK111:AL111 AK114:AL114 AK66:AL66 AK70:AL70 AK74:AL74 AK78:AL78 AK124:AL124 AJ91 AK136:AL136 AK140:AL142 AK145:AL145 AJ99 AK157:AL157 AK167:AL167 AK171:AL173 AK176:AL176 AK184:AL184 AK188:AL188 AK192:AL194" xr:uid="{00000000-0002-0000-0500-000000000000}">
      <formula1>"0,1"</formula1>
    </dataValidation>
    <dataValidation type="list" allowBlank="1" showInputMessage="1" showErrorMessage="1" sqref="AK87:AL88 AK91:AL92 AK95:AL96 AK99:AL100 AK103:AL104 AK110:AL110 AK112:AL112 AK115:AL116 AK67:AL68 AK71:AL72 AK75:AL76 AK79:AL80 AK125:AL126 AK129:AL130 AK137:AL138 AK143:AL143 AK146:AL147 AK149:AL149 AK151:AL151 AK158:AL159 AK168:AL169 AK177:AL178 AK174:AL174 AK185:AL186 AK189:AL190 AK195:AL195" xr:uid="{00000000-0002-0000-0500-000001000000}">
      <formula1>"0,1,2"</formula1>
    </dataValidation>
  </dataValidations>
  <printOptions horizontalCentered="1" verticalCentered="1"/>
  <pageMargins left="0.11811023622047245" right="0.11811023622047245" top="0.35433070866141736" bottom="0.35433070866141736" header="0" footer="0"/>
  <pageSetup paperSize="9" orientation="landscape" horizontalDpi="300"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23"/>
  <sheetViews>
    <sheetView showGridLines="0" zoomScale="110" zoomScaleNormal="110" workbookViewId="0">
      <pane xSplit="1" ySplit="3" topLeftCell="B22" activePane="bottomRight" state="frozen"/>
      <selection pane="topRight" activeCell="B1" sqref="B1"/>
      <selection pane="bottomLeft" activeCell="A4" sqref="A4"/>
      <selection pane="bottomRight" activeCell="H23" sqref="H23"/>
    </sheetView>
  </sheetViews>
  <sheetFormatPr defaultColWidth="11.453125" defaultRowHeight="20.149999999999999" customHeight="1"/>
  <cols>
    <col min="1" max="1" width="14.1796875" style="92" customWidth="1"/>
    <col min="2" max="2" width="13.26953125" style="92" customWidth="1"/>
    <col min="3" max="3" width="14.453125" style="92" hidden="1" customWidth="1"/>
    <col min="4" max="4" width="14.453125" style="92" customWidth="1"/>
    <col min="5" max="5" width="14.81640625" style="92" hidden="1" customWidth="1"/>
    <col min="6" max="6" width="13" style="92" hidden="1" customWidth="1"/>
    <col min="7" max="7" width="14.453125" style="92" hidden="1" customWidth="1"/>
    <col min="8" max="8" width="14.453125" style="183" customWidth="1"/>
    <col min="9" max="9" width="14.453125" style="183" hidden="1" customWidth="1"/>
    <col min="10" max="10" width="13.1796875" style="92" hidden="1" customWidth="1"/>
    <col min="11" max="11" width="13.7265625" style="92" hidden="1" customWidth="1"/>
    <col min="12" max="12" width="12.81640625" style="92" customWidth="1"/>
    <col min="13" max="13" width="13.26953125" style="92" hidden="1" customWidth="1"/>
    <col min="14" max="14" width="11.453125" style="92" hidden="1" customWidth="1"/>
    <col min="15" max="15" width="14.26953125" style="92" hidden="1" customWidth="1"/>
    <col min="16" max="17" width="14.26953125" style="92" customWidth="1"/>
    <col min="18" max="18" width="13.54296875" style="92" customWidth="1"/>
    <col min="19" max="19" width="14.26953125" style="92" customWidth="1"/>
    <col min="20" max="20" width="17.7265625" style="92" customWidth="1"/>
    <col min="21" max="21" width="11.453125" style="92"/>
    <col min="22" max="22" width="19" style="92" customWidth="1"/>
    <col min="23" max="16384" width="11.453125" style="92"/>
  </cols>
  <sheetData>
    <row r="1" spans="1:20" ht="6" customHeight="1"/>
    <row r="2" spans="1:20" ht="20.149999999999999" hidden="1" customHeight="1">
      <c r="A2" s="537" t="s">
        <v>550</v>
      </c>
      <c r="B2" s="537"/>
      <c r="C2" s="537"/>
      <c r="D2" s="537"/>
      <c r="E2" s="537"/>
      <c r="F2" s="537"/>
      <c r="G2" s="537"/>
      <c r="H2" s="537"/>
      <c r="I2" s="537"/>
      <c r="J2" s="537"/>
      <c r="K2" s="537"/>
      <c r="L2" s="537"/>
      <c r="M2" s="537"/>
      <c r="N2" s="537"/>
      <c r="O2" s="36"/>
      <c r="P2" s="36"/>
    </row>
    <row r="3" spans="1:20" s="200" customFormat="1" ht="51" customHeight="1">
      <c r="A3" s="197" t="s">
        <v>151</v>
      </c>
      <c r="B3" s="198" t="s">
        <v>551</v>
      </c>
      <c r="C3" s="198" t="s">
        <v>552</v>
      </c>
      <c r="D3" s="198" t="s">
        <v>553</v>
      </c>
      <c r="E3" s="198" t="s">
        <v>582</v>
      </c>
      <c r="F3" s="198" t="s">
        <v>554</v>
      </c>
      <c r="G3" s="198" t="s">
        <v>583</v>
      </c>
      <c r="H3" s="198" t="s">
        <v>555</v>
      </c>
      <c r="I3" s="198" t="s">
        <v>584</v>
      </c>
      <c r="J3" s="198" t="s">
        <v>556</v>
      </c>
      <c r="K3" s="198" t="s">
        <v>585</v>
      </c>
      <c r="L3" s="198" t="s">
        <v>557</v>
      </c>
      <c r="M3" s="198" t="s">
        <v>586</v>
      </c>
      <c r="N3" s="198" t="s">
        <v>558</v>
      </c>
      <c r="O3" s="198" t="s">
        <v>590</v>
      </c>
      <c r="P3" s="199" t="s">
        <v>589</v>
      </c>
      <c r="Q3" s="199" t="s">
        <v>591</v>
      </c>
      <c r="R3" s="199" t="s">
        <v>593</v>
      </c>
      <c r="S3" s="199" t="s">
        <v>594</v>
      </c>
      <c r="T3" s="199" t="s">
        <v>592</v>
      </c>
    </row>
    <row r="4" spans="1:20" ht="20.149999999999999" customHeight="1">
      <c r="A4" s="84" t="s">
        <v>152</v>
      </c>
      <c r="B4" s="173">
        <v>69368.596463000053</v>
      </c>
      <c r="C4" s="173">
        <v>35860.359197510174</v>
      </c>
      <c r="D4" s="173">
        <v>22263.81</v>
      </c>
      <c r="E4" s="188">
        <f>(D4-B4)/D4</f>
        <v>-2.1157558595316819</v>
      </c>
      <c r="F4" s="173">
        <v>60657.421999999999</v>
      </c>
      <c r="G4" s="188">
        <f>(F4-C4)/F4</f>
        <v>0.40880508905389723</v>
      </c>
      <c r="H4" s="174">
        <v>8380</v>
      </c>
      <c r="I4" s="189">
        <f>(H4-D4)/H4</f>
        <v>-1.6567792362768499</v>
      </c>
      <c r="J4" s="173">
        <v>36880</v>
      </c>
      <c r="K4" s="188">
        <f t="shared" ref="K4:K20" si="0">(J4-F4)/J4</f>
        <v>-0.64472402386117134</v>
      </c>
      <c r="L4" s="173">
        <v>31606</v>
      </c>
      <c r="M4" s="188">
        <f t="shared" ref="M4:M19" si="1">(L4-H4)/L4</f>
        <v>0.73486046953110173</v>
      </c>
      <c r="N4" s="173"/>
      <c r="O4" s="192" t="str">
        <f t="shared" ref="O4:O21" si="2">A4</f>
        <v>Benin</v>
      </c>
      <c r="P4" s="193">
        <v>0.31</v>
      </c>
      <c r="Q4" s="194">
        <f t="shared" ref="Q4:Q20" si="3">(MAX(B4,D4,H4,L4)-MIN(B4,D4,H4,L4))/MAX(B4,D4,H4,L4)</f>
        <v>0.87919605661230671</v>
      </c>
      <c r="R4" s="203">
        <f t="shared" ref="R4:R20" si="4">S4/T4</f>
        <v>2.8649946970835485E-3</v>
      </c>
      <c r="S4" s="173">
        <f>AVERAGE(B4,D4,H4,L4)</f>
        <v>32904.601615750013</v>
      </c>
      <c r="T4" s="205">
        <v>11485048</v>
      </c>
    </row>
    <row r="5" spans="1:20" ht="20.149999999999999" customHeight="1">
      <c r="A5" s="84" t="s">
        <v>164</v>
      </c>
      <c r="B5" s="173">
        <v>233318.76352572872</v>
      </c>
      <c r="C5" s="173">
        <v>153261.92940046656</v>
      </c>
      <c r="D5" s="173">
        <v>115549.37094812348</v>
      </c>
      <c r="E5" s="188">
        <f>(D5-B5)/D5</f>
        <v>-1.0192127539186555</v>
      </c>
      <c r="F5" s="173">
        <v>132899.35578182811</v>
      </c>
      <c r="G5" s="188">
        <f>(F5-C5)/F5</f>
        <v>-0.15321800093648541</v>
      </c>
      <c r="H5" s="174">
        <v>736207</v>
      </c>
      <c r="I5" s="189">
        <f>(H5-D5)/H5</f>
        <v>0.84304771491153507</v>
      </c>
      <c r="J5" s="173">
        <v>307047</v>
      </c>
      <c r="K5" s="188">
        <f t="shared" si="0"/>
        <v>0.56716933960654847</v>
      </c>
      <c r="L5" s="173">
        <v>420174</v>
      </c>
      <c r="M5" s="188">
        <f t="shared" si="1"/>
        <v>-0.75214791967137429</v>
      </c>
      <c r="N5" s="173"/>
      <c r="O5" s="192" t="str">
        <f t="shared" si="2"/>
        <v>Burkina Faso</v>
      </c>
      <c r="P5" s="193">
        <v>0.21</v>
      </c>
      <c r="Q5" s="194">
        <f t="shared" si="3"/>
        <v>0.84304771491153507</v>
      </c>
      <c r="R5" s="202">
        <f t="shared" si="4"/>
        <v>1.5177535891739532E-2</v>
      </c>
      <c r="S5" s="173">
        <f t="shared" ref="S5:S20" si="5">AVERAGE(L5,J5,H5,F5,D5,C5,B5)</f>
        <v>299779.63137944957</v>
      </c>
      <c r="T5" s="204">
        <v>19751535</v>
      </c>
    </row>
    <row r="6" spans="1:20" ht="20.149999999999999" customHeight="1">
      <c r="A6" s="84" t="s">
        <v>159</v>
      </c>
      <c r="B6" s="174">
        <v>0</v>
      </c>
      <c r="C6" s="174">
        <v>7767.2338989013451</v>
      </c>
      <c r="D6" s="173">
        <v>3647.5363387472908</v>
      </c>
      <c r="E6" s="188">
        <f>(D6-B6)/D6</f>
        <v>1</v>
      </c>
      <c r="F6" s="173">
        <v>28485.79445405383</v>
      </c>
      <c r="G6" s="188">
        <f>(F6-C6)/F6</f>
        <v>0.72732956732417953</v>
      </c>
      <c r="H6" s="174">
        <v>0</v>
      </c>
      <c r="I6" s="189"/>
      <c r="J6" s="173">
        <v>10501</v>
      </c>
      <c r="K6" s="188">
        <f t="shared" si="0"/>
        <v>-1.7126744551998696</v>
      </c>
      <c r="L6" s="173">
        <v>8457</v>
      </c>
      <c r="M6" s="188">
        <f t="shared" si="1"/>
        <v>1</v>
      </c>
      <c r="N6" s="173"/>
      <c r="O6" s="192" t="str">
        <f t="shared" si="2"/>
        <v>Cap Vert</v>
      </c>
      <c r="P6" s="193">
        <v>0.37</v>
      </c>
      <c r="Q6" s="194">
        <f t="shared" si="3"/>
        <v>1</v>
      </c>
      <c r="R6" s="202">
        <f t="shared" si="4"/>
        <v>1.5463178869863238E-2</v>
      </c>
      <c r="S6" s="173">
        <f t="shared" si="5"/>
        <v>8408.3663845289229</v>
      </c>
      <c r="T6" s="204">
        <v>543767</v>
      </c>
    </row>
    <row r="7" spans="1:20" ht="20.149999999999999" customHeight="1">
      <c r="A7" s="84" t="s">
        <v>160</v>
      </c>
      <c r="B7" s="174">
        <v>76692.5</v>
      </c>
      <c r="C7" s="175"/>
      <c r="D7" s="173"/>
      <c r="E7" s="188"/>
      <c r="F7" s="173"/>
      <c r="G7" s="188"/>
      <c r="H7" s="174">
        <v>0</v>
      </c>
      <c r="I7" s="189"/>
      <c r="J7" s="173">
        <v>44201</v>
      </c>
      <c r="K7" s="188">
        <f t="shared" si="0"/>
        <v>1</v>
      </c>
      <c r="L7" s="173">
        <v>34698</v>
      </c>
      <c r="M7" s="188">
        <f t="shared" si="1"/>
        <v>1</v>
      </c>
      <c r="N7" s="173"/>
      <c r="O7" s="192" t="str">
        <f t="shared" si="2"/>
        <v>Cote d'Ivoire</v>
      </c>
      <c r="P7" s="193">
        <v>0.67</v>
      </c>
      <c r="Q7" s="194">
        <f t="shared" si="3"/>
        <v>1</v>
      </c>
      <c r="R7" s="202">
        <f t="shared" si="4"/>
        <v>1.551618320611296E-3</v>
      </c>
      <c r="S7" s="173">
        <f t="shared" si="5"/>
        <v>38897.875</v>
      </c>
      <c r="T7" s="204">
        <v>25069229</v>
      </c>
    </row>
    <row r="8" spans="1:20" ht="20.149999999999999" customHeight="1">
      <c r="A8" s="84" t="s">
        <v>153</v>
      </c>
      <c r="B8" s="173">
        <v>64287.149999999994</v>
      </c>
      <c r="C8" s="173">
        <v>35740.603018777598</v>
      </c>
      <c r="D8" s="173">
        <v>77828</v>
      </c>
      <c r="E8" s="188">
        <f t="shared" ref="E8:E20" si="6">(D8-B8)/D8</f>
        <v>0.17398429870997592</v>
      </c>
      <c r="F8" s="173">
        <v>20902.760000000002</v>
      </c>
      <c r="G8" s="188">
        <f t="shared" ref="G8:G20" si="7">(F8-C8)/F8</f>
        <v>-0.70985090097085712</v>
      </c>
      <c r="H8" s="174">
        <v>44949</v>
      </c>
      <c r="I8" s="189">
        <f>(H8-D8)/H8</f>
        <v>-0.73147344768515432</v>
      </c>
      <c r="J8" s="173">
        <v>102086</v>
      </c>
      <c r="K8" s="188">
        <f t="shared" si="0"/>
        <v>0.79524361812589373</v>
      </c>
      <c r="L8" s="173">
        <v>45785</v>
      </c>
      <c r="M8" s="188">
        <f t="shared" si="1"/>
        <v>1.8259255214589931E-2</v>
      </c>
      <c r="N8" s="173"/>
      <c r="O8" s="192" t="str">
        <f t="shared" si="2"/>
        <v>Gambie</v>
      </c>
      <c r="P8" s="193">
        <v>0.15</v>
      </c>
      <c r="Q8" s="194">
        <f t="shared" si="3"/>
        <v>0.42245721334224184</v>
      </c>
      <c r="R8" s="202">
        <f t="shared" si="4"/>
        <v>2.4533896980973257E-2</v>
      </c>
      <c r="S8" s="173">
        <f t="shared" si="5"/>
        <v>55939.787574111084</v>
      </c>
      <c r="T8" s="204">
        <v>2280102</v>
      </c>
    </row>
    <row r="9" spans="1:20" ht="20.149999999999999" customHeight="1">
      <c r="A9" s="84" t="s">
        <v>158</v>
      </c>
      <c r="B9" s="173">
        <v>233942.78</v>
      </c>
      <c r="C9" s="173">
        <v>290971.13</v>
      </c>
      <c r="D9" s="173">
        <v>159523</v>
      </c>
      <c r="E9" s="188">
        <f t="shared" si="6"/>
        <v>-0.46651442111795788</v>
      </c>
      <c r="F9" s="173">
        <v>96924.609999999986</v>
      </c>
      <c r="G9" s="188">
        <f t="shared" si="7"/>
        <v>-2.0020356027225703</v>
      </c>
      <c r="H9" s="174">
        <v>99110</v>
      </c>
      <c r="I9" s="189">
        <f>(H9-D9)/H9</f>
        <v>-0.60955503985470694</v>
      </c>
      <c r="J9" s="173">
        <v>21228</v>
      </c>
      <c r="K9" s="188">
        <f t="shared" si="0"/>
        <v>-3.5658851516864511</v>
      </c>
      <c r="L9" s="173">
        <v>43366</v>
      </c>
      <c r="M9" s="188">
        <f t="shared" si="1"/>
        <v>-1.2854309827975834</v>
      </c>
      <c r="N9" s="173"/>
      <c r="O9" s="192" t="str">
        <f t="shared" si="2"/>
        <v>Ghana</v>
      </c>
      <c r="P9" s="193">
        <v>0.21</v>
      </c>
      <c r="Q9" s="194">
        <f t="shared" si="3"/>
        <v>0.81462988513686985</v>
      </c>
      <c r="R9" s="202">
        <f t="shared" si="4"/>
        <v>4.5355215562089546E-3</v>
      </c>
      <c r="S9" s="173">
        <f t="shared" si="5"/>
        <v>135009.36000000002</v>
      </c>
      <c r="T9" s="204">
        <v>29767108</v>
      </c>
    </row>
    <row r="10" spans="1:20" ht="20.149999999999999" customHeight="1">
      <c r="A10" s="84" t="s">
        <v>154</v>
      </c>
      <c r="B10" s="173">
        <v>90707.35</v>
      </c>
      <c r="C10" s="173">
        <v>51068.004809919999</v>
      </c>
      <c r="D10" s="173">
        <v>109989</v>
      </c>
      <c r="E10" s="188">
        <f t="shared" si="6"/>
        <v>0.17530525779850706</v>
      </c>
      <c r="F10" s="173">
        <v>33384.26</v>
      </c>
      <c r="G10" s="188">
        <f t="shared" si="7"/>
        <v>-0.52970306395648714</v>
      </c>
      <c r="H10" s="174">
        <v>5089</v>
      </c>
      <c r="I10" s="189">
        <f>(H10-D10)/H10</f>
        <v>-20.613087050501079</v>
      </c>
      <c r="J10" s="173">
        <v>90957</v>
      </c>
      <c r="K10" s="188">
        <f t="shared" si="0"/>
        <v>0.63296656661939155</v>
      </c>
      <c r="L10" s="173">
        <v>145970</v>
      </c>
      <c r="M10" s="188">
        <f t="shared" si="1"/>
        <v>0.96513667191888741</v>
      </c>
      <c r="N10" s="173"/>
      <c r="O10" s="192" t="str">
        <f t="shared" si="2"/>
        <v>Guinee</v>
      </c>
      <c r="P10" s="193">
        <v>0.19</v>
      </c>
      <c r="Q10" s="194">
        <f t="shared" si="3"/>
        <v>0.96513667191888741</v>
      </c>
      <c r="R10" s="202">
        <f t="shared" si="4"/>
        <v>6.066320412215268E-3</v>
      </c>
      <c r="S10" s="173">
        <f t="shared" si="5"/>
        <v>75309.230687131421</v>
      </c>
      <c r="T10" s="204">
        <v>12414318</v>
      </c>
    </row>
    <row r="11" spans="1:20" ht="20.149999999999999" customHeight="1">
      <c r="A11" s="84" t="s">
        <v>155</v>
      </c>
      <c r="B11" s="173">
        <v>29731.31</v>
      </c>
      <c r="C11" s="173">
        <v>66202.960000000006</v>
      </c>
      <c r="D11" s="173">
        <v>22209</v>
      </c>
      <c r="E11" s="188">
        <f t="shared" si="6"/>
        <v>-0.33870547976045751</v>
      </c>
      <c r="F11" s="173">
        <v>43162.89</v>
      </c>
      <c r="G11" s="188">
        <f t="shared" si="7"/>
        <v>-0.53379349714534885</v>
      </c>
      <c r="H11" s="174">
        <v>11555</v>
      </c>
      <c r="I11" s="189">
        <f>(H11-D11)/H11</f>
        <v>-0.92202509736045002</v>
      </c>
      <c r="J11" s="173">
        <v>13899</v>
      </c>
      <c r="K11" s="188">
        <f t="shared" si="0"/>
        <v>-2.1054672998057415</v>
      </c>
      <c r="L11" s="173">
        <v>1779</v>
      </c>
      <c r="M11" s="188">
        <f t="shared" si="1"/>
        <v>-5.4952220348510403</v>
      </c>
      <c r="N11" s="173"/>
      <c r="O11" s="192" t="str">
        <f t="shared" si="2"/>
        <v>Guinee Bissau</v>
      </c>
      <c r="P11" s="193">
        <v>0.1</v>
      </c>
      <c r="Q11" s="194">
        <f t="shared" si="3"/>
        <v>0.94016408964152609</v>
      </c>
      <c r="R11" s="202">
        <f t="shared" si="4"/>
        <v>1.4370184272863074E-2</v>
      </c>
      <c r="S11" s="173">
        <f t="shared" si="5"/>
        <v>26934.165714285715</v>
      </c>
      <c r="T11" s="204">
        <v>1874309</v>
      </c>
    </row>
    <row r="12" spans="1:20" ht="20.149999999999999" customHeight="1">
      <c r="A12" s="84" t="s">
        <v>167</v>
      </c>
      <c r="B12" s="173">
        <v>22421.79</v>
      </c>
      <c r="C12" s="173">
        <v>52960.069999999992</v>
      </c>
      <c r="D12" s="173">
        <v>15434</v>
      </c>
      <c r="E12" s="188">
        <f t="shared" si="6"/>
        <v>-0.45275301282881952</v>
      </c>
      <c r="F12" s="173">
        <v>28785.75</v>
      </c>
      <c r="G12" s="188">
        <f t="shared" si="7"/>
        <v>-0.83980163796322804</v>
      </c>
      <c r="H12" s="174"/>
      <c r="I12" s="189"/>
      <c r="J12" s="173">
        <v>17200</v>
      </c>
      <c r="K12" s="188">
        <f t="shared" si="0"/>
        <v>-0.67359011627906973</v>
      </c>
      <c r="L12" s="173">
        <v>29502</v>
      </c>
      <c r="M12" s="188">
        <f t="shared" si="1"/>
        <v>1</v>
      </c>
      <c r="N12" s="173"/>
      <c r="O12" s="192" t="str">
        <f t="shared" si="2"/>
        <v>Liberia</v>
      </c>
      <c r="P12" s="193">
        <v>0.54</v>
      </c>
      <c r="Q12" s="194">
        <f t="shared" si="3"/>
        <v>0.47684902718459765</v>
      </c>
      <c r="R12" s="202">
        <f t="shared" si="4"/>
        <v>5.7516913513663455E-3</v>
      </c>
      <c r="S12" s="173">
        <f t="shared" si="5"/>
        <v>27717.268333333337</v>
      </c>
      <c r="T12" s="204">
        <v>4818977</v>
      </c>
    </row>
    <row r="13" spans="1:20" ht="20.149999999999999" customHeight="1">
      <c r="A13" s="84" t="s">
        <v>156</v>
      </c>
      <c r="B13" s="173">
        <v>240661.43000000005</v>
      </c>
      <c r="C13" s="173">
        <v>176517.06999999995</v>
      </c>
      <c r="D13" s="173">
        <v>600778</v>
      </c>
      <c r="E13" s="188">
        <f t="shared" si="6"/>
        <v>0.59941703923911982</v>
      </c>
      <c r="F13" s="173">
        <v>290740.34000000003</v>
      </c>
      <c r="G13" s="188">
        <f t="shared" si="7"/>
        <v>0.39287038737039404</v>
      </c>
      <c r="H13" s="174">
        <v>385662</v>
      </c>
      <c r="I13" s="189">
        <f>(H13-D13)/H13</f>
        <v>-0.55778375883545694</v>
      </c>
      <c r="J13" s="173">
        <v>185003</v>
      </c>
      <c r="K13" s="188">
        <f t="shared" si="0"/>
        <v>-0.57154392090939077</v>
      </c>
      <c r="L13" s="173">
        <v>336437</v>
      </c>
      <c r="M13" s="188">
        <f t="shared" si="1"/>
        <v>-0.14631268261219782</v>
      </c>
      <c r="N13" s="173"/>
      <c r="O13" s="192" t="str">
        <f t="shared" si="2"/>
        <v>Mali</v>
      </c>
      <c r="P13" s="193">
        <v>0.19</v>
      </c>
      <c r="Q13" s="194">
        <f t="shared" si="3"/>
        <v>0.59941703923911982</v>
      </c>
      <c r="R13" s="202">
        <f t="shared" si="4"/>
        <v>1.6592296626508317E-2</v>
      </c>
      <c r="S13" s="173">
        <f t="shared" si="5"/>
        <v>316542.69142857147</v>
      </c>
      <c r="T13" s="204">
        <v>19077690</v>
      </c>
    </row>
    <row r="14" spans="1:20" ht="20.149999999999999" customHeight="1">
      <c r="A14" s="84" t="s">
        <v>165</v>
      </c>
      <c r="B14" s="173">
        <v>93084.29</v>
      </c>
      <c r="C14" s="173">
        <v>118850.79000000001</v>
      </c>
      <c r="D14" s="173">
        <v>126443</v>
      </c>
      <c r="E14" s="188">
        <f t="shared" si="6"/>
        <v>0.26382409465134493</v>
      </c>
      <c r="F14" s="173">
        <v>378623.11000000004</v>
      </c>
      <c r="G14" s="188">
        <f t="shared" si="7"/>
        <v>0.68609737002054627</v>
      </c>
      <c r="H14" s="174">
        <v>350601</v>
      </c>
      <c r="I14" s="189">
        <f>(H14-D14)/H14</f>
        <v>0.63935356716039027</v>
      </c>
      <c r="J14" s="173">
        <v>226932</v>
      </c>
      <c r="K14" s="188">
        <f t="shared" si="0"/>
        <v>-0.66844301376623849</v>
      </c>
      <c r="L14" s="173">
        <v>375891</v>
      </c>
      <c r="M14" s="188">
        <f t="shared" si="1"/>
        <v>6.7280142381701075E-2</v>
      </c>
      <c r="N14" s="173"/>
      <c r="O14" s="192" t="str">
        <f t="shared" si="2"/>
        <v>Mauritanie</v>
      </c>
      <c r="P14" s="193">
        <v>0.41</v>
      </c>
      <c r="Q14" s="194">
        <f t="shared" si="3"/>
        <v>0.75236361072757796</v>
      </c>
      <c r="R14" s="202">
        <f t="shared" si="4"/>
        <v>5.4193704794042862E-2</v>
      </c>
      <c r="S14" s="173">
        <f t="shared" si="5"/>
        <v>238632.17</v>
      </c>
      <c r="T14" s="204">
        <v>4403319</v>
      </c>
    </row>
    <row r="15" spans="1:20" ht="20.149999999999999" customHeight="1">
      <c r="A15" s="84" t="s">
        <v>163</v>
      </c>
      <c r="B15" s="173">
        <v>677552.54</v>
      </c>
      <c r="C15" s="173">
        <v>326696.89</v>
      </c>
      <c r="D15" s="173">
        <v>1312812.8399999994</v>
      </c>
      <c r="E15" s="188">
        <f t="shared" si="6"/>
        <v>0.48389250976551967</v>
      </c>
      <c r="F15" s="173">
        <v>301433.25</v>
      </c>
      <c r="G15" s="188">
        <f t="shared" si="7"/>
        <v>-8.3811722827524873E-2</v>
      </c>
      <c r="H15" s="174">
        <v>687175</v>
      </c>
      <c r="I15" s="189">
        <f>(H15-D15)/H15</f>
        <v>-0.91044907046967571</v>
      </c>
      <c r="J15" s="173">
        <v>600329</v>
      </c>
      <c r="K15" s="188">
        <f t="shared" si="0"/>
        <v>0.49788657552775228</v>
      </c>
      <c r="L15" s="173">
        <v>742425</v>
      </c>
      <c r="M15" s="188">
        <f t="shared" si="1"/>
        <v>7.4418291409906731E-2</v>
      </c>
      <c r="N15" s="173"/>
      <c r="O15" s="192" t="str">
        <f t="shared" si="2"/>
        <v>Niger</v>
      </c>
      <c r="P15" s="193">
        <v>0.39</v>
      </c>
      <c r="Q15" s="194">
        <f t="shared" si="3"/>
        <v>0.48389250976551967</v>
      </c>
      <c r="R15" s="215">
        <f t="shared" si="4"/>
        <v>2.9588833236804973E-2</v>
      </c>
      <c r="S15" s="173">
        <f t="shared" si="5"/>
        <v>664060.64571428567</v>
      </c>
      <c r="T15" s="204">
        <v>22442948</v>
      </c>
    </row>
    <row r="16" spans="1:20" s="97" customFormat="1" ht="20.149999999999999" customHeight="1">
      <c r="A16" s="84" t="s">
        <v>157</v>
      </c>
      <c r="B16" s="195">
        <v>3436464.95</v>
      </c>
      <c r="C16" s="195">
        <v>8081076.407967031</v>
      </c>
      <c r="D16" s="195">
        <v>8906519.121925151</v>
      </c>
      <c r="E16" s="188">
        <f t="shared" si="6"/>
        <v>0.61416296277403537</v>
      </c>
      <c r="F16" s="173">
        <v>3158182.2347954735</v>
      </c>
      <c r="G16" s="188">
        <f t="shared" si="7"/>
        <v>-1.5587745757459015</v>
      </c>
      <c r="H16" s="174"/>
      <c r="I16" s="189"/>
      <c r="J16" s="173">
        <v>2454319.7700000005</v>
      </c>
      <c r="K16" s="188">
        <f t="shared" si="0"/>
        <v>-0.28678515057370574</v>
      </c>
      <c r="L16" s="173">
        <v>918425</v>
      </c>
      <c r="M16" s="188">
        <f t="shared" si="1"/>
        <v>1</v>
      </c>
      <c r="N16" s="173"/>
      <c r="O16" s="192" t="str">
        <f t="shared" si="2"/>
        <v>Nigeria</v>
      </c>
      <c r="P16" s="193">
        <v>0.12</v>
      </c>
      <c r="Q16" s="194">
        <f t="shared" si="3"/>
        <v>0.89688171243700399</v>
      </c>
      <c r="R16" s="202">
        <f t="shared" si="4"/>
        <v>2.2935565423671318E-2</v>
      </c>
      <c r="S16" s="173">
        <f t="shared" si="5"/>
        <v>4492497.9141146094</v>
      </c>
      <c r="T16" s="204">
        <v>195874740</v>
      </c>
    </row>
    <row r="17" spans="1:20" ht="20.149999999999999" customHeight="1">
      <c r="A17" s="84" t="s">
        <v>161</v>
      </c>
      <c r="B17" s="195">
        <v>265899.21000000002</v>
      </c>
      <c r="C17" s="195">
        <v>345048.50000000006</v>
      </c>
      <c r="D17" s="195">
        <v>428635</v>
      </c>
      <c r="E17" s="188">
        <f t="shared" si="6"/>
        <v>0.37966052702182507</v>
      </c>
      <c r="F17" s="173">
        <v>296687.48000000004</v>
      </c>
      <c r="G17" s="188">
        <f t="shared" si="7"/>
        <v>-0.16300323828966432</v>
      </c>
      <c r="H17" s="174">
        <v>280799</v>
      </c>
      <c r="I17" s="189">
        <f>(H17-D17)/H17</f>
        <v>-0.52648335642220945</v>
      </c>
      <c r="J17" s="173">
        <v>94490</v>
      </c>
      <c r="K17" s="188">
        <f t="shared" si="0"/>
        <v>-2.1398823155889515</v>
      </c>
      <c r="L17" s="173">
        <v>151413</v>
      </c>
      <c r="M17" s="188">
        <f t="shared" si="1"/>
        <v>-0.85452371989195119</v>
      </c>
      <c r="N17" s="173"/>
      <c r="O17" s="192" t="str">
        <f t="shared" si="2"/>
        <v>Senegal</v>
      </c>
      <c r="P17" s="193">
        <f>Recap!B44</f>
        <v>0.29166666666666663</v>
      </c>
      <c r="Q17" s="194">
        <f t="shared" si="3"/>
        <v>0.64675539794930414</v>
      </c>
      <c r="R17" s="202">
        <f t="shared" si="4"/>
        <v>1.6786479194727148E-2</v>
      </c>
      <c r="S17" s="173">
        <f t="shared" si="5"/>
        <v>266138.8842857143</v>
      </c>
      <c r="T17" s="204">
        <v>15854360</v>
      </c>
    </row>
    <row r="18" spans="1:20" ht="20.149999999999999" customHeight="1">
      <c r="A18" s="84" t="s">
        <v>166</v>
      </c>
      <c r="B18" s="173">
        <v>0</v>
      </c>
      <c r="C18" s="173">
        <v>159002.56432</v>
      </c>
      <c r="D18" s="173">
        <v>25193</v>
      </c>
      <c r="E18" s="188">
        <f t="shared" si="6"/>
        <v>1</v>
      </c>
      <c r="F18" s="173">
        <v>11764.23</v>
      </c>
      <c r="G18" s="188">
        <f t="shared" si="7"/>
        <v>-12.5157646798813</v>
      </c>
      <c r="H18" s="174"/>
      <c r="I18" s="189"/>
      <c r="J18" s="173">
        <v>106831</v>
      </c>
      <c r="K18" s="188">
        <f t="shared" si="0"/>
        <v>0.889879997379038</v>
      </c>
      <c r="L18" s="173">
        <v>66992</v>
      </c>
      <c r="M18" s="188">
        <f t="shared" si="1"/>
        <v>1</v>
      </c>
      <c r="N18" s="173"/>
      <c r="O18" s="192" t="str">
        <f t="shared" si="2"/>
        <v>Sierra Leone</v>
      </c>
      <c r="P18" s="193">
        <v>0.67</v>
      </c>
      <c r="Q18" s="194">
        <f t="shared" si="3"/>
        <v>1</v>
      </c>
      <c r="R18" s="202">
        <f t="shared" si="4"/>
        <v>8.0561078535151057E-3</v>
      </c>
      <c r="S18" s="173">
        <f t="shared" si="5"/>
        <v>61630.46572</v>
      </c>
      <c r="T18" s="204">
        <v>7650154</v>
      </c>
    </row>
    <row r="19" spans="1:20" ht="20.149999999999999" customHeight="1">
      <c r="A19" s="84" t="s">
        <v>168</v>
      </c>
      <c r="B19" s="173">
        <v>1047994.9600000002</v>
      </c>
      <c r="C19" s="173">
        <v>455951.58516463835</v>
      </c>
      <c r="D19" s="173">
        <v>380320</v>
      </c>
      <c r="E19" s="188">
        <f t="shared" si="6"/>
        <v>-1.7555610012620957</v>
      </c>
      <c r="F19" s="173">
        <v>317983.3</v>
      </c>
      <c r="G19" s="188">
        <f t="shared" si="7"/>
        <v>-0.4338853177655505</v>
      </c>
      <c r="H19" s="174">
        <v>623983</v>
      </c>
      <c r="I19" s="189">
        <f>(H19-D19)/H19</f>
        <v>0.39049621544176683</v>
      </c>
      <c r="J19" s="173">
        <v>188888</v>
      </c>
      <c r="K19" s="188">
        <f t="shared" si="0"/>
        <v>-0.68344892211257458</v>
      </c>
      <c r="L19" s="173">
        <v>311988</v>
      </c>
      <c r="M19" s="188">
        <f t="shared" si="1"/>
        <v>-1.0000224367603883</v>
      </c>
      <c r="N19" s="173"/>
      <c r="O19" s="192" t="str">
        <f t="shared" si="2"/>
        <v>Tchad</v>
      </c>
      <c r="P19" s="193">
        <v>0.41</v>
      </c>
      <c r="Q19" s="194">
        <f t="shared" si="3"/>
        <v>0.70230009503099144</v>
      </c>
      <c r="R19" s="215">
        <f t="shared" si="4"/>
        <v>3.0708677481305159E-2</v>
      </c>
      <c r="S19" s="173">
        <f t="shared" si="5"/>
        <v>475301.2635949484</v>
      </c>
      <c r="T19" s="204">
        <v>15477751</v>
      </c>
    </row>
    <row r="20" spans="1:20" ht="17.5" customHeight="1">
      <c r="A20" s="92" t="s">
        <v>162</v>
      </c>
      <c r="B20" s="211">
        <v>84711.959999999992</v>
      </c>
      <c r="C20" s="211">
        <v>25249.139999999996</v>
      </c>
      <c r="D20" s="211">
        <v>21195</v>
      </c>
      <c r="E20" s="212">
        <f t="shared" si="6"/>
        <v>-2.9967898089171969</v>
      </c>
      <c r="F20" s="211">
        <v>9127.77</v>
      </c>
      <c r="G20" s="212">
        <f t="shared" si="7"/>
        <v>-1.7661893321150723</v>
      </c>
      <c r="H20" s="210"/>
      <c r="I20" s="213"/>
      <c r="J20" s="211">
        <v>4296</v>
      </c>
      <c r="K20" s="212">
        <f t="shared" si="0"/>
        <v>-1.1247136871508381</v>
      </c>
      <c r="L20" s="211">
        <v>0</v>
      </c>
      <c r="M20" s="212"/>
      <c r="N20" s="211"/>
      <c r="O20" s="211" t="str">
        <f t="shared" si="2"/>
        <v>Togo</v>
      </c>
      <c r="P20" s="212">
        <v>0.28999999999999998</v>
      </c>
      <c r="Q20" s="194">
        <f t="shared" si="3"/>
        <v>1</v>
      </c>
      <c r="R20" s="202">
        <f t="shared" si="4"/>
        <v>3.054424880727749E-3</v>
      </c>
      <c r="S20" s="173">
        <f t="shared" si="5"/>
        <v>24096.645</v>
      </c>
      <c r="T20" s="204">
        <v>7889094</v>
      </c>
    </row>
    <row r="21" spans="1:20" s="97" customFormat="1" ht="20.149999999999999" customHeight="1">
      <c r="A21" s="206"/>
      <c r="B21" s="206"/>
      <c r="C21" s="206"/>
      <c r="D21" s="206"/>
      <c r="E21" s="207"/>
      <c r="F21" s="206"/>
      <c r="G21" s="207"/>
      <c r="H21" s="208"/>
      <c r="I21" s="209"/>
      <c r="J21" s="206"/>
      <c r="K21" s="207"/>
      <c r="L21" s="206"/>
      <c r="M21" s="207"/>
      <c r="N21" s="206"/>
      <c r="O21" s="207">
        <f t="shared" si="2"/>
        <v>0</v>
      </c>
      <c r="P21" s="207"/>
      <c r="Q21" s="196"/>
      <c r="R21" s="201"/>
      <c r="S21" s="214"/>
      <c r="T21" s="201"/>
    </row>
    <row r="22" spans="1:20" ht="6" customHeight="1"/>
    <row r="23" spans="1:20" ht="20.149999999999999" customHeight="1">
      <c r="R23" s="185"/>
    </row>
  </sheetData>
  <mergeCells count="1">
    <mergeCell ref="A2:N2"/>
  </mergeCells>
  <phoneticPr fontId="92" type="noConversion"/>
  <pageMargins left="0.7" right="0.7" top="0.75" bottom="0.75" header="0.3" footer="0.3"/>
  <pageSetup paperSize="9" orientation="portrait" horizontalDpi="300" verticalDpi="30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O44"/>
  <sheetViews>
    <sheetView showGridLines="0" workbookViewId="0">
      <pane xSplit="1" ySplit="2" topLeftCell="B3" activePane="bottomRight" state="frozen"/>
      <selection pane="topRight" activeCell="B1" sqref="B1"/>
      <selection pane="bottomLeft" activeCell="A3" sqref="A3"/>
      <selection pane="bottomRight" activeCell="D29" sqref="D29"/>
    </sheetView>
  </sheetViews>
  <sheetFormatPr defaultColWidth="11.453125" defaultRowHeight="20.149999999999999" customHeight="1"/>
  <cols>
    <col min="1" max="1" width="29.81640625" style="92" customWidth="1"/>
    <col min="2" max="2" width="14.1796875" style="92" customWidth="1"/>
    <col min="3" max="3" width="13.54296875" style="92" customWidth="1"/>
    <col min="4" max="4" width="12.54296875" style="92" customWidth="1"/>
    <col min="5" max="5" width="12.26953125" style="92" customWidth="1"/>
    <col min="6" max="6" width="9.453125" style="92" customWidth="1"/>
    <col min="7" max="7" width="13.81640625" style="140" customWidth="1"/>
    <col min="8" max="8" width="10.54296875" style="92" customWidth="1"/>
    <col min="9" max="9" width="12.54296875" style="92" customWidth="1"/>
    <col min="10" max="10" width="10" style="92" customWidth="1"/>
    <col min="11" max="11" width="11.7265625" style="92" customWidth="1"/>
    <col min="12" max="12" width="10.26953125" style="92" customWidth="1"/>
    <col min="13" max="13" width="10.453125" style="92" customWidth="1"/>
    <col min="14" max="16384" width="11.453125" style="92"/>
  </cols>
  <sheetData>
    <row r="2" spans="1:15" s="91" customFormat="1" ht="45.75" customHeight="1">
      <c r="A2" s="162" t="s">
        <v>151</v>
      </c>
      <c r="B2" s="146" t="s">
        <v>114</v>
      </c>
      <c r="C2" s="146" t="s">
        <v>150</v>
      </c>
      <c r="D2" s="146" t="s">
        <v>115</v>
      </c>
      <c r="E2" s="163" t="s">
        <v>580</v>
      </c>
      <c r="G2" s="231" t="s">
        <v>114</v>
      </c>
      <c r="H2" s="57"/>
      <c r="I2" s="231" t="s">
        <v>150</v>
      </c>
      <c r="J2" s="57"/>
      <c r="K2" s="231" t="s">
        <v>115</v>
      </c>
      <c r="L2" s="57"/>
      <c r="O2" s="164" t="s">
        <v>425</v>
      </c>
    </row>
    <row r="3" spans="1:15" s="91" customFormat="1" ht="27.65" customHeight="1">
      <c r="A3" s="131"/>
      <c r="B3" s="229">
        <f>'grille et tableau de bord'!AM62/5</f>
        <v>0</v>
      </c>
      <c r="C3" s="229">
        <f>'grille et tableau de bord'!AM124/5</f>
        <v>0</v>
      </c>
      <c r="D3" s="229">
        <f>'grille et tableau de bord'!AM167/5</f>
        <v>0</v>
      </c>
      <c r="E3" s="229">
        <f>AVERAGE('grille et tableau de bord'!AM66,'grille et tableau de bord'!AM70,'grille et tableau de bord'!AM74,'grille et tableau de bord'!AM78,'grille et tableau de bord'!AM86,'grille et tableau de bord'!AM90,'grille et tableau de bord'!AM94,'grille et tableau de bord'!AM98,'grille et tableau de bord'!AM102,'grille et tableau de bord'!AM106,'grille et tableau de bord'!AM114,'grille et tableau de bord'!AM118,'grille et tableau de bord'!AM128,'grille et tableau de bord'!AM132,'grille et tableau de bord'!AM140,'grille et tableau de bord'!AM144,'grille et tableau de bord'!AM149,'grille et tableau de bord'!AM153,'grille et tableau de bord'!AM161,'grille et tableau de bord'!AM171,'grille et tableau de bord'!AM175,'grille et tableau de bord'!AM180,'grille et tableau de bord'!AM188,'grille et tableau de bord'!AM192,'grille et tableau de bord'!AM196)/5</f>
        <v>0</v>
      </c>
      <c r="F3" s="91" t="s">
        <v>598</v>
      </c>
      <c r="G3" s="230">
        <f>B3</f>
        <v>0</v>
      </c>
      <c r="H3" s="230">
        <f>100%-G3</f>
        <v>1</v>
      </c>
      <c r="I3" s="230">
        <f>C3</f>
        <v>0</v>
      </c>
      <c r="J3" s="230">
        <f>100%-I3</f>
        <v>1</v>
      </c>
      <c r="K3" s="230">
        <f>D3</f>
        <v>0</v>
      </c>
      <c r="L3" s="230">
        <f>100%-K3</f>
        <v>1</v>
      </c>
      <c r="O3" s="164"/>
    </row>
    <row r="4" spans="1:15" ht="20.149999999999999" customHeight="1">
      <c r="A4" s="131" t="s">
        <v>152</v>
      </c>
      <c r="B4" s="137"/>
      <c r="C4" s="137"/>
      <c r="D4" s="137"/>
      <c r="E4" s="131"/>
      <c r="O4" s="140">
        <v>2019</v>
      </c>
    </row>
    <row r="5" spans="1:15" ht="20.149999999999999" customHeight="1">
      <c r="A5" s="131" t="s">
        <v>164</v>
      </c>
      <c r="B5" s="137"/>
      <c r="C5" s="137"/>
      <c r="D5" s="137"/>
      <c r="E5" s="131"/>
      <c r="O5" s="140">
        <v>2020</v>
      </c>
    </row>
    <row r="6" spans="1:15" ht="20.149999999999999" customHeight="1">
      <c r="A6" s="131" t="s">
        <v>159</v>
      </c>
      <c r="B6" s="137"/>
      <c r="C6" s="137"/>
      <c r="D6" s="137"/>
      <c r="E6" s="131"/>
      <c r="O6" s="140">
        <v>2021</v>
      </c>
    </row>
    <row r="7" spans="1:15" s="97" customFormat="1" ht="20.149999999999999" customHeight="1">
      <c r="A7" s="131" t="s">
        <v>160</v>
      </c>
      <c r="B7" s="137"/>
      <c r="C7" s="137"/>
      <c r="D7" s="137"/>
      <c r="E7" s="131"/>
      <c r="O7" s="140">
        <v>2022</v>
      </c>
    </row>
    <row r="8" spans="1:15" ht="19.5" customHeight="1">
      <c r="A8" s="131" t="s">
        <v>153</v>
      </c>
      <c r="B8" s="137"/>
      <c r="C8" s="137"/>
      <c r="D8" s="137"/>
      <c r="E8" s="138"/>
      <c r="O8" s="140">
        <v>2023</v>
      </c>
    </row>
    <row r="9" spans="1:15" ht="20.149999999999999" customHeight="1">
      <c r="A9" s="136" t="s">
        <v>158</v>
      </c>
      <c r="B9" s="137"/>
      <c r="C9" s="137"/>
      <c r="D9" s="137"/>
      <c r="E9" s="139"/>
      <c r="O9" s="140">
        <v>2024</v>
      </c>
    </row>
    <row r="10" spans="1:15" ht="20.149999999999999" customHeight="1">
      <c r="A10" s="131" t="s">
        <v>154</v>
      </c>
      <c r="B10" s="137"/>
      <c r="C10" s="137"/>
      <c r="D10" s="137"/>
      <c r="E10" s="134"/>
      <c r="O10" s="140">
        <v>2025</v>
      </c>
    </row>
    <row r="11" spans="1:15" ht="20.149999999999999" customHeight="1">
      <c r="A11" s="131" t="s">
        <v>155</v>
      </c>
      <c r="B11" s="137"/>
      <c r="C11" s="137"/>
      <c r="D11" s="137"/>
      <c r="E11" s="131"/>
      <c r="O11" s="140">
        <v>2026</v>
      </c>
    </row>
    <row r="12" spans="1:15" ht="20.149999999999999" customHeight="1">
      <c r="A12" s="131" t="s">
        <v>167</v>
      </c>
      <c r="B12" s="137"/>
      <c r="C12" s="137"/>
      <c r="D12" s="137"/>
      <c r="E12" s="131"/>
      <c r="O12" s="140">
        <v>2027</v>
      </c>
    </row>
    <row r="13" spans="1:15" ht="21" customHeight="1">
      <c r="A13" s="131" t="s">
        <v>156</v>
      </c>
      <c r="B13" s="137"/>
      <c r="C13" s="137"/>
      <c r="D13" s="137"/>
      <c r="E13" s="131"/>
      <c r="O13" s="140">
        <v>2028</v>
      </c>
    </row>
    <row r="14" spans="1:15" ht="26.25" customHeight="1">
      <c r="A14" s="131" t="s">
        <v>165</v>
      </c>
      <c r="B14" s="137"/>
      <c r="C14" s="137"/>
      <c r="D14" s="137"/>
      <c r="E14" s="131"/>
      <c r="O14" s="140">
        <v>2029</v>
      </c>
    </row>
    <row r="15" spans="1:15" ht="20.149999999999999" customHeight="1">
      <c r="A15" s="131" t="s">
        <v>163</v>
      </c>
      <c r="B15" s="137"/>
      <c r="C15" s="137"/>
      <c r="D15" s="137"/>
      <c r="E15" s="131"/>
      <c r="O15" s="140">
        <v>2030</v>
      </c>
    </row>
    <row r="16" spans="1:15" ht="20.149999999999999" customHeight="1">
      <c r="A16" s="131" t="s">
        <v>157</v>
      </c>
      <c r="B16" s="137"/>
      <c r="C16" s="137"/>
      <c r="D16" s="137"/>
      <c r="E16" s="131"/>
    </row>
    <row r="17" spans="1:13" ht="20.149999999999999" customHeight="1">
      <c r="A17" s="131" t="s">
        <v>161</v>
      </c>
      <c r="B17" s="137" t="s">
        <v>597</v>
      </c>
      <c r="C17" s="137">
        <f>Senegal!AM120/5</f>
        <v>0.22857142857142856</v>
      </c>
      <c r="D17" s="137">
        <f>Senegal!AM163/5</f>
        <v>0.2</v>
      </c>
      <c r="E17" s="137">
        <f>AVERAGE(Senegal!AM66:AM68,Senegal!AM70:AM72,Senegal!AM74:AM76,Senegal!AM78:AM80,Senegal!AM86:AM88,Senegal!AM90:AM92,Senegal!AM94:AM96,Senegal!AM98:AM100,Senegal!AM102:AM104,Senegal!AM110:AM112,Senegal!AM114:AM116,Senegal!AM124:AM126,Senegal!AM128:AM130,Senegal!AM136:AM138,Senegal!AM140:AM143,Senegal!AM145:AM147,Senegal!AM149:AM151,Senegal!AM157:AM159,Senegal!AM167:AM169,Senegal!AM171:AM174,Senegal!AM176:AM178,Senegal!AM184:AM186,Senegal!AM188:AM190,Senegal!AM192:AM195)/5</f>
        <v>0.29166666666666663</v>
      </c>
    </row>
    <row r="18" spans="1:13" ht="20.149999999999999" customHeight="1">
      <c r="A18" s="131" t="s">
        <v>166</v>
      </c>
      <c r="B18" s="137"/>
      <c r="C18" s="137"/>
      <c r="D18" s="137"/>
      <c r="E18" s="131"/>
    </row>
    <row r="19" spans="1:13" ht="20.149999999999999" customHeight="1">
      <c r="A19" s="135" t="s">
        <v>168</v>
      </c>
      <c r="B19" s="137"/>
      <c r="C19" s="137"/>
      <c r="D19" s="137"/>
      <c r="E19" s="135"/>
    </row>
    <row r="20" spans="1:13" ht="20.149999999999999" customHeight="1">
      <c r="A20" s="131" t="s">
        <v>162</v>
      </c>
      <c r="B20" s="137"/>
      <c r="C20" s="137"/>
      <c r="D20" s="137"/>
      <c r="E20" s="131"/>
    </row>
    <row r="22" spans="1:13" ht="20.149999999999999" customHeight="1">
      <c r="B22" s="538" t="s">
        <v>158</v>
      </c>
      <c r="C22" s="539"/>
      <c r="D22" s="538" t="s">
        <v>167</v>
      </c>
      <c r="E22" s="539"/>
      <c r="F22" s="538" t="s">
        <v>166</v>
      </c>
      <c r="G22" s="539"/>
      <c r="H22" s="301" t="s">
        <v>157</v>
      </c>
      <c r="I22" s="301"/>
      <c r="J22" s="301" t="s">
        <v>510</v>
      </c>
      <c r="K22" s="301"/>
    </row>
    <row r="23" spans="1:13" ht="20.149999999999999" customHeight="1">
      <c r="A23" s="94" t="s">
        <v>179</v>
      </c>
      <c r="B23" s="160">
        <f>B9</f>
        <v>0</v>
      </c>
      <c r="C23" s="159">
        <f>1-B23</f>
        <v>1</v>
      </c>
      <c r="D23" s="160">
        <f>D9</f>
        <v>0</v>
      </c>
      <c r="E23" s="159">
        <f>1-D23</f>
        <v>1</v>
      </c>
      <c r="F23" s="160">
        <f>F9</f>
        <v>0</v>
      </c>
      <c r="G23" s="159">
        <f>1-F23</f>
        <v>1</v>
      </c>
      <c r="H23" s="159">
        <f>H13</f>
        <v>0</v>
      </c>
      <c r="I23" s="159">
        <f>1-H23</f>
        <v>1</v>
      </c>
      <c r="J23" s="159">
        <f>J13</f>
        <v>0</v>
      </c>
      <c r="K23" s="159">
        <f>1-J23</f>
        <v>1</v>
      </c>
    </row>
    <row r="24" spans="1:13" ht="33" customHeight="1">
      <c r="A24" s="94" t="s">
        <v>180</v>
      </c>
      <c r="B24" s="161">
        <f>C9</f>
        <v>0</v>
      </c>
      <c r="C24" s="159">
        <f>1-B24</f>
        <v>1</v>
      </c>
      <c r="D24" s="161">
        <f>E9</f>
        <v>0</v>
      </c>
      <c r="E24" s="159">
        <f>1-D24</f>
        <v>1</v>
      </c>
      <c r="F24" s="161">
        <v>0</v>
      </c>
      <c r="G24" s="159">
        <f>1-F24</f>
        <v>1</v>
      </c>
      <c r="H24" s="159">
        <v>0</v>
      </c>
      <c r="I24" s="159">
        <f>1-H24</f>
        <v>1</v>
      </c>
      <c r="J24" s="159">
        <v>0</v>
      </c>
      <c r="K24" s="159">
        <f>1-J24</f>
        <v>1</v>
      </c>
    </row>
    <row r="25" spans="1:13" ht="22.5" customHeight="1">
      <c r="A25" s="94" t="s">
        <v>115</v>
      </c>
      <c r="B25" s="161">
        <v>0</v>
      </c>
      <c r="C25" s="159">
        <f>1-B25</f>
        <v>1</v>
      </c>
      <c r="D25" s="161">
        <v>0</v>
      </c>
      <c r="E25" s="159">
        <f>1-D25</f>
        <v>1</v>
      </c>
      <c r="F25" s="161">
        <v>0</v>
      </c>
      <c r="G25" s="159">
        <f>1-F25</f>
        <v>1</v>
      </c>
      <c r="H25" s="159">
        <f>J13</f>
        <v>0</v>
      </c>
      <c r="I25" s="159">
        <f>1-H25</f>
        <v>1</v>
      </c>
      <c r="J25" s="159">
        <f>L13</f>
        <v>0</v>
      </c>
      <c r="K25" s="159">
        <f>1-J25</f>
        <v>1</v>
      </c>
    </row>
    <row r="26" spans="1:13" ht="20.149999999999999" customHeight="1">
      <c r="A26" s="145" t="s">
        <v>22</v>
      </c>
      <c r="B26" s="125">
        <v>0</v>
      </c>
      <c r="D26" s="125">
        <v>0</v>
      </c>
      <c r="F26" s="125">
        <v>0</v>
      </c>
      <c r="G26" s="92"/>
      <c r="H26" s="158">
        <f>K13</f>
        <v>0</v>
      </c>
      <c r="J26" s="158">
        <f>M13</f>
        <v>0</v>
      </c>
    </row>
    <row r="28" spans="1:13" ht="20.149999999999999" customHeight="1">
      <c r="B28" s="301" t="s">
        <v>161</v>
      </c>
      <c r="C28" s="301"/>
      <c r="D28" s="301" t="s">
        <v>156</v>
      </c>
      <c r="E28" s="301"/>
      <c r="F28" s="301" t="s">
        <v>165</v>
      </c>
      <c r="G28" s="301"/>
      <c r="H28" s="301" t="s">
        <v>163</v>
      </c>
      <c r="I28" s="301"/>
      <c r="J28" s="301" t="s">
        <v>164</v>
      </c>
      <c r="K28" s="301"/>
      <c r="L28" s="301" t="s">
        <v>168</v>
      </c>
      <c r="M28" s="301"/>
    </row>
    <row r="29" spans="1:13" ht="20.149999999999999" customHeight="1">
      <c r="A29" s="99" t="s">
        <v>405</v>
      </c>
      <c r="B29" s="232" t="str">
        <f>B17</f>
        <v>`</v>
      </c>
      <c r="C29" s="232" t="e">
        <f>1-B29</f>
        <v>#VALUE!</v>
      </c>
      <c r="D29" s="232">
        <f>B13</f>
        <v>0</v>
      </c>
      <c r="E29" s="159">
        <f>1-D29</f>
        <v>1</v>
      </c>
      <c r="F29" s="159">
        <f>D13</f>
        <v>0</v>
      </c>
      <c r="G29" s="159">
        <f>1-F29</f>
        <v>1</v>
      </c>
      <c r="H29" s="159">
        <f>F13</f>
        <v>0</v>
      </c>
      <c r="I29" s="159">
        <f>1-H29</f>
        <v>1</v>
      </c>
      <c r="J29" s="159">
        <f>H13</f>
        <v>0</v>
      </c>
      <c r="K29" s="159">
        <f>1-J29</f>
        <v>1</v>
      </c>
      <c r="L29" s="159">
        <f>J13</f>
        <v>0</v>
      </c>
      <c r="M29" s="159">
        <f>1-L29</f>
        <v>1</v>
      </c>
    </row>
    <row r="30" spans="1:13" ht="34.5" customHeight="1">
      <c r="A30" s="99" t="s">
        <v>506</v>
      </c>
      <c r="B30" s="159">
        <f>C17</f>
        <v>0.22857142857142856</v>
      </c>
      <c r="C30" s="159">
        <f>1-B30</f>
        <v>0.77142857142857146</v>
      </c>
      <c r="D30" s="159">
        <f>C13</f>
        <v>0</v>
      </c>
      <c r="E30" s="159">
        <f>1-D30</f>
        <v>1</v>
      </c>
      <c r="F30" s="159">
        <f>E13</f>
        <v>0</v>
      </c>
      <c r="G30" s="159">
        <f>1-F30</f>
        <v>1</v>
      </c>
      <c r="H30" s="159">
        <v>0</v>
      </c>
      <c r="I30" s="159">
        <f>1-H30</f>
        <v>1</v>
      </c>
      <c r="J30" s="159">
        <v>0</v>
      </c>
      <c r="K30" s="159">
        <f>1-J30</f>
        <v>1</v>
      </c>
      <c r="L30" s="159">
        <v>0</v>
      </c>
      <c r="M30" s="159">
        <f>1-L30</f>
        <v>1</v>
      </c>
    </row>
    <row r="31" spans="1:13" ht="25.5" customHeight="1">
      <c r="A31" s="99" t="s">
        <v>115</v>
      </c>
      <c r="B31" s="159">
        <f>D17</f>
        <v>0.2</v>
      </c>
      <c r="C31" s="159">
        <f>1-B31</f>
        <v>0.8</v>
      </c>
      <c r="D31" s="159">
        <f>D13</f>
        <v>0</v>
      </c>
      <c r="E31" s="159">
        <f>1-D31</f>
        <v>1</v>
      </c>
      <c r="F31" s="159">
        <f>F13</f>
        <v>0</v>
      </c>
      <c r="G31" s="159">
        <f>1-F31</f>
        <v>1</v>
      </c>
      <c r="H31" s="159">
        <f>H13</f>
        <v>0</v>
      </c>
      <c r="I31" s="159">
        <f>1-H31</f>
        <v>1</v>
      </c>
      <c r="J31" s="159">
        <f>J13</f>
        <v>0</v>
      </c>
      <c r="K31" s="159">
        <f>1-J31</f>
        <v>1</v>
      </c>
      <c r="L31" s="159">
        <f>L13</f>
        <v>0</v>
      </c>
      <c r="M31" s="159">
        <f>1-L31</f>
        <v>1</v>
      </c>
    </row>
    <row r="32" spans="1:13" ht="20.149999999999999" customHeight="1">
      <c r="A32" s="145" t="s">
        <v>22</v>
      </c>
      <c r="B32" s="158">
        <f>E17</f>
        <v>0.29166666666666663</v>
      </c>
      <c r="D32" s="158">
        <f>E13</f>
        <v>0</v>
      </c>
      <c r="F32" s="158"/>
      <c r="G32" s="92"/>
      <c r="H32" s="158">
        <f>I13</f>
        <v>0</v>
      </c>
      <c r="J32" s="158">
        <f>K13</f>
        <v>0</v>
      </c>
      <c r="L32" s="158">
        <f>M13</f>
        <v>0</v>
      </c>
    </row>
    <row r="34" spans="1:13" ht="20.149999999999999" customHeight="1">
      <c r="B34" s="301" t="s">
        <v>152</v>
      </c>
      <c r="C34" s="301"/>
      <c r="D34" s="301" t="s">
        <v>162</v>
      </c>
      <c r="E34" s="301"/>
      <c r="F34" s="301" t="s">
        <v>160</v>
      </c>
      <c r="G34" s="301"/>
      <c r="H34" s="301" t="s">
        <v>154</v>
      </c>
      <c r="I34" s="301"/>
      <c r="J34" s="301" t="s">
        <v>155</v>
      </c>
      <c r="K34" s="301"/>
      <c r="L34" s="301" t="s">
        <v>159</v>
      </c>
      <c r="M34" s="301"/>
    </row>
    <row r="35" spans="1:13" ht="20.149999999999999" customHeight="1">
      <c r="A35" s="99" t="s">
        <v>405</v>
      </c>
      <c r="B35" s="159">
        <f>B23</f>
        <v>0</v>
      </c>
      <c r="C35" s="159">
        <f>1-B35</f>
        <v>1</v>
      </c>
      <c r="D35" s="159">
        <f>D23</f>
        <v>0</v>
      </c>
      <c r="E35" s="159">
        <f>1-D35</f>
        <v>1</v>
      </c>
      <c r="F35" s="159">
        <f>F23</f>
        <v>0</v>
      </c>
      <c r="G35" s="159">
        <f>1-F35</f>
        <v>1</v>
      </c>
      <c r="H35" s="159">
        <f>H23</f>
        <v>0</v>
      </c>
      <c r="I35" s="159">
        <f>1-H35</f>
        <v>1</v>
      </c>
      <c r="J35" s="159">
        <f>J23</f>
        <v>0</v>
      </c>
      <c r="K35" s="159">
        <f t="shared" ref="K35:M37" si="0">1-J35</f>
        <v>1</v>
      </c>
      <c r="L35" s="159">
        <f>L23</f>
        <v>0</v>
      </c>
      <c r="M35" s="159">
        <f t="shared" si="0"/>
        <v>1</v>
      </c>
    </row>
    <row r="36" spans="1:13" ht="20.149999999999999" customHeight="1">
      <c r="A36" s="99" t="s">
        <v>506</v>
      </c>
      <c r="B36" s="159">
        <v>0</v>
      </c>
      <c r="C36" s="159">
        <f>1-B36</f>
        <v>1</v>
      </c>
      <c r="D36" s="159">
        <v>0</v>
      </c>
      <c r="E36" s="159">
        <f>1-D36</f>
        <v>1</v>
      </c>
      <c r="F36" s="159">
        <v>0</v>
      </c>
      <c r="G36" s="159">
        <f>1-F36</f>
        <v>1</v>
      </c>
      <c r="H36" s="159">
        <v>0</v>
      </c>
      <c r="I36" s="159">
        <f>1-H36</f>
        <v>1</v>
      </c>
      <c r="J36" s="159">
        <v>0</v>
      </c>
      <c r="K36" s="159">
        <f t="shared" si="0"/>
        <v>1</v>
      </c>
      <c r="L36" s="159">
        <v>0</v>
      </c>
      <c r="M36" s="159">
        <f t="shared" si="0"/>
        <v>1</v>
      </c>
    </row>
    <row r="37" spans="1:13" ht="20.149999999999999" customHeight="1">
      <c r="A37" s="99" t="s">
        <v>115</v>
      </c>
      <c r="B37" s="159">
        <f>D23</f>
        <v>0</v>
      </c>
      <c r="C37" s="159">
        <f>1-B37</f>
        <v>1</v>
      </c>
      <c r="D37" s="159">
        <f>F23</f>
        <v>0</v>
      </c>
      <c r="E37" s="159">
        <f>1-D37</f>
        <v>1</v>
      </c>
      <c r="F37" s="159">
        <f>H23</f>
        <v>0</v>
      </c>
      <c r="G37" s="159">
        <f>1-F37</f>
        <v>1</v>
      </c>
      <c r="H37" s="159">
        <f>J23</f>
        <v>0</v>
      </c>
      <c r="I37" s="159">
        <f>1-H37</f>
        <v>1</v>
      </c>
      <c r="J37" s="159">
        <f>L23</f>
        <v>0</v>
      </c>
      <c r="K37" s="159">
        <f t="shared" si="0"/>
        <v>1</v>
      </c>
      <c r="L37" s="159">
        <f>N23</f>
        <v>0</v>
      </c>
      <c r="M37" s="159">
        <f t="shared" si="0"/>
        <v>1</v>
      </c>
    </row>
    <row r="38" spans="1:13" ht="20.149999999999999" customHeight="1">
      <c r="A38" s="145" t="s">
        <v>22</v>
      </c>
      <c r="B38" s="158"/>
      <c r="D38" s="158"/>
      <c r="F38" s="158"/>
      <c r="G38" s="92"/>
      <c r="H38" s="158"/>
      <c r="J38" s="158"/>
      <c r="L38" s="158"/>
    </row>
    <row r="40" spans="1:13" s="95" customFormat="1" ht="30" customHeight="1">
      <c r="B40" s="190" t="s">
        <v>161</v>
      </c>
      <c r="C40" s="190" t="s">
        <v>588</v>
      </c>
      <c r="D40" s="190" t="s">
        <v>587</v>
      </c>
      <c r="G40" s="191"/>
    </row>
    <row r="41" spans="1:13" ht="20.149999999999999" customHeight="1">
      <c r="A41" s="186" t="s">
        <v>405</v>
      </c>
      <c r="B41" s="159" t="str">
        <f>B29</f>
        <v>`</v>
      </c>
      <c r="C41" s="131"/>
      <c r="D41" s="131"/>
    </row>
    <row r="42" spans="1:13" ht="20.149999999999999" customHeight="1">
      <c r="A42" s="186" t="s">
        <v>506</v>
      </c>
      <c r="B42" s="159">
        <f>B30</f>
        <v>0.22857142857142856</v>
      </c>
      <c r="C42" s="131"/>
      <c r="D42" s="131"/>
    </row>
    <row r="43" spans="1:13" ht="20.149999999999999" customHeight="1">
      <c r="A43" s="186" t="s">
        <v>115</v>
      </c>
      <c r="B43" s="159">
        <f>B31</f>
        <v>0.2</v>
      </c>
      <c r="C43" s="131"/>
      <c r="D43" s="131"/>
    </row>
    <row r="44" spans="1:13" ht="20.149999999999999" customHeight="1">
      <c r="A44" s="131" t="s">
        <v>581</v>
      </c>
      <c r="B44" s="187">
        <f>B32</f>
        <v>0.29166666666666663</v>
      </c>
      <c r="C44" s="159">
        <f>'SAN stats'!Q16</f>
        <v>0.89688171243700399</v>
      </c>
      <c r="D44" s="139">
        <v>266179</v>
      </c>
    </row>
  </sheetData>
  <mergeCells count="17">
    <mergeCell ref="F34:G34"/>
    <mergeCell ref="H34:I34"/>
    <mergeCell ref="J34:K34"/>
    <mergeCell ref="B28:C28"/>
    <mergeCell ref="J22:K22"/>
    <mergeCell ref="L34:M34"/>
    <mergeCell ref="H22:I22"/>
    <mergeCell ref="D22:E22"/>
    <mergeCell ref="F22:G22"/>
    <mergeCell ref="J28:K28"/>
    <mergeCell ref="L28:M28"/>
    <mergeCell ref="B22:C22"/>
    <mergeCell ref="D28:E28"/>
    <mergeCell ref="F28:G28"/>
    <mergeCell ref="H28:I28"/>
    <mergeCell ref="B34:C34"/>
    <mergeCell ref="D34:E34"/>
  </mergeCells>
  <phoneticPr fontId="92" type="noConversion"/>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5"/>
  <sheetViews>
    <sheetView workbookViewId="0">
      <selection activeCell="D2" sqref="D2"/>
    </sheetView>
  </sheetViews>
  <sheetFormatPr defaultColWidth="9.1796875" defaultRowHeight="14"/>
  <cols>
    <col min="1" max="1" width="9.1796875" style="124" customWidth="1"/>
    <col min="2" max="2" width="20.453125" style="117" customWidth="1"/>
    <col min="3" max="16384" width="9.1796875" style="117"/>
  </cols>
  <sheetData>
    <row r="1" spans="1:6">
      <c r="A1" s="117"/>
      <c r="C1" s="117" t="s">
        <v>158</v>
      </c>
      <c r="D1" s="117" t="s">
        <v>161</v>
      </c>
    </row>
    <row r="2" spans="1:6" ht="42">
      <c r="A2" s="118">
        <v>10</v>
      </c>
      <c r="B2" s="119" t="s">
        <v>113</v>
      </c>
      <c r="C2" s="120">
        <f>Recap!B26</f>
        <v>0</v>
      </c>
      <c r="D2" s="141">
        <f>Recap!E3</f>
        <v>0</v>
      </c>
      <c r="F2" s="121"/>
    </row>
    <row r="3" spans="1:6">
      <c r="A3" s="118">
        <v>10</v>
      </c>
      <c r="C3" s="122">
        <v>0.01</v>
      </c>
      <c r="D3" s="122">
        <v>0.01</v>
      </c>
    </row>
    <row r="4" spans="1:6">
      <c r="A4" s="118">
        <v>10</v>
      </c>
      <c r="C4" s="122">
        <f>200%-SUM(C2:C3)</f>
        <v>1.99</v>
      </c>
      <c r="D4" s="122">
        <f>200%-SUM(D2:D3)</f>
        <v>1.99</v>
      </c>
    </row>
    <row r="5" spans="1:6">
      <c r="A5" s="118">
        <v>10</v>
      </c>
    </row>
    <row r="6" spans="1:6">
      <c r="A6" s="118">
        <v>10</v>
      </c>
    </row>
    <row r="7" spans="1:6">
      <c r="A7" s="118">
        <v>10</v>
      </c>
    </row>
    <row r="8" spans="1:6">
      <c r="A8" s="118">
        <v>10</v>
      </c>
    </row>
    <row r="9" spans="1:6">
      <c r="A9" s="118">
        <v>10</v>
      </c>
    </row>
    <row r="10" spans="1:6">
      <c r="A10" s="118">
        <v>10</v>
      </c>
    </row>
    <row r="11" spans="1:6">
      <c r="A11" s="118">
        <v>10</v>
      </c>
    </row>
    <row r="12" spans="1:6">
      <c r="A12" s="123">
        <f>SUM(A2:A11)</f>
        <v>100</v>
      </c>
    </row>
    <row r="13" spans="1:6">
      <c r="A13" s="117"/>
    </row>
    <row r="14" spans="1:6">
      <c r="A14" s="117"/>
    </row>
    <row r="15" spans="1:6">
      <c r="A15" s="117"/>
    </row>
    <row r="16" spans="1:6">
      <c r="A16" s="117"/>
    </row>
    <row r="17" spans="1:1">
      <c r="A17" s="117"/>
    </row>
    <row r="18" spans="1:1">
      <c r="A18" s="117"/>
    </row>
    <row r="19" spans="1:1">
      <c r="A19" s="117"/>
    </row>
    <row r="20" spans="1:1">
      <c r="A20" s="117"/>
    </row>
    <row r="21" spans="1:1">
      <c r="A21" s="117"/>
    </row>
    <row r="22" spans="1:1">
      <c r="A22" s="117"/>
    </row>
    <row r="23" spans="1:1">
      <c r="A23" s="117"/>
    </row>
    <row r="24" spans="1:1">
      <c r="A24" s="117"/>
    </row>
    <row r="25" spans="1:1">
      <c r="A25" s="117"/>
    </row>
  </sheetData>
  <phoneticPr fontId="92" type="noConversion"/>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8597889" r:id="rId3" name="Spinner 1">
              <controlPr defaultSize="0" autoPict="0">
                <anchor moveWithCells="1" sizeWithCells="1">
                  <from>
                    <xdr:col>8</xdr:col>
                    <xdr:colOff>31750</xdr:colOff>
                    <xdr:row>14</xdr:row>
                    <xdr:rowOff>57150</xdr:rowOff>
                  </from>
                  <to>
                    <xdr:col>8</xdr:col>
                    <xdr:colOff>336550</xdr:colOff>
                    <xdr:row>16</xdr:row>
                    <xdr:rowOff>95250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4</vt:i4>
      </vt:variant>
    </vt:vector>
  </HeadingPairs>
  <TitlesOfParts>
    <vt:vector size="17" baseType="lpstr">
      <vt:lpstr>User guide</vt:lpstr>
      <vt:lpstr>Ghana</vt:lpstr>
      <vt:lpstr>Ghana new</vt:lpstr>
      <vt:lpstr>Senegal</vt:lpstr>
      <vt:lpstr>grille et tableau de bord</vt:lpstr>
      <vt:lpstr>Structure grille</vt:lpstr>
      <vt:lpstr>SAN stats</vt:lpstr>
      <vt:lpstr>Recap</vt:lpstr>
      <vt:lpstr>Graphique</vt:lpstr>
      <vt:lpstr>Pilier 3 </vt:lpstr>
      <vt:lpstr>Tracking sheet indic </vt:lpstr>
      <vt:lpstr>5. Efficacite</vt:lpstr>
      <vt:lpstr>Redevabilite plan</vt:lpstr>
      <vt:lpstr>'grille et tableau de bord'!Print_Titles</vt:lpstr>
      <vt:lpstr>Senegal!Print_Titles</vt:lpstr>
      <vt:lpstr>'Structure grille'!Print_Titles</vt:lpstr>
      <vt:lpstr>'Tracking sheet indic '!Print_Titles</vt:lpstr>
    </vt:vector>
  </TitlesOfParts>
  <Company>Oxfam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Sidy Gueye NIANG</dc:creator>
  <cp:lastModifiedBy>Zeyu CHEN</cp:lastModifiedBy>
  <cp:lastPrinted>2019-11-20T19:37:45Z</cp:lastPrinted>
  <dcterms:created xsi:type="dcterms:W3CDTF">2013-08-18T20:00:53Z</dcterms:created>
  <dcterms:modified xsi:type="dcterms:W3CDTF">2024-01-25T15:41:20Z</dcterms:modified>
</cp:coreProperties>
</file>