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t/src/emit-ghg/plume_tracking/data/"/>
    </mc:Choice>
  </mc:AlternateContent>
  <xr:revisionPtr revIDLastSave="0" documentId="13_ncr:1_{10EEBBC1-D54B-6442-9650-BCD53E8F4B24}" xr6:coauthVersionLast="47" xr6:coauthVersionMax="47" xr10:uidLastSave="{00000000-0000-0000-0000-000000000000}"/>
  <bookViews>
    <workbookView xWindow="-8340" yWindow="-22420" windowWidth="30240" windowHeight="21120" xr2:uid="{FC8FD736-6A94-144F-B792-6604A39B0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B7" i="1" l="1"/>
  <c r="B11" i="1" s="1"/>
  <c r="B14" i="1" s="1"/>
  <c r="B24" i="1" s="1"/>
  <c r="B6" i="1"/>
  <c r="B10" i="1" s="1"/>
  <c r="B13" i="1" s="1"/>
  <c r="B23" i="1" s="1"/>
  <c r="B27" i="1" l="1"/>
  <c r="B26" i="1" l="1"/>
  <c r="B28" i="1" s="1"/>
</calcChain>
</file>

<file path=xl/sharedStrings.xml><?xml version="1.0" encoding="utf-8"?>
<sst xmlns="http://schemas.openxmlformats.org/spreadsheetml/2006/main" count="41" uniqueCount="31">
  <si>
    <t>aircraft altitude</t>
  </si>
  <si>
    <t>aircraft speed</t>
  </si>
  <si>
    <t>m</t>
  </si>
  <si>
    <t>m/s</t>
  </si>
  <si>
    <t>frame 0</t>
  </si>
  <si>
    <t>s</t>
  </si>
  <si>
    <t>frame 1</t>
  </si>
  <si>
    <t>frame 2</t>
  </si>
  <si>
    <t>aircraft distance 0-1</t>
  </si>
  <si>
    <t>aircraft distance 1-2</t>
  </si>
  <si>
    <t>plume height</t>
  </si>
  <si>
    <t>Assume aircraft at this frame is straight overhead (nadir look)</t>
  </si>
  <si>
    <t>I know this is changing, but call it fixed for this simple calculation</t>
  </si>
  <si>
    <t>Layover distance 0-1</t>
  </si>
  <si>
    <t>Layover distance 1-2</t>
  </si>
  <si>
    <t>Apparent projection speed 0-1</t>
  </si>
  <si>
    <t>Apparent projection speed 1-2</t>
  </si>
  <si>
    <t>If this is small compared to windspeed, then layover is not important</t>
  </si>
  <si>
    <t>wind vectors in frame 1</t>
  </si>
  <si>
    <t>pixel size</t>
  </si>
  <si>
    <t>windspeed frame 1</t>
  </si>
  <si>
    <t>windspeed frame 2</t>
  </si>
  <si>
    <t>X</t>
  </si>
  <si>
    <t>Y</t>
  </si>
  <si>
    <t>total windspeed frame 0-1</t>
  </si>
  <si>
    <t>total windspeed frame 1-2</t>
  </si>
  <si>
    <t>Total average windspeed</t>
  </si>
  <si>
    <t xml:space="preserve"> m</t>
  </si>
  <si>
    <t>Briggs model with 1173 m distance</t>
  </si>
  <si>
    <t>from previous calculations</t>
  </si>
  <si>
    <t>wind vectors in frame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</si>
</sst>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2"/>
      <color theme="1"/>
      <name val="Aptos"/>
    </font>
    <font>
      <b/>
      <sz val="12"/>
      <color theme="1"/>
      <name val="Apto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0" fontId="3" fillId="2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D166-6E70-A14A-8CDF-830862F96538}">
  <dimension ref="A1:E30"/>
  <sheetViews>
    <sheetView tabSelected="1" zoomScale="140" zoomScaleNormal="140" workbookViewId="0">
      <selection activeCell="B20" sqref="B20"/>
    </sheetView>
  </sheetViews>
  <sheetFormatPr baseColWidth="10" defaultRowHeight="16" x14ac:dyDescent="0.2"/>
  <cols>
    <col min="1" max="1" width="25.83203125" bestFit="1" customWidth="1"/>
  </cols>
  <sheetData>
    <row r="1" spans="1:4" x14ac:dyDescent="0.2">
      <c r="A1" s="4" t="s">
        <v>0</v>
      </c>
      <c r="B1" s="4">
        <v>5000</v>
      </c>
      <c r="C1" s="4" t="s">
        <v>2</v>
      </c>
      <c r="D1" t="s">
        <v>12</v>
      </c>
    </row>
    <row r="2" spans="1:4" x14ac:dyDescent="0.2">
      <c r="A2" s="4" t="s">
        <v>1</v>
      </c>
      <c r="B2" s="4">
        <v>100</v>
      </c>
      <c r="C2" s="4" t="s">
        <v>3</v>
      </c>
    </row>
    <row r="3" spans="1:4" x14ac:dyDescent="0.2">
      <c r="A3" s="4" t="s">
        <v>4</v>
      </c>
      <c r="B3" s="4">
        <v>0</v>
      </c>
      <c r="C3" s="4" t="s">
        <v>5</v>
      </c>
    </row>
    <row r="4" spans="1:4" x14ac:dyDescent="0.2">
      <c r="A4" s="4" t="s">
        <v>6</v>
      </c>
      <c r="B4" s="4">
        <v>15</v>
      </c>
      <c r="C4" s="4" t="s">
        <v>5</v>
      </c>
      <c r="D4" t="s">
        <v>11</v>
      </c>
    </row>
    <row r="5" spans="1:4" x14ac:dyDescent="0.2">
      <c r="A5" s="4" t="s">
        <v>7</v>
      </c>
      <c r="B5" s="4">
        <v>27</v>
      </c>
      <c r="C5" s="4" t="s">
        <v>5</v>
      </c>
    </row>
    <row r="6" spans="1:4" x14ac:dyDescent="0.2">
      <c r="A6" s="4" t="s">
        <v>8</v>
      </c>
      <c r="B6" s="4">
        <f>(B4-B3)*B2</f>
        <v>1500</v>
      </c>
      <c r="C6" s="4" t="s">
        <v>2</v>
      </c>
    </row>
    <row r="7" spans="1:4" x14ac:dyDescent="0.2">
      <c r="A7" s="4" t="s">
        <v>9</v>
      </c>
      <c r="B7" s="4">
        <f>(B5-B4)*B2</f>
        <v>1200</v>
      </c>
      <c r="C7" s="4" t="s">
        <v>2</v>
      </c>
    </row>
    <row r="8" spans="1:4" x14ac:dyDescent="0.2">
      <c r="A8" s="4"/>
      <c r="B8" s="4"/>
      <c r="C8" s="4"/>
    </row>
    <row r="9" spans="1:4" x14ac:dyDescent="0.2">
      <c r="A9" s="4" t="s">
        <v>10</v>
      </c>
      <c r="B9" s="7">
        <v>41.8</v>
      </c>
      <c r="C9" s="4" t="s">
        <v>27</v>
      </c>
      <c r="D9" t="s">
        <v>28</v>
      </c>
    </row>
    <row r="10" spans="1:4" x14ac:dyDescent="0.2">
      <c r="A10" s="4" t="s">
        <v>13</v>
      </c>
      <c r="B10" s="4">
        <f>B9*B6/B1</f>
        <v>12.54</v>
      </c>
      <c r="C10" s="4" t="s">
        <v>2</v>
      </c>
    </row>
    <row r="11" spans="1:4" x14ac:dyDescent="0.2">
      <c r="A11" s="4" t="s">
        <v>14</v>
      </c>
      <c r="B11" s="4">
        <f>B9*B7/B1</f>
        <v>10.032</v>
      </c>
      <c r="C11" s="4" t="s">
        <v>2</v>
      </c>
    </row>
    <row r="12" spans="1:4" x14ac:dyDescent="0.2">
      <c r="A12" s="4"/>
      <c r="B12" s="4"/>
      <c r="C12" s="4"/>
    </row>
    <row r="13" spans="1:4" x14ac:dyDescent="0.2">
      <c r="A13" s="4" t="s">
        <v>15</v>
      </c>
      <c r="B13" s="4">
        <f>B10/(B4-B3)</f>
        <v>0.83599999999999997</v>
      </c>
      <c r="C13" s="4" t="s">
        <v>3</v>
      </c>
      <c r="D13" t="s">
        <v>17</v>
      </c>
    </row>
    <row r="14" spans="1:4" x14ac:dyDescent="0.2">
      <c r="A14" s="4" t="s">
        <v>16</v>
      </c>
      <c r="B14" s="4">
        <f>B11/(B5-B4)</f>
        <v>0.83599999999999997</v>
      </c>
      <c r="C14" s="4" t="s">
        <v>3</v>
      </c>
      <c r="D14" t="s">
        <v>17</v>
      </c>
    </row>
    <row r="15" spans="1:4" x14ac:dyDescent="0.2">
      <c r="A15" s="4"/>
      <c r="B15" s="4"/>
      <c r="C15" s="4"/>
    </row>
    <row r="16" spans="1:4" x14ac:dyDescent="0.2">
      <c r="A16" s="4"/>
      <c r="B16" s="4"/>
      <c r="C16" s="4"/>
    </row>
    <row r="17" spans="1:5" x14ac:dyDescent="0.2">
      <c r="B17" s="2"/>
    </row>
    <row r="18" spans="1:5" x14ac:dyDescent="0.2">
      <c r="A18" s="4"/>
      <c r="B18" t="s">
        <v>22</v>
      </c>
      <c r="C18" s="4" t="s">
        <v>23</v>
      </c>
    </row>
    <row r="19" spans="1:5" x14ac:dyDescent="0.2">
      <c r="A19" s="4" t="s">
        <v>18</v>
      </c>
      <c r="B19" s="7">
        <v>12.1</v>
      </c>
      <c r="C19" s="8">
        <v>-25.9</v>
      </c>
      <c r="D19" s="3"/>
      <c r="E19" t="s">
        <v>29</v>
      </c>
    </row>
    <row r="20" spans="1:5" x14ac:dyDescent="0.2">
      <c r="A20" s="4" t="s">
        <v>30</v>
      </c>
      <c r="B20" s="7">
        <v>10.7</v>
      </c>
      <c r="C20" s="8">
        <v>-15.2</v>
      </c>
      <c r="D20" s="3"/>
      <c r="E20" t="s">
        <v>29</v>
      </c>
    </row>
    <row r="21" spans="1:5" x14ac:dyDescent="0.2">
      <c r="A21" s="4" t="s">
        <v>19</v>
      </c>
      <c r="B21" s="6">
        <v>2.5</v>
      </c>
      <c r="C21" s="6">
        <v>2.5</v>
      </c>
      <c r="D21" s="1"/>
    </row>
    <row r="22" spans="1:5" x14ac:dyDescent="0.2">
      <c r="A22" s="4"/>
      <c r="B22" s="4"/>
      <c r="C22" s="4"/>
    </row>
    <row r="23" spans="1:5" x14ac:dyDescent="0.2">
      <c r="A23" s="4" t="s">
        <v>20</v>
      </c>
      <c r="B23" s="4">
        <f>$B$21*B19/(B4-B3)-B13</f>
        <v>1.1806666666666668</v>
      </c>
      <c r="C23" s="4">
        <f>$C$21*C19/(B4-B3)</f>
        <v>-4.3166666666666664</v>
      </c>
    </row>
    <row r="24" spans="1:5" x14ac:dyDescent="0.2">
      <c r="A24" s="4" t="s">
        <v>21</v>
      </c>
      <c r="B24" s="4">
        <f>$B$21*B20/(B5-B4)-B14</f>
        <v>1.3931666666666667</v>
      </c>
      <c r="C24" s="4">
        <f>$C$21*C20/(B5-B4)</f>
        <v>-3.1666666666666665</v>
      </c>
    </row>
    <row r="25" spans="1:5" x14ac:dyDescent="0.2">
      <c r="A25" s="4"/>
    </row>
    <row r="26" spans="1:5" x14ac:dyDescent="0.2">
      <c r="A26" s="5" t="s">
        <v>24</v>
      </c>
      <c r="B26" s="5">
        <f>SQRT(POWER(B23,2)+POWER(C23,2))</f>
        <v>4.4752189766411306</v>
      </c>
      <c r="C26" s="2"/>
    </row>
    <row r="27" spans="1:5" x14ac:dyDescent="0.2">
      <c r="A27" s="5" t="s">
        <v>25</v>
      </c>
      <c r="B27" s="5">
        <f>SQRT(POWER(B24,2)+POWER(C24,2))</f>
        <v>3.459579618810483</v>
      </c>
      <c r="C27" s="2"/>
    </row>
    <row r="28" spans="1:5" x14ac:dyDescent="0.2">
      <c r="A28" s="5" t="s">
        <v>26</v>
      </c>
      <c r="B28" s="5">
        <f>AVERAGE(B26:B27)</f>
        <v>3.967399297725807</v>
      </c>
    </row>
    <row r="29" spans="1:5" x14ac:dyDescent="0.2">
      <c r="A29" s="4"/>
      <c r="B29" s="4"/>
      <c r="C29" s="4"/>
    </row>
    <row r="30" spans="1:5" x14ac:dyDescent="0.2">
      <c r="C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Fahlen, Jay E (US 382B)</dc:creator>
  <cp:lastModifiedBy>Thompson, David R (US 382B)</cp:lastModifiedBy>
  <dcterms:created xsi:type="dcterms:W3CDTF">2025-01-31T00:01:44Z</dcterms:created>
  <dcterms:modified xsi:type="dcterms:W3CDTF">2025-04-09T17:25:18Z</dcterms:modified>
</cp:coreProperties>
</file>