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odel" sheetId="1" r:id="rId1"/>
    <sheet name="TestModel" sheetId="4" r:id="rId2"/>
    <sheet name="Testing" sheetId="3" r:id="rId3"/>
    <sheet name="Notes" sheetId="2" r:id="rId4"/>
  </sheets>
  <definedNames>
    <definedName name="_xlnm._FilterDatabase" localSheetId="0" hidden="1">Model!$A$3:$J$21</definedName>
    <definedName name="_xlnm._FilterDatabase" localSheetId="3" hidden="1">Notes!$A$1:$C$35</definedName>
    <definedName name="_xlnm._FilterDatabase" localSheetId="1" hidden="1">TestModel!$A$1:$R$47</definedName>
  </definedNames>
  <calcPr calcId="144525"/>
</workbook>
</file>

<file path=xl/calcChain.xml><?xml version="1.0" encoding="utf-8"?>
<calcChain xmlns="http://schemas.openxmlformats.org/spreadsheetml/2006/main">
  <c r="Q35" i="4" l="1"/>
  <c r="R35" i="4"/>
  <c r="S32" i="4"/>
  <c r="Q37" i="4"/>
  <c r="R37" i="4"/>
  <c r="S33" i="4"/>
  <c r="Q39" i="4"/>
  <c r="R39" i="4"/>
  <c r="S34" i="4"/>
  <c r="Q41" i="4"/>
  <c r="R41" i="4"/>
  <c r="S35" i="4"/>
  <c r="Q43" i="4"/>
  <c r="R43" i="4"/>
  <c r="S36" i="4"/>
  <c r="Q45" i="4"/>
  <c r="R45" i="4"/>
  <c r="S37" i="4"/>
  <c r="Q47" i="4"/>
  <c r="R47" i="4"/>
  <c r="S38" i="4"/>
  <c r="Q33" i="4"/>
  <c r="R33" i="4"/>
  <c r="S39" i="4"/>
  <c r="Q34" i="4"/>
  <c r="R34" i="4"/>
  <c r="S40" i="4"/>
  <c r="Q36" i="4"/>
  <c r="R36" i="4"/>
  <c r="S41" i="4"/>
  <c r="Q38" i="4"/>
  <c r="R38" i="4"/>
  <c r="S42" i="4"/>
  <c r="Q40" i="4"/>
  <c r="R40" i="4"/>
  <c r="S43" i="4"/>
  <c r="Q42" i="4"/>
  <c r="R42" i="4"/>
  <c r="S44" i="4"/>
  <c r="Q44" i="4"/>
  <c r="R44" i="4"/>
  <c r="S45" i="4"/>
  <c r="Q46" i="4"/>
  <c r="R46" i="4"/>
  <c r="S46" i="4"/>
  <c r="Q32" i="4"/>
  <c r="R32" i="4"/>
  <c r="S4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2" i="4"/>
  <c r="R31" i="4" l="1"/>
  <c r="Q31" i="4"/>
  <c r="R29" i="4"/>
  <c r="Q29" i="4"/>
  <c r="R27" i="4"/>
  <c r="Q27" i="4"/>
  <c r="R30" i="4"/>
  <c r="Q30" i="4"/>
  <c r="R28" i="4"/>
  <c r="Q28" i="4"/>
  <c r="R26" i="4"/>
  <c r="Q26" i="4"/>
  <c r="Q2" i="4" l="1"/>
  <c r="R2" i="4"/>
  <c r="Q4" i="4"/>
  <c r="R4" i="4"/>
  <c r="Q6" i="4"/>
  <c r="R6" i="4"/>
  <c r="Q8" i="4"/>
  <c r="R8" i="4"/>
  <c r="Q3" i="4"/>
  <c r="R3" i="4"/>
  <c r="Q5" i="4"/>
  <c r="R5" i="4"/>
  <c r="Q7" i="4"/>
  <c r="R7" i="4"/>
  <c r="Q9" i="4"/>
  <c r="R9" i="4"/>
  <c r="Q13" i="4" l="1"/>
  <c r="R13" i="4"/>
  <c r="Q15" i="4"/>
  <c r="R15" i="4"/>
  <c r="Q17" i="4"/>
  <c r="R17" i="4"/>
  <c r="Q19" i="4"/>
  <c r="R19" i="4"/>
  <c r="Q21" i="4"/>
  <c r="R21" i="4"/>
  <c r="Q23" i="4"/>
  <c r="R23" i="4"/>
  <c r="Q25" i="4"/>
  <c r="R25" i="4"/>
  <c r="Q10" i="4"/>
  <c r="R10" i="4"/>
  <c r="Q12" i="4"/>
  <c r="R12" i="4"/>
  <c r="Q14" i="4"/>
  <c r="R14" i="4"/>
  <c r="Q16" i="4"/>
  <c r="R16" i="4"/>
  <c r="Q18" i="4"/>
  <c r="R18" i="4"/>
  <c r="Q20" i="4"/>
  <c r="R20" i="4"/>
  <c r="Q22" i="4"/>
  <c r="R22" i="4"/>
  <c r="Q24" i="4"/>
  <c r="R24" i="4"/>
  <c r="R11" i="4"/>
  <c r="Q11" i="4"/>
</calcChain>
</file>

<file path=xl/sharedStrings.xml><?xml version="1.0" encoding="utf-8"?>
<sst xmlns="http://schemas.openxmlformats.org/spreadsheetml/2006/main" count="394" uniqueCount="91">
  <si>
    <t>File</t>
  </si>
  <si>
    <t>Processing</t>
  </si>
  <si>
    <t>Features</t>
  </si>
  <si>
    <t>Model</t>
  </si>
  <si>
    <t>Input</t>
  </si>
  <si>
    <t>Output</t>
  </si>
  <si>
    <t>string</t>
  </si>
  <si>
    <t>Notes</t>
  </si>
  <si>
    <t>(7 features)
[(1) %ascii, 
 (2) %digit, 
 (3) %punctuation, 
 (4) %others, 
 (5) %term in name keyword,
 (6) %term in address keyword,
 (7) %term in phone keyword]</t>
  </si>
  <si>
    <t>Matrix(nx7)
Matrix(nx1)</t>
  </si>
  <si>
    <t>Matrix[nx1]</t>
  </si>
  <si>
    <t>Config</t>
  </si>
  <si>
    <t>3-layer NN:
. Layer 0: 7 units 
. Layer 1: sigmoid - 100 units
. Layer 2: softmax - 3
Learning rule: adagrad
Learning rate: 0.01
n_iterator = 1000</t>
  </si>
  <si>
    <t>20160225 - 2</t>
  </si>
  <si>
    <t>(12 features)
[(1) len(string) &lt; 7,
(2) len(string) &lt; 15,
(3) len(string) &lt; 30,
(4) len(string) &lt; 45,
(5) len(string) &gt;= 45,
(6) %ascii, 
(7) %digit, 
(8) %punctuation, 
(9) %others, 
(10) %term in name keyword,
(11) %term in address keyword,
(12) %term in phone keyword]</t>
  </si>
  <si>
    <t>3-layer NN:
. Layer 0: 12 units 
. Layer 1: sigmoid - 100 units
. Layer 2: softmax - 3
Learning rule: adagrad
Learning rate: 0.01
n_iterator = 1000</t>
  </si>
  <si>
    <t>Matrix(nx12)
Matrix(nx1)</t>
  </si>
  <si>
    <t>20160225 - 1</t>
  </si>
  <si>
    <t>20160225 - 3</t>
  </si>
  <si>
    <t>Brand</t>
  </si>
  <si>
    <t>Master</t>
  </si>
  <si>
    <t>Sample</t>
  </si>
  <si>
    <t>Test Address Segment</t>
  </si>
  <si>
    <t>Test Specific Model</t>
  </si>
  <si>
    <t>Test Model Parameters</t>
  </si>
  <si>
    <t>string 
- unicode -&gt; ascii
- remove '\n'
- lower
- space by space</t>
  </si>
  <si>
    <t>Test Term Classifier</t>
  </si>
  <si>
    <t>Static data</t>
  </si>
  <si>
    <t>20160225 - 4</t>
  </si>
  <si>
    <t>Random data</t>
  </si>
  <si>
    <t>20160227 - 1</t>
  </si>
  <si>
    <t>20160227 - 2</t>
  </si>
  <si>
    <t>20160227 - 3</t>
  </si>
  <si>
    <t>20160227 - 4</t>
  </si>
  <si>
    <t>4-layer NN:
. Layer 0: 7 units 
. Layer 1: sigmoid - 100 units
. Layer 2: sigmoid - 100 units
. Layer 3: softmax - 3
Learning rule: adagrad
Learning rate: 0.01
n_iterator = 1000</t>
  </si>
  <si>
    <t>4-layer NN:
. Layer 0: 12 units 
. Layer 1: sigmoid - 100 units
. Layer 2: sigmoid - 100 units
. Layer 3: softmax - 3
Learning rule: adagrad
Learning rate: 0.01
n_iterator = 1000</t>
  </si>
  <si>
    <t>Test</t>
  </si>
  <si>
    <t>Train</t>
  </si>
  <si>
    <t>20160228 - 1</t>
  </si>
  <si>
    <t>20160228 - 2</t>
  </si>
  <si>
    <t>20160228 - 3</t>
  </si>
  <si>
    <t>20160228 - 4</t>
  </si>
  <si>
    <t>5-layer NN:
. Layer 0: 7 units 
. Layer 1: sigmoid - 100 units
. Layer 2: sigmoid - 100 units
. Layer 3: sigmoid - 100 units
. Layer 4: softmax - 3
Learning rule: adagrad
Learning rate: 0.01
n_iterator = 1000</t>
  </si>
  <si>
    <t>Type</t>
  </si>
  <si>
    <t>Name</t>
  </si>
  <si>
    <t>Mean</t>
  </si>
  <si>
    <t>STD</t>
  </si>
  <si>
    <t>X</t>
  </si>
  <si>
    <t>Preprocess</t>
  </si>
  <si>
    <t>Networks</t>
  </si>
  <si>
    <r>
      <t xml:space="preserve">string 
- </t>
    </r>
    <r>
      <rPr>
        <b/>
        <sz val="11"/>
        <color rgb="FFFF0000"/>
        <rFont val="Calibri"/>
        <family val="2"/>
        <scheme val="minor"/>
      </rPr>
      <t>unicode -&gt; ascii</t>
    </r>
    <r>
      <rPr>
        <sz val="11"/>
        <color theme="1"/>
        <rFont val="Calibri"/>
        <family val="2"/>
        <scheme val="minor"/>
      </rPr>
      <t xml:space="preserve">
- remove '\n'
- lower
- space by space</t>
    </r>
  </si>
  <si>
    <r>
      <t xml:space="preserve">(12 features)
</t>
    </r>
    <r>
      <rPr>
        <b/>
        <sz val="11"/>
        <color rgb="FFFF0000"/>
        <rFont val="Calibri"/>
        <family val="2"/>
        <scheme val="minor"/>
      </rPr>
      <t>[(1) len(string) &lt; 7,
(2) len(string) &lt; 15,</t>
    </r>
    <r>
      <rPr>
        <sz val="11"/>
        <rFont val="Calibri"/>
        <family val="2"/>
        <scheme val="minor"/>
      </rPr>
      <t xml:space="preserve">
(3) len(string) &lt; 30,
(4) len(string) &lt; 45,
(5) len(string) &gt;= 45,
(6) %ascii, 
(7) %digit, 
(8) %punctuation, 
(9) %others, 
(10) %term in name keyword,
(11) %term in address keyword,
(12) %term in phone keyword]</t>
    </r>
  </si>
  <si>
    <t>20160301 - 2</t>
  </si>
  <si>
    <t>20160301 - 3</t>
  </si>
  <si>
    <t>20160301 - 4</t>
  </si>
  <si>
    <r>
      <t xml:space="preserve">string </t>
    </r>
    <r>
      <rPr>
        <sz val="11"/>
        <color theme="1"/>
        <rFont val="Calibri"/>
        <family val="2"/>
        <scheme val="minor"/>
      </rPr>
      <t xml:space="preserve">
- remove '\n'
- lower
- space by space</t>
    </r>
  </si>
  <si>
    <t>string 
- remove '\n'
- lower
- space by space</t>
  </si>
  <si>
    <t>From 20160301 - 1 -&gt; 4:
- remove unicode -&gt; ascii</t>
  </si>
  <si>
    <t>From 20160301 - 1 -&gt; 4:
- change length range:
 + … &lt; 10
 + 10 &lt;= … &lt; 23 
 +23 &lt;= …  &lt; 30</t>
  </si>
  <si>
    <r>
      <t xml:space="preserve">(12 features)
</t>
    </r>
    <r>
      <rPr>
        <b/>
        <sz val="11"/>
        <color rgb="FFFFFF00"/>
        <rFont val="Calibri"/>
        <family val="2"/>
        <scheme val="minor"/>
      </rPr>
      <t>[(1) len(string) &lt; 10,
(2) len(string) &lt; 23,</t>
    </r>
    <r>
      <rPr>
        <sz val="11"/>
        <rFont val="Calibri"/>
        <family val="2"/>
        <scheme val="minor"/>
      </rPr>
      <t xml:space="preserve">
(3) len(string) &lt; 30,
(4) len(string) &lt; 45,
(5) len(string) &gt;= 45,
(6) %ascii, 
(7) %digit, 
(8) %punctuation, 
(9) %others, 
(10) %term in name keyword,
(11) %term in address keyword,
(12) %term in phone keyword]</t>
    </r>
  </si>
  <si>
    <r>
      <t>(12 features)
[</t>
    </r>
    <r>
      <rPr>
        <b/>
        <sz val="11"/>
        <color rgb="FFFFFF00"/>
        <rFont val="Calibri"/>
        <family val="2"/>
        <scheme val="minor"/>
      </rPr>
      <t>(1) len(string) &lt; 10,
(2) len(string) &lt; 23,</t>
    </r>
    <r>
      <rPr>
        <sz val="11"/>
        <rFont val="Calibri"/>
        <family val="2"/>
        <scheme val="minor"/>
      </rPr>
      <t xml:space="preserve">
(3) len(string) &lt; 30,
(4) len(string) &lt; 45,
(5) len(string) &gt;= 45,
(6) %ascii, 
(7) %digit, 
(8) %punctuation, 
(9) %others, 
(10) %term in name keyword,
(11) %term in address keyword,
(12) %term in phone keyword]</t>
    </r>
  </si>
  <si>
    <t>From 20160301 - 1 -&gt; 4:
- remove unicode -&gt; ascii
- change length range:
 + … &lt; 10
 + 10 &lt;= … &lt; 23 
 +23 &lt;= …  &lt; 30</t>
  </si>
  <si>
    <t>Note</t>
  </si>
  <si>
    <t>- Remove converting unicode to ascii</t>
  </si>
  <si>
    <t>- Change length range of text</t>
  </si>
  <si>
    <t>- Change features</t>
  </si>
  <si>
    <t>- Remove converting unicode to ascii
- Change length range of text</t>
  </si>
  <si>
    <t>(8 features)
[(0) length
 (1) %ascii, 
 (2) %digit, 
 (3) %punctuation, 
 (4) %others, 
 (5) %term in name keyword,
 (6) %term in address keyword,
 (7) %term in phone keyword,
]</t>
  </si>
  <si>
    <t>20160302 - 2</t>
  </si>
  <si>
    <t>- Change length text range by length</t>
  </si>
  <si>
    <t>20160302 - 4</t>
  </si>
  <si>
    <t>20160302 - 5</t>
  </si>
  <si>
    <t>20160302 - 6</t>
  </si>
  <si>
    <t>20160302 - 7</t>
  </si>
  <si>
    <t>20160302 - 8</t>
  </si>
  <si>
    <t>20160302 - 9</t>
  </si>
  <si>
    <t>20160302 - 10</t>
  </si>
  <si>
    <t>Data</t>
  </si>
  <si>
    <t>20160303 - 1</t>
  </si>
  <si>
    <t>https://www.briandunning.com/sample-data/</t>
  </si>
  <si>
    <t>Undate features: length, %max_ascii_skip_0, %max_digit_skip_0</t>
  </si>
  <si>
    <t>Undate features: length, %max_ascii_skip_1, %max_digit_skip_1</t>
  </si>
  <si>
    <t>Undate features: length, %max_ascii_skip_2, %max_digit_skip_2</t>
  </si>
  <si>
    <t>20160303 - 2</t>
  </si>
  <si>
    <t>20160303 - 3</t>
  </si>
  <si>
    <t>20160302 - 3</t>
  </si>
  <si>
    <t>Test on Data: https://www.briandunning.com/sample-data/</t>
  </si>
  <si>
    <r>
      <t xml:space="preserve">(10 features)
</t>
    </r>
    <r>
      <rPr>
        <b/>
        <sz val="11"/>
        <color rgb="FFFF0000"/>
        <rFont val="Calibri"/>
        <family val="2"/>
        <scheme val="minor"/>
      </rPr>
      <t>[(1) length
(2)%max_ascii_skip_0,
(3)%max_digit_skip_0,</t>
    </r>
    <r>
      <rPr>
        <sz val="11"/>
        <rFont val="Calibri"/>
        <family val="2"/>
        <scheme val="minor"/>
      </rPr>
      <t xml:space="preserve">
(4) %ascii, 
(5) %digit, 
(6) %punctuation, 
(7) %others, 
(8) %term in name keyword,
(9) %term in address keyword,
(10) %term in phone keyword]</t>
    </r>
  </si>
  <si>
    <r>
      <t xml:space="preserve">(10 features)
</t>
    </r>
    <r>
      <rPr>
        <b/>
        <sz val="11"/>
        <color rgb="FFFF0000"/>
        <rFont val="Calibri"/>
        <family val="2"/>
        <scheme val="minor"/>
      </rPr>
      <t>[(1) length
(2)%max_ascii_skip_1,
(3)%max_digit_skip_1,</t>
    </r>
    <r>
      <rPr>
        <sz val="11"/>
        <rFont val="Calibri"/>
        <family val="2"/>
        <scheme val="minor"/>
      </rPr>
      <t xml:space="preserve">
(4) %ascii, 
(5) %digit, 
(6) %punctuation, 
(7) %others, 
(8) %term in name keyword,
(9) %term in address keyword,
(10) %term in phone keyword]</t>
    </r>
  </si>
  <si>
    <r>
      <t xml:space="preserve">(10 features)
</t>
    </r>
    <r>
      <rPr>
        <b/>
        <sz val="11"/>
        <color rgb="FFFF0000"/>
        <rFont val="Calibri"/>
        <family val="2"/>
        <scheme val="minor"/>
      </rPr>
      <t>[(1) length
(2)%max_ascii_skip_2,
(3)%max_digit_skip_2,</t>
    </r>
    <r>
      <rPr>
        <sz val="11"/>
        <rFont val="Calibri"/>
        <family val="2"/>
        <scheme val="minor"/>
      </rPr>
      <t xml:space="preserve">
(4) %ascii, 
(5) %digit, 
(6) %punctuation, 
(7) %others, 
(8) %term in name keyword,
(9) %term in address keyword,
(10) %term in phone keyword]</t>
    </r>
  </si>
  <si>
    <t>(12 features)
[(1) length
(2)%max_ascii_skip_0,
(3)%max_digit_skip_0,
(4) %ascii, 
(5) %digit, 
(6) %punctuation, 
(7) %others, 
(8) %term in name keyword,
(9) %term in address keyword,
(10) %term in phone keyword,
(11) count_vnese_characters
(12) %vnese_characters]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</si>
</sst>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/>
    <xf numFmtId="0" fontId="4" fillId="0" borderId="0" xfId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riandunning.com/sampl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55" zoomScaleNormal="55" workbookViewId="0">
      <pane xSplit="1" ySplit="3" topLeftCell="B29" activePane="bottomRight" state="frozen"/>
      <selection pane="topRight" activeCell="B1" sqref="B1"/>
      <selection pane="bottomLeft" activeCell="A3" sqref="A3"/>
      <selection pane="bottomRight" activeCell="F34" sqref="F34"/>
    </sheetView>
  </sheetViews>
  <sheetFormatPr defaultRowHeight="15" x14ac:dyDescent="0.25"/>
  <cols>
    <col min="1" max="2" width="20.28515625" style="8" customWidth="1"/>
    <col min="3" max="3" width="9.28515625" style="8" bestFit="1" customWidth="1"/>
    <col min="4" max="4" width="23.7109375" style="8" customWidth="1"/>
    <col min="5" max="5" width="9.28515625" style="8" bestFit="1" customWidth="1"/>
    <col min="6" max="6" width="31.85546875" style="8" bestFit="1" customWidth="1"/>
    <col min="7" max="7" width="27.7109375" style="8" bestFit="1" customWidth="1"/>
    <col min="8" max="8" width="14.85546875" style="8" customWidth="1"/>
    <col min="9" max="9" width="11.28515625" style="8" bestFit="1" customWidth="1"/>
    <col min="10" max="10" width="28.140625" style="8" customWidth="1"/>
    <col min="11" max="16384" width="9.140625" style="8"/>
  </cols>
  <sheetData>
    <row r="1" spans="1:10" x14ac:dyDescent="0.25">
      <c r="C1" s="30" t="s">
        <v>1</v>
      </c>
      <c r="D1" s="30"/>
      <c r="E1" s="30" t="s">
        <v>2</v>
      </c>
      <c r="F1" s="30"/>
      <c r="G1" s="30" t="s">
        <v>3</v>
      </c>
      <c r="H1" s="30"/>
      <c r="I1" s="30"/>
    </row>
    <row r="2" spans="1:10" x14ac:dyDescent="0.25">
      <c r="A2" s="12"/>
      <c r="B2" s="12"/>
      <c r="C2" s="9"/>
      <c r="D2" s="9"/>
      <c r="E2" s="9"/>
      <c r="F2" s="9"/>
      <c r="G2" s="9"/>
      <c r="H2" s="9"/>
      <c r="I2" s="9"/>
      <c r="J2" s="12"/>
    </row>
    <row r="3" spans="1:10" x14ac:dyDescent="0.25">
      <c r="A3" s="12" t="s">
        <v>0</v>
      </c>
      <c r="B3" s="12" t="s">
        <v>77</v>
      </c>
      <c r="C3" s="8" t="s">
        <v>4</v>
      </c>
      <c r="D3" s="8" t="s">
        <v>5</v>
      </c>
      <c r="E3" s="8" t="s">
        <v>4</v>
      </c>
      <c r="F3" s="8" t="s">
        <v>5</v>
      </c>
      <c r="G3" s="8" t="s">
        <v>11</v>
      </c>
      <c r="H3" s="8" t="s">
        <v>37</v>
      </c>
      <c r="I3" s="8" t="s">
        <v>36</v>
      </c>
      <c r="J3" s="12" t="s">
        <v>7</v>
      </c>
    </row>
    <row r="4" spans="1:10" ht="120" x14ac:dyDescent="0.25">
      <c r="A4" s="8" t="s">
        <v>17</v>
      </c>
      <c r="E4" s="8" t="s">
        <v>6</v>
      </c>
      <c r="F4" s="10" t="s">
        <v>8</v>
      </c>
      <c r="G4" s="10" t="s">
        <v>12</v>
      </c>
      <c r="H4" s="10" t="s">
        <v>9</v>
      </c>
      <c r="I4" s="8" t="s">
        <v>10</v>
      </c>
    </row>
    <row r="5" spans="1:10" ht="195" x14ac:dyDescent="0.25">
      <c r="A5" s="8" t="s">
        <v>13</v>
      </c>
      <c r="E5" s="8" t="s">
        <v>6</v>
      </c>
      <c r="F5" s="11" t="s">
        <v>51</v>
      </c>
      <c r="G5" s="10" t="s">
        <v>15</v>
      </c>
      <c r="H5" s="10" t="s">
        <v>16</v>
      </c>
      <c r="I5" s="8" t="s">
        <v>10</v>
      </c>
    </row>
    <row r="6" spans="1:10" ht="120" x14ac:dyDescent="0.25">
      <c r="A6" s="8" t="s">
        <v>18</v>
      </c>
      <c r="C6" s="8" t="s">
        <v>6</v>
      </c>
      <c r="D6" s="10" t="s">
        <v>50</v>
      </c>
      <c r="E6" s="8" t="s">
        <v>6</v>
      </c>
      <c r="F6" s="10" t="s">
        <v>8</v>
      </c>
      <c r="G6" s="10" t="s">
        <v>12</v>
      </c>
      <c r="H6" s="10" t="s">
        <v>9</v>
      </c>
      <c r="I6" s="8" t="s">
        <v>10</v>
      </c>
    </row>
    <row r="7" spans="1:10" ht="195" x14ac:dyDescent="0.25">
      <c r="A7" s="8" t="s">
        <v>28</v>
      </c>
      <c r="C7" s="8" t="s">
        <v>6</v>
      </c>
      <c r="D7" s="10" t="s">
        <v>25</v>
      </c>
      <c r="E7" s="8" t="s">
        <v>6</v>
      </c>
      <c r="F7" s="11" t="s">
        <v>14</v>
      </c>
      <c r="G7" s="10" t="s">
        <v>15</v>
      </c>
      <c r="H7" s="10" t="s">
        <v>16</v>
      </c>
      <c r="I7" s="8" t="s">
        <v>10</v>
      </c>
    </row>
    <row r="8" spans="1:10" ht="120" x14ac:dyDescent="0.25">
      <c r="A8" s="8" t="s">
        <v>30</v>
      </c>
      <c r="E8" s="8" t="s">
        <v>6</v>
      </c>
      <c r="F8" s="10" t="s">
        <v>8</v>
      </c>
      <c r="G8" s="10" t="s">
        <v>34</v>
      </c>
      <c r="H8" s="10" t="s">
        <v>9</v>
      </c>
      <c r="I8" s="8" t="s">
        <v>10</v>
      </c>
    </row>
    <row r="9" spans="1:10" ht="195" x14ac:dyDescent="0.25">
      <c r="A9" s="8" t="s">
        <v>31</v>
      </c>
      <c r="E9" s="8" t="s">
        <v>6</v>
      </c>
      <c r="F9" s="10" t="s">
        <v>14</v>
      </c>
      <c r="G9" s="10" t="s">
        <v>35</v>
      </c>
      <c r="H9" s="10" t="s">
        <v>16</v>
      </c>
      <c r="I9" s="8" t="s">
        <v>10</v>
      </c>
    </row>
    <row r="10" spans="1:10" ht="120" x14ac:dyDescent="0.25">
      <c r="A10" s="8" t="s">
        <v>32</v>
      </c>
      <c r="C10" s="8" t="s">
        <v>6</v>
      </c>
      <c r="D10" s="10" t="s">
        <v>25</v>
      </c>
      <c r="E10" s="8" t="s">
        <v>6</v>
      </c>
      <c r="F10" s="10" t="s">
        <v>8</v>
      </c>
      <c r="G10" s="10" t="s">
        <v>34</v>
      </c>
      <c r="H10" s="10" t="s">
        <v>9</v>
      </c>
      <c r="I10" s="8" t="s">
        <v>10</v>
      </c>
    </row>
    <row r="11" spans="1:10" ht="144.75" customHeight="1" x14ac:dyDescent="0.25">
      <c r="A11" s="8" t="s">
        <v>33</v>
      </c>
      <c r="C11" s="8" t="s">
        <v>6</v>
      </c>
      <c r="D11" s="10" t="s">
        <v>25</v>
      </c>
      <c r="E11" s="8" t="s">
        <v>6</v>
      </c>
      <c r="F11" s="10" t="s">
        <v>14</v>
      </c>
      <c r="G11" s="10" t="s">
        <v>35</v>
      </c>
      <c r="H11" s="10" t="s">
        <v>16</v>
      </c>
      <c r="I11" s="8" t="s">
        <v>10</v>
      </c>
    </row>
    <row r="12" spans="1:10" ht="135" x14ac:dyDescent="0.25">
      <c r="A12" s="8" t="s">
        <v>38</v>
      </c>
      <c r="E12" s="8" t="s">
        <v>6</v>
      </c>
      <c r="F12" s="10" t="s">
        <v>8</v>
      </c>
      <c r="G12" s="10" t="s">
        <v>42</v>
      </c>
      <c r="H12" s="10" t="s">
        <v>9</v>
      </c>
      <c r="I12" s="8" t="s">
        <v>10</v>
      </c>
    </row>
    <row r="13" spans="1:10" ht="195" x14ac:dyDescent="0.25">
      <c r="A13" s="8" t="s">
        <v>39</v>
      </c>
      <c r="E13" s="8" t="s">
        <v>6</v>
      </c>
      <c r="F13" s="10" t="s">
        <v>14</v>
      </c>
      <c r="G13" s="10" t="s">
        <v>42</v>
      </c>
      <c r="H13" s="10" t="s">
        <v>16</v>
      </c>
      <c r="I13" s="8" t="s">
        <v>10</v>
      </c>
    </row>
    <row r="14" spans="1:10" ht="135" x14ac:dyDescent="0.25">
      <c r="A14" s="8" t="s">
        <v>40</v>
      </c>
      <c r="C14" s="8" t="s">
        <v>6</v>
      </c>
      <c r="D14" s="10" t="s">
        <v>25</v>
      </c>
      <c r="E14" s="8" t="s">
        <v>6</v>
      </c>
      <c r="F14" s="10" t="s">
        <v>8</v>
      </c>
      <c r="G14" s="10" t="s">
        <v>42</v>
      </c>
      <c r="H14" s="10" t="s">
        <v>9</v>
      </c>
      <c r="I14" s="8" t="s">
        <v>10</v>
      </c>
    </row>
    <row r="15" spans="1:10" ht="195" x14ac:dyDescent="0.25">
      <c r="A15" s="8" t="s">
        <v>41</v>
      </c>
      <c r="C15" s="8" t="s">
        <v>6</v>
      </c>
      <c r="D15" s="10" t="s">
        <v>25</v>
      </c>
      <c r="E15" s="8" t="s">
        <v>6</v>
      </c>
      <c r="F15" s="10" t="s">
        <v>14</v>
      </c>
      <c r="G15" s="10" t="s">
        <v>42</v>
      </c>
      <c r="H15" s="10" t="s">
        <v>16</v>
      </c>
      <c r="I15" s="8" t="s">
        <v>10</v>
      </c>
    </row>
    <row r="16" spans="1:10" ht="195" x14ac:dyDescent="0.25">
      <c r="A16" s="8" t="s">
        <v>52</v>
      </c>
      <c r="E16" s="8" t="s">
        <v>6</v>
      </c>
      <c r="F16" s="11" t="s">
        <v>59</v>
      </c>
      <c r="G16" s="10" t="s">
        <v>15</v>
      </c>
      <c r="H16" s="10" t="s">
        <v>16</v>
      </c>
      <c r="I16" s="8" t="s">
        <v>10</v>
      </c>
      <c r="J16" s="10" t="s">
        <v>58</v>
      </c>
    </row>
    <row r="17" spans="1:10" ht="120" x14ac:dyDescent="0.25">
      <c r="A17" s="8" t="s">
        <v>53</v>
      </c>
      <c r="C17" s="8" t="s">
        <v>6</v>
      </c>
      <c r="D17" s="10" t="s">
        <v>55</v>
      </c>
      <c r="E17" s="8" t="s">
        <v>6</v>
      </c>
      <c r="F17" s="10" t="s">
        <v>8</v>
      </c>
      <c r="G17" s="10" t="s">
        <v>12</v>
      </c>
      <c r="H17" s="10" t="s">
        <v>9</v>
      </c>
      <c r="I17" s="8" t="s">
        <v>10</v>
      </c>
      <c r="J17" s="10" t="s">
        <v>57</v>
      </c>
    </row>
    <row r="18" spans="1:10" ht="195" x14ac:dyDescent="0.25">
      <c r="A18" s="8" t="s">
        <v>54</v>
      </c>
      <c r="C18" s="8" t="s">
        <v>6</v>
      </c>
      <c r="D18" s="10" t="s">
        <v>56</v>
      </c>
      <c r="E18" s="8" t="s">
        <v>6</v>
      </c>
      <c r="F18" s="11" t="s">
        <v>60</v>
      </c>
      <c r="G18" s="10" t="s">
        <v>15</v>
      </c>
      <c r="H18" s="10" t="s">
        <v>16</v>
      </c>
      <c r="I18" s="8" t="s">
        <v>10</v>
      </c>
      <c r="J18" s="10" t="s">
        <v>61</v>
      </c>
    </row>
    <row r="19" spans="1:10" x14ac:dyDescent="0.25">
      <c r="D19" s="10"/>
      <c r="F19" s="11"/>
      <c r="G19" s="10"/>
      <c r="H19" s="10"/>
      <c r="J19" s="10"/>
    </row>
    <row r="20" spans="1:10" ht="150" x14ac:dyDescent="0.25">
      <c r="A20" s="8" t="s">
        <v>68</v>
      </c>
      <c r="E20" s="8" t="s">
        <v>6</v>
      </c>
      <c r="F20" s="10" t="s">
        <v>67</v>
      </c>
      <c r="G20" s="10" t="s">
        <v>12</v>
      </c>
      <c r="H20" s="10" t="s">
        <v>9</v>
      </c>
      <c r="I20" s="8" t="s">
        <v>10</v>
      </c>
    </row>
    <row r="21" spans="1:10" ht="150" x14ac:dyDescent="0.25">
      <c r="A21" s="8" t="s">
        <v>70</v>
      </c>
      <c r="D21" s="10" t="s">
        <v>56</v>
      </c>
      <c r="E21" s="8" t="s">
        <v>6</v>
      </c>
      <c r="F21" s="10" t="s">
        <v>67</v>
      </c>
      <c r="G21" s="10" t="s">
        <v>12</v>
      </c>
      <c r="H21" s="10" t="s">
        <v>9</v>
      </c>
      <c r="I21" s="8" t="s">
        <v>10</v>
      </c>
    </row>
    <row r="23" spans="1:10" ht="165" x14ac:dyDescent="0.25">
      <c r="A23" s="8" t="s">
        <v>71</v>
      </c>
      <c r="E23" s="8" t="s">
        <v>6</v>
      </c>
      <c r="F23" s="11" t="s">
        <v>87</v>
      </c>
      <c r="G23" s="10" t="s">
        <v>15</v>
      </c>
      <c r="H23" s="10" t="s">
        <v>16</v>
      </c>
      <c r="I23" s="8" t="s">
        <v>10</v>
      </c>
    </row>
    <row r="24" spans="1:10" ht="165" x14ac:dyDescent="0.25">
      <c r="A24" s="8" t="s">
        <v>72</v>
      </c>
      <c r="E24" s="8" t="s">
        <v>6</v>
      </c>
      <c r="F24" s="11" t="s">
        <v>88</v>
      </c>
      <c r="G24" s="10" t="s">
        <v>15</v>
      </c>
      <c r="H24" s="10" t="s">
        <v>16</v>
      </c>
      <c r="I24" s="8" t="s">
        <v>10</v>
      </c>
    </row>
    <row r="25" spans="1:10" ht="165" x14ac:dyDescent="0.25">
      <c r="A25" s="8" t="s">
        <v>73</v>
      </c>
      <c r="E25" s="8" t="s">
        <v>6</v>
      </c>
      <c r="F25" s="11" t="s">
        <v>89</v>
      </c>
      <c r="G25" s="10" t="s">
        <v>15</v>
      </c>
      <c r="H25" s="10" t="s">
        <v>16</v>
      </c>
      <c r="I25" s="8" t="s">
        <v>10</v>
      </c>
    </row>
    <row r="26" spans="1:10" ht="165" x14ac:dyDescent="0.25">
      <c r="A26" s="8" t="s">
        <v>74</v>
      </c>
      <c r="D26" s="10" t="s">
        <v>56</v>
      </c>
      <c r="E26" s="8" t="s">
        <v>6</v>
      </c>
      <c r="F26" s="11" t="s">
        <v>87</v>
      </c>
      <c r="G26" s="10" t="s">
        <v>15</v>
      </c>
      <c r="H26" s="10" t="s">
        <v>16</v>
      </c>
      <c r="I26" s="8" t="s">
        <v>10</v>
      </c>
    </row>
    <row r="27" spans="1:10" ht="165" x14ac:dyDescent="0.25">
      <c r="A27" s="8" t="s">
        <v>75</v>
      </c>
      <c r="D27" s="10" t="s">
        <v>56</v>
      </c>
      <c r="E27" s="8" t="s">
        <v>6</v>
      </c>
      <c r="F27" s="11" t="s">
        <v>88</v>
      </c>
      <c r="G27" s="10" t="s">
        <v>15</v>
      </c>
      <c r="H27" s="10" t="s">
        <v>16</v>
      </c>
      <c r="I27" s="8" t="s">
        <v>10</v>
      </c>
    </row>
    <row r="28" spans="1:10" ht="165" x14ac:dyDescent="0.25">
      <c r="A28" s="8" t="s">
        <v>76</v>
      </c>
      <c r="D28" s="10" t="s">
        <v>56</v>
      </c>
      <c r="E28" s="8" t="s">
        <v>6</v>
      </c>
      <c r="F28" s="11" t="s">
        <v>89</v>
      </c>
      <c r="G28" s="10" t="s">
        <v>15</v>
      </c>
      <c r="H28" s="10" t="s">
        <v>16</v>
      </c>
      <c r="I28" s="8" t="s">
        <v>10</v>
      </c>
    </row>
    <row r="30" spans="1:10" ht="150" x14ac:dyDescent="0.25">
      <c r="A30" s="8" t="s">
        <v>78</v>
      </c>
      <c r="B30" s="13" t="s">
        <v>79</v>
      </c>
      <c r="D30" s="10" t="s">
        <v>56</v>
      </c>
      <c r="E30" s="8" t="s">
        <v>6</v>
      </c>
      <c r="F30" s="10" t="s">
        <v>67</v>
      </c>
      <c r="G30" s="10" t="s">
        <v>12</v>
      </c>
      <c r="H30" s="10" t="s">
        <v>9</v>
      </c>
      <c r="I30" s="8" t="s">
        <v>10</v>
      </c>
    </row>
    <row r="32" spans="1:10" ht="195" x14ac:dyDescent="0.25">
      <c r="A32" s="8" t="s">
        <v>83</v>
      </c>
      <c r="E32" s="8" t="s">
        <v>6</v>
      </c>
      <c r="F32" s="11" t="s">
        <v>90</v>
      </c>
      <c r="G32" s="10" t="s">
        <v>15</v>
      </c>
      <c r="H32" s="10" t="s">
        <v>16</v>
      </c>
      <c r="I32" s="8" t="s">
        <v>10</v>
      </c>
    </row>
    <row r="33" spans="1:9" ht="195" x14ac:dyDescent="0.25">
      <c r="A33" s="8" t="s">
        <v>85</v>
      </c>
      <c r="D33" s="10" t="s">
        <v>56</v>
      </c>
      <c r="E33" s="8" t="s">
        <v>6</v>
      </c>
      <c r="F33" s="11" t="s">
        <v>90</v>
      </c>
      <c r="G33" s="10" t="s">
        <v>15</v>
      </c>
      <c r="H33" s="10" t="s">
        <v>16</v>
      </c>
      <c r="I33" s="8" t="s">
        <v>10</v>
      </c>
    </row>
  </sheetData>
  <autoFilter ref="A3:J21"/>
  <mergeCells count="3">
    <mergeCell ref="G1:I1"/>
    <mergeCell ref="C1:D1"/>
    <mergeCell ref="E1:F1"/>
  </mergeCells>
  <hyperlinks>
    <hyperlink ref="B3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22" zoomScale="70" zoomScaleNormal="70" workbookViewId="0">
      <selection activeCell="D32" sqref="D32:D33"/>
    </sheetView>
  </sheetViews>
  <sheetFormatPr defaultRowHeight="15" x14ac:dyDescent="0.25"/>
  <cols>
    <col min="1" max="1" width="14.85546875" bestFit="1" customWidth="1"/>
    <col min="2" max="2" width="14.7109375" bestFit="1" customWidth="1"/>
    <col min="3" max="3" width="16.42578125" customWidth="1"/>
    <col min="4" max="5" width="16.42578125" style="1" customWidth="1"/>
    <col min="6" max="7" width="12.28515625" bestFit="1" customWidth="1"/>
    <col min="8" max="11" width="14.7109375" style="1" bestFit="1" customWidth="1"/>
    <col min="12" max="15" width="14.7109375" style="1" customWidth="1"/>
    <col min="16" max="16" width="11.5703125" style="1" customWidth="1"/>
    <col min="17" max="17" width="12.28515625" bestFit="1" customWidth="1"/>
    <col min="18" max="18" width="14.7109375" bestFit="1" customWidth="1"/>
    <col min="19" max="19" width="107.7109375" bestFit="1" customWidth="1"/>
    <col min="20" max="24" width="12.28515625" bestFit="1" customWidth="1"/>
    <col min="25" max="25" width="13" bestFit="1" customWidth="1"/>
    <col min="26" max="28" width="13.42578125" bestFit="1" customWidth="1"/>
  </cols>
  <sheetData>
    <row r="1" spans="1:21" x14ac:dyDescent="0.25">
      <c r="A1" t="s">
        <v>43</v>
      </c>
      <c r="B1" t="s">
        <v>44</v>
      </c>
      <c r="C1" s="1" t="s">
        <v>48</v>
      </c>
      <c r="D1" s="1" t="s">
        <v>2</v>
      </c>
      <c r="E1" s="1" t="s">
        <v>49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Q1" s="1" t="s">
        <v>45</v>
      </c>
      <c r="R1" t="s">
        <v>46</v>
      </c>
    </row>
    <row r="2" spans="1:21" s="1" customFormat="1" x14ac:dyDescent="0.25">
      <c r="A2" s="1" t="s">
        <v>29</v>
      </c>
      <c r="B2" s="1" t="s">
        <v>17</v>
      </c>
      <c r="D2" s="1">
        <v>7</v>
      </c>
      <c r="E2" s="5">
        <v>3</v>
      </c>
      <c r="F2" s="1">
        <v>0.90792634110000003</v>
      </c>
      <c r="G2" s="1">
        <v>0.89631705360000002</v>
      </c>
      <c r="H2" s="1">
        <v>0.89671737389999995</v>
      </c>
      <c r="I2" s="1">
        <v>0.89471577260000001</v>
      </c>
      <c r="J2" s="1">
        <v>0.91393114490000005</v>
      </c>
      <c r="K2" s="1">
        <v>0.91032826259999999</v>
      </c>
      <c r="L2" s="1">
        <v>0.90432345879999998</v>
      </c>
      <c r="M2" s="1">
        <v>0.90112089669999995</v>
      </c>
      <c r="N2" s="1">
        <v>0.90472377900000001</v>
      </c>
      <c r="O2" s="1">
        <v>0.90112089669999995</v>
      </c>
      <c r="Q2" s="1">
        <f t="shared" ref="Q2:Q47" si="0">AVERAGE(F2:O2)</f>
        <v>0.90312249798999988</v>
      </c>
      <c r="R2" s="1">
        <f t="shared" ref="R2:R47" si="1">STDEV(F2:O2)</f>
        <v>6.3408616938975034E-3</v>
      </c>
      <c r="S2" s="1" t="str">
        <f>IF(VLOOKUP(B2,Model!$A$4:$J$1048576,10,FALSE)=0, "", VLOOKUP(B2,Model!$A$4:$J$1048576,10,FALSE))</f>
        <v/>
      </c>
    </row>
    <row r="3" spans="1:21" s="1" customFormat="1" x14ac:dyDescent="0.25">
      <c r="A3" s="1" t="s">
        <v>27</v>
      </c>
      <c r="B3" s="1" t="s">
        <v>17</v>
      </c>
      <c r="D3" s="1">
        <v>7</v>
      </c>
      <c r="E3" s="5">
        <v>3</v>
      </c>
      <c r="F3" s="1">
        <v>0.89631705360000002</v>
      </c>
      <c r="G3" s="1">
        <v>0.89631705360000002</v>
      </c>
      <c r="H3" s="1">
        <v>0.89631705360000002</v>
      </c>
      <c r="I3" s="1">
        <v>0.89631705360000002</v>
      </c>
      <c r="J3" s="1">
        <v>0.89631705360000002</v>
      </c>
      <c r="K3" s="1">
        <v>0.89631705360000002</v>
      </c>
      <c r="L3" s="1">
        <v>0.89631705360000002</v>
      </c>
      <c r="M3" s="1">
        <v>0.89631705360000002</v>
      </c>
      <c r="N3" s="1">
        <v>0.89631705360000002</v>
      </c>
      <c r="O3" s="1">
        <v>0.89631705360000002</v>
      </c>
      <c r="Q3" s="1">
        <f t="shared" si="0"/>
        <v>0.89631705360000002</v>
      </c>
      <c r="R3" s="1">
        <f t="shared" si="1"/>
        <v>0</v>
      </c>
      <c r="S3" s="29" t="str">
        <f>IF(VLOOKUP(B3,Model!$A$4:$J$1048576,10,FALSE)=0, "", VLOOKUP(B3,Model!$A$4:$J$1048576,10,FALSE))</f>
        <v/>
      </c>
      <c r="T3" s="3"/>
    </row>
    <row r="4" spans="1:21" s="1" customFormat="1" x14ac:dyDescent="0.25">
      <c r="A4" s="1" t="s">
        <v>29</v>
      </c>
      <c r="B4" s="1" t="s">
        <v>13</v>
      </c>
      <c r="D4" s="1">
        <v>12</v>
      </c>
      <c r="E4" s="5">
        <v>3</v>
      </c>
      <c r="F4" s="1">
        <v>0.90432345879999998</v>
      </c>
      <c r="G4" s="1">
        <v>0.90912730180000001</v>
      </c>
      <c r="H4" s="1">
        <v>0.90272217769999996</v>
      </c>
      <c r="I4" s="1">
        <v>0.89831865489999996</v>
      </c>
      <c r="J4" s="1">
        <v>0.8931144916</v>
      </c>
      <c r="K4" s="1">
        <v>0.8959167334</v>
      </c>
      <c r="L4" s="1">
        <v>0.90112089669999995</v>
      </c>
      <c r="M4" s="1">
        <v>0.90472377900000001</v>
      </c>
      <c r="N4" s="1">
        <v>0.90232185750000005</v>
      </c>
      <c r="O4" s="1">
        <v>0.90192153720000001</v>
      </c>
      <c r="Q4" s="1">
        <f t="shared" si="0"/>
        <v>0.90136108885999988</v>
      </c>
      <c r="R4" s="1">
        <f t="shared" si="1"/>
        <v>4.600103803640853E-3</v>
      </c>
      <c r="S4" s="29" t="str">
        <f>IF(VLOOKUP(B4,Model!$A$4:$J$1048576,10,FALSE)=0, "", VLOOKUP(B4,Model!$A$4:$J$1048576,10,FALSE))</f>
        <v/>
      </c>
    </row>
    <row r="5" spans="1:21" s="1" customFormat="1" x14ac:dyDescent="0.25">
      <c r="A5" s="1" t="s">
        <v>27</v>
      </c>
      <c r="B5" s="1" t="s">
        <v>13</v>
      </c>
      <c r="D5" s="1">
        <v>12</v>
      </c>
      <c r="E5" s="5">
        <v>3</v>
      </c>
      <c r="F5" s="1">
        <v>0.90672538030000005</v>
      </c>
      <c r="G5" s="1">
        <v>0.90712570059999997</v>
      </c>
      <c r="H5" s="1">
        <v>0.90672538030000005</v>
      </c>
      <c r="I5" s="1">
        <v>0.90712570059999997</v>
      </c>
      <c r="J5" s="1">
        <v>0.90672538030000005</v>
      </c>
      <c r="K5" s="1">
        <v>0.90712570059999997</v>
      </c>
      <c r="L5" s="1">
        <v>0.90712570059999997</v>
      </c>
      <c r="M5" s="1">
        <v>0.90712570059999997</v>
      </c>
      <c r="N5" s="1">
        <v>0.90712570059999997</v>
      </c>
      <c r="O5" s="1">
        <v>0.90712570059999997</v>
      </c>
      <c r="Q5" s="1">
        <f t="shared" si="0"/>
        <v>0.90700560451000012</v>
      </c>
      <c r="R5" s="1">
        <f t="shared" si="1"/>
        <v>1.9337307621488233E-4</v>
      </c>
      <c r="S5" s="29" t="str">
        <f>IF(VLOOKUP(B5,Model!$A$4:$J$1048576,10,FALSE)=0, "", VLOOKUP(B5,Model!$A$4:$J$1048576,10,FALSE))</f>
        <v/>
      </c>
    </row>
    <row r="6" spans="1:21" x14ac:dyDescent="0.25">
      <c r="A6" t="s">
        <v>29</v>
      </c>
      <c r="B6" s="1" t="s">
        <v>18</v>
      </c>
      <c r="C6" t="s">
        <v>47</v>
      </c>
      <c r="D6" s="1">
        <v>7</v>
      </c>
      <c r="E6" s="5">
        <v>3</v>
      </c>
      <c r="F6" s="1">
        <v>0.8438751001</v>
      </c>
      <c r="G6" s="1">
        <v>0.84667734189999999</v>
      </c>
      <c r="H6" s="1">
        <v>0.84307445960000005</v>
      </c>
      <c r="I6" s="1">
        <v>0.83987189750000002</v>
      </c>
      <c r="J6" s="1">
        <v>0.83586869500000005</v>
      </c>
      <c r="K6" s="1">
        <v>0.84307445960000005</v>
      </c>
      <c r="L6" s="1">
        <v>0.84347477979999996</v>
      </c>
      <c r="M6" s="1">
        <v>0.85468374700000005</v>
      </c>
      <c r="N6" s="1">
        <v>0.83746997599999995</v>
      </c>
      <c r="O6" s="1">
        <v>0.84307445960000005</v>
      </c>
      <c r="Q6" s="1">
        <f t="shared" si="0"/>
        <v>0.84311449161000007</v>
      </c>
      <c r="R6">
        <f t="shared" si="1"/>
        <v>5.1868557651434137E-3</v>
      </c>
      <c r="S6" s="29" t="str">
        <f>IF(VLOOKUP(B6,Model!$A$4:$J$1048576,10,FALSE)=0, "", VLOOKUP(B6,Model!$A$4:$J$1048576,10,FALSE))</f>
        <v/>
      </c>
      <c r="T6" s="1"/>
    </row>
    <row r="7" spans="1:21" x14ac:dyDescent="0.25">
      <c r="A7" s="1" t="s">
        <v>27</v>
      </c>
      <c r="B7" s="1" t="s">
        <v>18</v>
      </c>
      <c r="C7" s="1" t="s">
        <v>47</v>
      </c>
      <c r="D7" s="1">
        <v>7</v>
      </c>
      <c r="E7" s="5">
        <v>3</v>
      </c>
      <c r="F7" s="1">
        <v>0.8554843875</v>
      </c>
      <c r="G7" s="1">
        <v>0.8554843875</v>
      </c>
      <c r="H7" s="1">
        <v>0.8554843875</v>
      </c>
      <c r="I7" s="1">
        <v>0.8554843875</v>
      </c>
      <c r="J7" s="1">
        <v>0.8554843875</v>
      </c>
      <c r="K7" s="1">
        <v>0.8554843875</v>
      </c>
      <c r="L7" s="1">
        <v>0.8554843875</v>
      </c>
      <c r="M7" s="1">
        <v>0.8554843875</v>
      </c>
      <c r="N7" s="1">
        <v>0.8554843875</v>
      </c>
      <c r="O7" s="1">
        <v>0.8554843875</v>
      </c>
      <c r="Q7" s="1">
        <f t="shared" si="0"/>
        <v>0.8554843875</v>
      </c>
      <c r="R7" s="1">
        <f t="shared" si="1"/>
        <v>0</v>
      </c>
      <c r="S7" s="29" t="str">
        <f>IF(VLOOKUP(B7,Model!$A$4:$J$1048576,10,FALSE)=0, "", VLOOKUP(B7,Model!$A$4:$J$1048576,10,FALSE))</f>
        <v/>
      </c>
      <c r="T7" s="1"/>
      <c r="U7" s="1"/>
    </row>
    <row r="8" spans="1:21" x14ac:dyDescent="0.25">
      <c r="A8" s="1" t="s">
        <v>29</v>
      </c>
      <c r="B8" s="1" t="s">
        <v>28</v>
      </c>
      <c r="C8" s="1" t="s">
        <v>47</v>
      </c>
      <c r="D8" s="1">
        <v>12</v>
      </c>
      <c r="E8" s="5">
        <v>3</v>
      </c>
      <c r="F8" s="1">
        <v>0.84547638110000001</v>
      </c>
      <c r="G8" s="1">
        <v>0.84587670140000004</v>
      </c>
      <c r="H8" s="1">
        <v>0.8554843875</v>
      </c>
      <c r="I8" s="1">
        <v>0.83386709370000001</v>
      </c>
      <c r="J8" s="1">
        <v>0.85028022420000005</v>
      </c>
      <c r="K8" s="1">
        <v>0.84747798240000005</v>
      </c>
      <c r="L8" s="1">
        <v>0.85628502799999995</v>
      </c>
      <c r="M8" s="1">
        <v>0.84267413930000001</v>
      </c>
      <c r="N8" s="1">
        <v>0.85228182549999998</v>
      </c>
      <c r="O8" s="1">
        <v>0.84347477979999996</v>
      </c>
      <c r="Q8" s="1">
        <f t="shared" si="0"/>
        <v>0.84731785428999995</v>
      </c>
      <c r="R8" s="1">
        <f t="shared" si="1"/>
        <v>6.6938526669352233E-3</v>
      </c>
      <c r="S8" s="29" t="str">
        <f>IF(VLOOKUP(B8,Model!$A$4:$J$1048576,10,FALSE)=0, "", VLOOKUP(B8,Model!$A$4:$J$1048576,10,FALSE))</f>
        <v/>
      </c>
      <c r="T8" s="1"/>
      <c r="U8" s="1"/>
    </row>
    <row r="9" spans="1:21" x14ac:dyDescent="0.25">
      <c r="A9" s="1" t="s">
        <v>27</v>
      </c>
      <c r="B9" s="1" t="s">
        <v>28</v>
      </c>
      <c r="C9" s="1" t="s">
        <v>47</v>
      </c>
      <c r="D9" s="1">
        <v>12</v>
      </c>
      <c r="E9" s="5">
        <v>3</v>
      </c>
      <c r="F9" s="1">
        <v>0.85468374700000005</v>
      </c>
      <c r="G9" s="1">
        <v>0.85468374700000005</v>
      </c>
      <c r="H9" s="1">
        <v>0.85468374700000005</v>
      </c>
      <c r="I9" s="1">
        <v>0.85468374700000005</v>
      </c>
      <c r="J9" s="1">
        <v>0.85508406729999997</v>
      </c>
      <c r="K9" s="1">
        <v>0.85468374700000005</v>
      </c>
      <c r="L9" s="1">
        <v>0.85468374700000005</v>
      </c>
      <c r="M9" s="1">
        <v>0.85468374700000005</v>
      </c>
      <c r="N9" s="1">
        <v>0.85468374700000005</v>
      </c>
      <c r="O9" s="1">
        <v>0.85468374700000005</v>
      </c>
      <c r="Q9" s="1">
        <f t="shared" si="0"/>
        <v>0.85472377903000007</v>
      </c>
      <c r="R9" s="1">
        <f t="shared" si="1"/>
        <v>1.2659239416016612E-4</v>
      </c>
      <c r="S9" s="29" t="str">
        <f>IF(VLOOKUP(B9,Model!$A$4:$J$1048576,10,FALSE)=0, "", VLOOKUP(B9,Model!$A$4:$J$1048576,10,FALSE))</f>
        <v/>
      </c>
      <c r="T9" s="1"/>
      <c r="U9" s="1"/>
    </row>
    <row r="10" spans="1:21" x14ac:dyDescent="0.25">
      <c r="A10" s="1" t="s">
        <v>29</v>
      </c>
      <c r="B10" s="1" t="s">
        <v>30</v>
      </c>
      <c r="C10" s="1"/>
      <c r="D10" s="1">
        <v>7</v>
      </c>
      <c r="E10" s="4">
        <v>4</v>
      </c>
      <c r="F10" s="1">
        <v>0.89271417129999997</v>
      </c>
      <c r="G10" s="1">
        <v>0.89791833470000004</v>
      </c>
      <c r="H10" s="1">
        <v>0.90352281830000003</v>
      </c>
      <c r="I10" s="1">
        <v>0.90272217769999996</v>
      </c>
      <c r="J10" s="1">
        <v>0.90432345879999998</v>
      </c>
      <c r="K10" s="1">
        <v>0.89631705360000002</v>
      </c>
      <c r="L10" s="1">
        <v>0.89991993589999997</v>
      </c>
      <c r="M10" s="1">
        <v>0.91112890310000005</v>
      </c>
      <c r="N10" s="1">
        <v>0.9075260208</v>
      </c>
      <c r="O10" s="1">
        <v>0.90432345879999998</v>
      </c>
      <c r="Q10" s="1">
        <f t="shared" si="0"/>
        <v>0.90204163329999998</v>
      </c>
      <c r="R10" s="1">
        <f t="shared" si="1"/>
        <v>5.4467425013352997E-3</v>
      </c>
      <c r="S10" s="29" t="str">
        <f>IF(VLOOKUP(B10,Model!$A$4:$J$1048576,10,FALSE)=0, "", VLOOKUP(B10,Model!$A$4:$J$1048576,10,FALSE))</f>
        <v/>
      </c>
      <c r="T10" s="1"/>
      <c r="U10" s="1"/>
    </row>
    <row r="11" spans="1:21" x14ac:dyDescent="0.25">
      <c r="A11" s="1" t="s">
        <v>27</v>
      </c>
      <c r="B11" s="1" t="s">
        <v>30</v>
      </c>
      <c r="C11" s="1"/>
      <c r="D11" s="1">
        <v>7</v>
      </c>
      <c r="E11" s="4">
        <v>4</v>
      </c>
      <c r="F11" s="1">
        <v>0.89831865489999996</v>
      </c>
      <c r="G11" s="1">
        <v>0.89391513209999995</v>
      </c>
      <c r="H11" s="1">
        <v>0.89671737389999995</v>
      </c>
      <c r="I11" s="1">
        <v>0.89471577260000001</v>
      </c>
      <c r="J11" s="1">
        <v>0.8959167334</v>
      </c>
      <c r="K11" s="1">
        <v>0.89791833470000004</v>
      </c>
      <c r="L11" s="1">
        <v>0.89911929540000002</v>
      </c>
      <c r="M11" s="1">
        <v>0.89111289029999996</v>
      </c>
      <c r="N11" s="1">
        <v>0.89791833470000004</v>
      </c>
      <c r="O11" s="1">
        <v>0.89471577260000001</v>
      </c>
      <c r="Q11" s="1">
        <f t="shared" si="0"/>
        <v>0.89603682946000007</v>
      </c>
      <c r="R11" s="1">
        <f t="shared" si="1"/>
        <v>2.460875416462558E-3</v>
      </c>
      <c r="S11" s="29" t="str">
        <f>IF(VLOOKUP(B11,Model!$A$4:$J$1048576,10,FALSE)=0, "", VLOOKUP(B11,Model!$A$4:$J$1048576,10,FALSE))</f>
        <v/>
      </c>
      <c r="T11" s="1"/>
      <c r="U11" s="1"/>
    </row>
    <row r="12" spans="1:21" x14ac:dyDescent="0.25">
      <c r="A12" s="1" t="s">
        <v>29</v>
      </c>
      <c r="B12" s="1" t="s">
        <v>31</v>
      </c>
      <c r="C12" s="1"/>
      <c r="D12" s="1">
        <v>12</v>
      </c>
      <c r="E12" s="4">
        <v>4</v>
      </c>
      <c r="F12" s="1">
        <v>0.903122498</v>
      </c>
      <c r="G12" s="1">
        <v>0.89791833470000004</v>
      </c>
      <c r="H12" s="1">
        <v>0.89751801440000001</v>
      </c>
      <c r="I12" s="1">
        <v>0.89711769419999998</v>
      </c>
      <c r="J12" s="1">
        <v>0.90232185750000005</v>
      </c>
      <c r="K12" s="1">
        <v>0.90512409930000004</v>
      </c>
      <c r="L12" s="1">
        <v>0.89631705360000002</v>
      </c>
      <c r="M12" s="1">
        <v>0.90112089669999995</v>
      </c>
      <c r="N12" s="1">
        <v>0.90872698159999998</v>
      </c>
      <c r="O12" s="1">
        <v>0.90552441949999996</v>
      </c>
      <c r="Q12" s="1">
        <f t="shared" si="0"/>
        <v>0.90148118495000007</v>
      </c>
      <c r="R12" s="1">
        <f t="shared" si="1"/>
        <v>4.2132003276226021E-3</v>
      </c>
      <c r="S12" s="29" t="str">
        <f>IF(VLOOKUP(B12,Model!$A$4:$J$1048576,10,FALSE)=0, "", VLOOKUP(B12,Model!$A$4:$J$1048576,10,FALSE))</f>
        <v/>
      </c>
      <c r="T12" s="1"/>
      <c r="U12" s="1"/>
    </row>
    <row r="13" spans="1:21" x14ac:dyDescent="0.25">
      <c r="A13" s="1" t="s">
        <v>27</v>
      </c>
      <c r="B13" s="1" t="s">
        <v>31</v>
      </c>
      <c r="C13" s="1"/>
      <c r="D13" s="1">
        <v>12</v>
      </c>
      <c r="E13" s="4">
        <v>4</v>
      </c>
      <c r="F13" s="1">
        <v>0.90832666129999995</v>
      </c>
      <c r="G13" s="1">
        <v>0.90552441949999996</v>
      </c>
      <c r="H13" s="1">
        <v>0.90512409930000004</v>
      </c>
      <c r="I13" s="1">
        <v>0.90832666129999995</v>
      </c>
      <c r="J13" s="1">
        <v>0.91112890310000005</v>
      </c>
      <c r="K13" s="1">
        <v>0.90512409930000004</v>
      </c>
      <c r="L13" s="1">
        <v>0.90512409930000004</v>
      </c>
      <c r="M13" s="1">
        <v>0.90792634110000003</v>
      </c>
      <c r="N13" s="1">
        <v>0.90632506000000002</v>
      </c>
      <c r="O13" s="1">
        <v>0.91072858290000003</v>
      </c>
      <c r="Q13" s="1">
        <f t="shared" si="0"/>
        <v>0.90736589271000023</v>
      </c>
      <c r="R13" s="1">
        <f t="shared" si="1"/>
        <v>2.2895767892972155E-3</v>
      </c>
      <c r="S13" s="29" t="str">
        <f>IF(VLOOKUP(B13,Model!$A$4:$J$1048576,10,FALSE)=0, "", VLOOKUP(B13,Model!$A$4:$J$1048576,10,FALSE))</f>
        <v/>
      </c>
      <c r="T13" s="1"/>
      <c r="U13" s="1"/>
    </row>
    <row r="14" spans="1:21" s="1" customFormat="1" x14ac:dyDescent="0.25">
      <c r="A14" s="1" t="s">
        <v>29</v>
      </c>
      <c r="B14" s="1" t="s">
        <v>32</v>
      </c>
      <c r="C14" s="1" t="s">
        <v>47</v>
      </c>
      <c r="D14" s="1">
        <v>7</v>
      </c>
      <c r="E14" s="4">
        <v>4</v>
      </c>
      <c r="F14" s="1">
        <v>0.84627702159999996</v>
      </c>
      <c r="G14" s="1">
        <v>0.83626901519999997</v>
      </c>
      <c r="H14" s="1">
        <v>0.84267413930000001</v>
      </c>
      <c r="I14" s="1">
        <v>0.84347477979999996</v>
      </c>
      <c r="J14" s="1">
        <v>0.84947958369999998</v>
      </c>
      <c r="K14" s="1">
        <v>0.84987990390000001</v>
      </c>
      <c r="L14" s="1">
        <v>0.84627702159999996</v>
      </c>
      <c r="M14" s="1">
        <v>0.84307445960000005</v>
      </c>
      <c r="N14" s="1">
        <v>0.84587670140000004</v>
      </c>
      <c r="O14" s="1">
        <v>0.84227381909999999</v>
      </c>
      <c r="Q14" s="1">
        <f t="shared" si="0"/>
        <v>0.84455564451999998</v>
      </c>
      <c r="R14" s="1">
        <f t="shared" si="1"/>
        <v>3.9586975455551112E-3</v>
      </c>
      <c r="S14" s="29" t="str">
        <f>IF(VLOOKUP(B14,Model!$A$4:$J$1048576,10,FALSE)=0, "", VLOOKUP(B14,Model!$A$4:$J$1048576,10,FALSE))</f>
        <v/>
      </c>
    </row>
    <row r="15" spans="1:21" s="1" customFormat="1" x14ac:dyDescent="0.25">
      <c r="A15" s="1" t="s">
        <v>27</v>
      </c>
      <c r="B15" s="1" t="s">
        <v>32</v>
      </c>
      <c r="C15" s="1" t="s">
        <v>47</v>
      </c>
      <c r="D15" s="1">
        <v>7</v>
      </c>
      <c r="E15" s="4">
        <v>4</v>
      </c>
      <c r="F15" s="1">
        <v>0.84027221780000005</v>
      </c>
      <c r="G15" s="1">
        <v>0.84027221780000005</v>
      </c>
      <c r="H15" s="1">
        <v>0.83947157729999999</v>
      </c>
      <c r="I15" s="1">
        <v>0.83947157729999999</v>
      </c>
      <c r="J15" s="1">
        <v>0.83706965570000003</v>
      </c>
      <c r="K15" s="1">
        <v>0.83346677339999997</v>
      </c>
      <c r="L15" s="1">
        <v>0.83907125699999996</v>
      </c>
      <c r="M15" s="1">
        <v>0.84067253799999997</v>
      </c>
      <c r="N15" s="1">
        <v>0.84027221780000005</v>
      </c>
      <c r="O15" s="1">
        <v>0.83947157729999999</v>
      </c>
      <c r="Q15" s="1">
        <f t="shared" si="0"/>
        <v>0.83895116094</v>
      </c>
      <c r="R15" s="1">
        <f t="shared" si="1"/>
        <v>2.1767509924631332E-3</v>
      </c>
      <c r="S15" s="29" t="str">
        <f>IF(VLOOKUP(B15,Model!$A$4:$J$1048576,10,FALSE)=0, "", VLOOKUP(B15,Model!$A$4:$J$1048576,10,FALSE))</f>
        <v/>
      </c>
    </row>
    <row r="16" spans="1:21" s="1" customFormat="1" x14ac:dyDescent="0.25">
      <c r="A16" s="1" t="s">
        <v>29</v>
      </c>
      <c r="B16" s="1" t="s">
        <v>33</v>
      </c>
      <c r="C16" s="1" t="s">
        <v>47</v>
      </c>
      <c r="D16" s="1">
        <v>12</v>
      </c>
      <c r="E16" s="4">
        <v>4</v>
      </c>
      <c r="F16" s="1">
        <v>0.83827061650000001</v>
      </c>
      <c r="G16" s="1">
        <v>0.83787029619999998</v>
      </c>
      <c r="H16" s="1">
        <v>0.84627702159999996</v>
      </c>
      <c r="I16" s="1">
        <v>0.83586869500000005</v>
      </c>
      <c r="J16" s="1">
        <v>0.84307445960000005</v>
      </c>
      <c r="K16" s="1">
        <v>0.8482786229</v>
      </c>
      <c r="L16" s="1">
        <v>0.84467574059999995</v>
      </c>
      <c r="M16" s="1">
        <v>0.85588470780000003</v>
      </c>
      <c r="N16" s="1">
        <v>0.85348278619999995</v>
      </c>
      <c r="O16" s="1">
        <v>0.84907926339999995</v>
      </c>
      <c r="Q16" s="1">
        <f t="shared" si="0"/>
        <v>0.84527622097999999</v>
      </c>
      <c r="R16" s="1">
        <f t="shared" si="1"/>
        <v>6.6833370493885845E-3</v>
      </c>
      <c r="S16" s="29" t="str">
        <f>IF(VLOOKUP(B16,Model!$A$4:$J$1048576,10,FALSE)=0, "", VLOOKUP(B16,Model!$A$4:$J$1048576,10,FALSE))</f>
        <v/>
      </c>
    </row>
    <row r="17" spans="1:21" s="1" customFormat="1" x14ac:dyDescent="0.25">
      <c r="A17" s="1" t="s">
        <v>27</v>
      </c>
      <c r="B17" s="1" t="s">
        <v>33</v>
      </c>
      <c r="C17" s="1" t="s">
        <v>47</v>
      </c>
      <c r="D17" s="1">
        <v>12</v>
      </c>
      <c r="E17" s="4">
        <v>4</v>
      </c>
      <c r="F17" s="1">
        <v>0.84147317850000003</v>
      </c>
      <c r="G17" s="1">
        <v>0.84307445960000005</v>
      </c>
      <c r="H17" s="1">
        <v>0.8438751001</v>
      </c>
      <c r="I17" s="1">
        <v>0.84347477979999996</v>
      </c>
      <c r="J17" s="1">
        <v>0.8438751001</v>
      </c>
      <c r="K17" s="1">
        <v>0.84067253799999997</v>
      </c>
      <c r="L17" s="1">
        <v>0.84147317850000003</v>
      </c>
      <c r="M17" s="1">
        <v>0.84307445960000005</v>
      </c>
      <c r="N17" s="1">
        <v>0.84147317850000003</v>
      </c>
      <c r="O17" s="1">
        <v>0.84267413930000001</v>
      </c>
      <c r="Q17" s="1">
        <f t="shared" si="0"/>
        <v>0.84251401120000013</v>
      </c>
      <c r="R17" s="1">
        <f t="shared" si="1"/>
        <v>1.1509932807590908E-3</v>
      </c>
      <c r="S17" s="29" t="str">
        <f>IF(VLOOKUP(B17,Model!$A$4:$J$1048576,10,FALSE)=0, "", VLOOKUP(B17,Model!$A$4:$J$1048576,10,FALSE))</f>
        <v/>
      </c>
    </row>
    <row r="18" spans="1:21" x14ac:dyDescent="0.25">
      <c r="A18" t="s">
        <v>29</v>
      </c>
      <c r="B18" s="1" t="s">
        <v>38</v>
      </c>
      <c r="C18" s="1"/>
      <c r="D18" s="1">
        <v>7</v>
      </c>
      <c r="E18" s="6">
        <v>5</v>
      </c>
      <c r="F18" s="1">
        <v>0.89911929540000002</v>
      </c>
      <c r="G18" s="1">
        <v>0.90432345879999998</v>
      </c>
      <c r="H18" s="1">
        <v>0.9003202562</v>
      </c>
      <c r="I18" s="1">
        <v>0.90152121699999999</v>
      </c>
      <c r="J18" s="1">
        <v>0.9075260208</v>
      </c>
      <c r="K18" s="1">
        <v>0.90392313849999995</v>
      </c>
      <c r="L18" s="1">
        <v>0.89911929540000002</v>
      </c>
      <c r="M18" s="1">
        <v>0.90232185750000005</v>
      </c>
      <c r="N18" s="1">
        <v>0.8959167334</v>
      </c>
      <c r="O18" s="1">
        <v>0.89431545239999999</v>
      </c>
      <c r="Q18" s="1">
        <f t="shared" si="0"/>
        <v>0.90084067254</v>
      </c>
      <c r="R18" s="1">
        <f t="shared" si="1"/>
        <v>3.9721686456548151E-3</v>
      </c>
      <c r="S18" s="29" t="str">
        <f>IF(VLOOKUP(B18,Model!$A$4:$J$1048576,10,FALSE)=0, "", VLOOKUP(B18,Model!$A$4:$J$1048576,10,FALSE))</f>
        <v/>
      </c>
      <c r="T18" s="1"/>
      <c r="U18" s="1"/>
    </row>
    <row r="19" spans="1:21" x14ac:dyDescent="0.25">
      <c r="A19" s="1" t="s">
        <v>27</v>
      </c>
      <c r="B19" s="1" t="s">
        <v>38</v>
      </c>
      <c r="C19" s="1"/>
      <c r="D19" s="1">
        <v>7</v>
      </c>
      <c r="E19" s="6">
        <v>5</v>
      </c>
      <c r="F19" s="1">
        <v>0.89951961570000005</v>
      </c>
      <c r="G19" s="1">
        <v>0.90432345879999998</v>
      </c>
      <c r="H19" s="1">
        <v>0.9003202562</v>
      </c>
      <c r="I19" s="1">
        <v>0.90512409930000004</v>
      </c>
      <c r="J19" s="1">
        <v>0.90512409930000004</v>
      </c>
      <c r="K19" s="1">
        <v>0.90472377900000001</v>
      </c>
      <c r="L19" s="1">
        <v>0.9003202562</v>
      </c>
      <c r="M19" s="1">
        <v>0.90432345879999998</v>
      </c>
      <c r="N19" s="1">
        <v>0.90152121699999999</v>
      </c>
      <c r="O19" s="1">
        <v>0.90472377900000001</v>
      </c>
      <c r="Q19" s="1">
        <f t="shared" si="0"/>
        <v>0.90300240192999992</v>
      </c>
      <c r="R19" s="1">
        <f t="shared" si="1"/>
        <v>2.2884099321040679E-3</v>
      </c>
      <c r="S19" s="29" t="str">
        <f>IF(VLOOKUP(B19,Model!$A$4:$J$1048576,10,FALSE)=0, "", VLOOKUP(B19,Model!$A$4:$J$1048576,10,FALSE))</f>
        <v/>
      </c>
      <c r="T19" s="1"/>
      <c r="U19" s="1"/>
    </row>
    <row r="20" spans="1:21" x14ac:dyDescent="0.25">
      <c r="A20" s="1" t="s">
        <v>29</v>
      </c>
      <c r="B20" s="1" t="s">
        <v>39</v>
      </c>
      <c r="C20" s="1"/>
      <c r="D20" s="1">
        <v>12</v>
      </c>
      <c r="E20" s="6">
        <v>5</v>
      </c>
      <c r="F20" s="1">
        <v>0.89991993589999997</v>
      </c>
      <c r="G20" s="1">
        <v>0.9003202562</v>
      </c>
      <c r="H20" s="1">
        <v>0.90112089669999995</v>
      </c>
      <c r="I20" s="1">
        <v>0.90152121699999999</v>
      </c>
      <c r="J20" s="1">
        <v>0.90112089669999995</v>
      </c>
      <c r="K20" s="1">
        <v>0.90272217769999996</v>
      </c>
      <c r="L20" s="1">
        <v>0.90992794239999997</v>
      </c>
      <c r="M20" s="1">
        <v>0.89391513209999995</v>
      </c>
      <c r="N20" s="1">
        <v>0.90792634110000003</v>
      </c>
      <c r="O20" s="1">
        <v>0.90152121699999999</v>
      </c>
      <c r="Q20" s="1">
        <f t="shared" si="0"/>
        <v>0.90200160127999995</v>
      </c>
      <c r="R20" s="1">
        <f t="shared" si="1"/>
        <v>4.3844765419373006E-3</v>
      </c>
      <c r="S20" s="29" t="str">
        <f>IF(VLOOKUP(B20,Model!$A$4:$J$1048576,10,FALSE)=0, "", VLOOKUP(B20,Model!$A$4:$J$1048576,10,FALSE))</f>
        <v/>
      </c>
      <c r="T20" s="1"/>
      <c r="U20" s="1"/>
    </row>
    <row r="21" spans="1:21" x14ac:dyDescent="0.25">
      <c r="A21" s="1" t="s">
        <v>27</v>
      </c>
      <c r="B21" s="1" t="s">
        <v>39</v>
      </c>
      <c r="C21" s="1"/>
      <c r="D21" s="1">
        <v>12</v>
      </c>
      <c r="E21" s="6">
        <v>5</v>
      </c>
      <c r="F21" s="1">
        <v>0.90232185750000005</v>
      </c>
      <c r="G21" s="1">
        <v>0.89991993589999997</v>
      </c>
      <c r="H21" s="1">
        <v>0.90512409930000004</v>
      </c>
      <c r="I21" s="1">
        <v>0.90112089669999995</v>
      </c>
      <c r="J21" s="1">
        <v>0.90512409930000004</v>
      </c>
      <c r="K21" s="1">
        <v>0.90472377900000001</v>
      </c>
      <c r="L21" s="1">
        <v>0.89951961570000005</v>
      </c>
      <c r="M21" s="1">
        <v>0.90072057650000004</v>
      </c>
      <c r="N21" s="1">
        <v>0.90432345879999998</v>
      </c>
      <c r="O21" s="1">
        <v>0.9003202562</v>
      </c>
      <c r="Q21" s="1">
        <f t="shared" si="0"/>
        <v>0.90232185749000016</v>
      </c>
      <c r="R21" s="1">
        <f t="shared" si="1"/>
        <v>2.2880208525208417E-3</v>
      </c>
      <c r="S21" s="29" t="str">
        <f>IF(VLOOKUP(B21,Model!$A$4:$J$1048576,10,FALSE)=0, "", VLOOKUP(B21,Model!$A$4:$J$1048576,10,FALSE))</f>
        <v/>
      </c>
      <c r="T21" s="1"/>
      <c r="U21" s="1"/>
    </row>
    <row r="22" spans="1:21" x14ac:dyDescent="0.25">
      <c r="A22" s="1" t="s">
        <v>29</v>
      </c>
      <c r="B22" s="1" t="s">
        <v>40</v>
      </c>
      <c r="C22" s="1" t="s">
        <v>47</v>
      </c>
      <c r="D22" s="1">
        <v>7</v>
      </c>
      <c r="E22" s="6">
        <v>5</v>
      </c>
      <c r="F22" s="1">
        <v>0.84147317850000003</v>
      </c>
      <c r="G22" s="1">
        <v>0.83746997599999995</v>
      </c>
      <c r="H22" s="1">
        <v>0.85468374700000005</v>
      </c>
      <c r="I22" s="1">
        <v>0.84907926339999995</v>
      </c>
      <c r="J22" s="1">
        <v>0.83827061650000001</v>
      </c>
      <c r="K22" s="1">
        <v>0.83466773419999996</v>
      </c>
      <c r="L22" s="1">
        <v>0.83346677339999997</v>
      </c>
      <c r="M22" s="1">
        <v>0.83626901519999997</v>
      </c>
      <c r="N22" s="1">
        <v>0.8526821457</v>
      </c>
      <c r="O22" s="1">
        <v>0.8410728583</v>
      </c>
      <c r="Q22" s="1">
        <f t="shared" si="0"/>
        <v>0.84191353081999998</v>
      </c>
      <c r="R22" s="1">
        <f t="shared" si="1"/>
        <v>7.6012841891188836E-3</v>
      </c>
      <c r="S22" s="29" t="str">
        <f>IF(VLOOKUP(B22,Model!$A$4:$J$1048576,10,FALSE)=0, "", VLOOKUP(B22,Model!$A$4:$J$1048576,10,FALSE))</f>
        <v/>
      </c>
      <c r="T22" s="1"/>
      <c r="U22" s="1"/>
    </row>
    <row r="23" spans="1:21" x14ac:dyDescent="0.25">
      <c r="A23" s="1" t="s">
        <v>27</v>
      </c>
      <c r="B23" s="1" t="s">
        <v>40</v>
      </c>
      <c r="C23" t="s">
        <v>47</v>
      </c>
      <c r="D23" s="1">
        <v>7</v>
      </c>
      <c r="E23" s="6">
        <v>5</v>
      </c>
      <c r="F23" s="1">
        <v>0.8438751001</v>
      </c>
      <c r="G23" s="1">
        <v>0.8438751001</v>
      </c>
      <c r="H23" s="1">
        <v>0.84467574059999995</v>
      </c>
      <c r="I23" s="1">
        <v>0.83706965570000003</v>
      </c>
      <c r="J23" s="1">
        <v>0.84507606079999997</v>
      </c>
      <c r="K23" s="1">
        <v>0.83706965570000003</v>
      </c>
      <c r="L23" s="1">
        <v>0.84467574059999995</v>
      </c>
      <c r="M23" s="1">
        <v>0.84467574059999995</v>
      </c>
      <c r="N23" s="1">
        <v>0.8438751001</v>
      </c>
      <c r="O23" s="1">
        <v>0.8438751001</v>
      </c>
      <c r="Q23" s="1">
        <f t="shared" si="0"/>
        <v>0.84287429944000003</v>
      </c>
      <c r="R23" s="1">
        <f t="shared" si="1"/>
        <v>3.0908019381182955E-3</v>
      </c>
      <c r="S23" s="29" t="str">
        <f>IF(VLOOKUP(B23,Model!$A$4:$J$1048576,10,FALSE)=0, "", VLOOKUP(B23,Model!$A$4:$J$1048576,10,FALSE))</f>
        <v/>
      </c>
      <c r="U23" s="1"/>
    </row>
    <row r="24" spans="1:21" x14ac:dyDescent="0.25">
      <c r="A24" s="1" t="s">
        <v>29</v>
      </c>
      <c r="B24" s="1" t="s">
        <v>41</v>
      </c>
      <c r="C24" s="1" t="s">
        <v>47</v>
      </c>
      <c r="D24" s="1">
        <v>12</v>
      </c>
      <c r="E24" s="6">
        <v>5</v>
      </c>
      <c r="F24" s="1">
        <v>0.84427542030000002</v>
      </c>
      <c r="G24" s="1">
        <v>0.8322658127</v>
      </c>
      <c r="H24" s="1">
        <v>0.84867894320000004</v>
      </c>
      <c r="I24" s="1">
        <v>0.84907926339999995</v>
      </c>
      <c r="J24" s="1">
        <v>0.84267413930000001</v>
      </c>
      <c r="K24" s="1">
        <v>0.83706965570000003</v>
      </c>
      <c r="L24" s="1">
        <v>0.84907926339999995</v>
      </c>
      <c r="M24" s="1">
        <v>0.85588470780000003</v>
      </c>
      <c r="N24" s="1">
        <v>0.84027221780000005</v>
      </c>
      <c r="O24" s="1">
        <v>0.86068855079999995</v>
      </c>
      <c r="Q24" s="1">
        <f t="shared" si="0"/>
        <v>0.84599679744</v>
      </c>
      <c r="R24" s="1">
        <f t="shared" si="1"/>
        <v>8.529838455873958E-3</v>
      </c>
      <c r="S24" s="29" t="str">
        <f>IF(VLOOKUP(B24,Model!$A$4:$J$1048576,10,FALSE)=0, "", VLOOKUP(B24,Model!$A$4:$J$1048576,10,FALSE))</f>
        <v/>
      </c>
    </row>
    <row r="25" spans="1:21" x14ac:dyDescent="0.25">
      <c r="A25" s="1" t="s">
        <v>27</v>
      </c>
      <c r="B25" s="1" t="s">
        <v>41</v>
      </c>
      <c r="C25" s="1" t="s">
        <v>47</v>
      </c>
      <c r="D25" s="1">
        <v>12</v>
      </c>
      <c r="E25" s="6">
        <v>5</v>
      </c>
      <c r="F25" s="1">
        <v>0.83787029619999998</v>
      </c>
      <c r="G25" s="1">
        <v>0.83907125699999996</v>
      </c>
      <c r="H25" s="1">
        <v>0.83706965570000003</v>
      </c>
      <c r="I25" s="1">
        <v>0.83186549239999996</v>
      </c>
      <c r="J25" s="1">
        <v>0.83787029619999998</v>
      </c>
      <c r="K25" s="1">
        <v>0.83867093670000004</v>
      </c>
      <c r="L25" s="1">
        <v>0.83706965570000003</v>
      </c>
      <c r="M25" s="1">
        <v>0.82506004799999999</v>
      </c>
      <c r="N25" s="1">
        <v>0.83706965570000003</v>
      </c>
      <c r="O25" s="1">
        <v>0.82506004799999999</v>
      </c>
      <c r="Q25" s="1">
        <f t="shared" si="0"/>
        <v>0.83466773415999995</v>
      </c>
      <c r="R25" s="1">
        <f t="shared" si="1"/>
        <v>5.433486276490645E-3</v>
      </c>
      <c r="S25" s="29" t="str">
        <f>IF(VLOOKUP(B25,Model!$A$4:$J$1048576,10,FALSE)=0, "", VLOOKUP(B25,Model!$A$4:$J$1048576,10,FALSE))</f>
        <v/>
      </c>
    </row>
    <row r="26" spans="1:21" x14ac:dyDescent="0.25">
      <c r="A26" t="s">
        <v>29</v>
      </c>
      <c r="B26" t="s">
        <v>52</v>
      </c>
      <c r="D26" s="1">
        <v>12</v>
      </c>
      <c r="E26" s="29">
        <v>3</v>
      </c>
      <c r="F26" s="1">
        <v>0.90632506000000002</v>
      </c>
      <c r="G26" s="1">
        <v>0.91393114490000005</v>
      </c>
      <c r="H26" s="1">
        <v>0.90472377900000001</v>
      </c>
      <c r="I26" s="1">
        <v>0.90552441949999996</v>
      </c>
      <c r="J26" s="1">
        <v>0.90472377900000001</v>
      </c>
      <c r="K26" s="1">
        <v>0.90072057650000004</v>
      </c>
      <c r="L26" s="1">
        <v>0.89871897519999999</v>
      </c>
      <c r="M26" s="1">
        <v>0.90992794239999997</v>
      </c>
      <c r="N26" s="1">
        <v>0.90992794239999997</v>
      </c>
      <c r="O26" s="1">
        <v>0.90072057650000004</v>
      </c>
      <c r="Q26" s="1">
        <f t="shared" si="0"/>
        <v>0.90552441953999985</v>
      </c>
      <c r="R26" s="1">
        <f t="shared" si="1"/>
        <v>4.7591551853135867E-3</v>
      </c>
      <c r="S26" s="29" t="str">
        <f>IF(VLOOKUP(B26,Model!$A$4:$J$1048576,10,FALSE)=0, "", VLOOKUP(B26,Model!$A$4:$J$1048576,10,FALSE))</f>
        <v>From 20160301 - 1 -&gt; 4:
- change length range:
 + … &lt; 10
 + 10 &lt;= … &lt; 23 
 +23 &lt;= …  &lt; 30</v>
      </c>
    </row>
    <row r="27" spans="1:21" x14ac:dyDescent="0.25">
      <c r="A27" s="1" t="s">
        <v>27</v>
      </c>
      <c r="B27" s="1" t="s">
        <v>52</v>
      </c>
      <c r="D27" s="1">
        <v>12</v>
      </c>
      <c r="E27" s="29">
        <v>3</v>
      </c>
      <c r="F27" s="1">
        <v>0.90632506000000002</v>
      </c>
      <c r="G27" s="1">
        <v>0.90632506000000002</v>
      </c>
      <c r="H27" s="1">
        <v>0.90632506000000002</v>
      </c>
      <c r="I27" s="1">
        <v>0.90632506000000002</v>
      </c>
      <c r="J27" s="1">
        <v>0.90632506000000002</v>
      </c>
      <c r="K27" s="1">
        <v>0.90632506000000002</v>
      </c>
      <c r="L27" s="1">
        <v>0.90632506000000002</v>
      </c>
      <c r="M27" s="1">
        <v>0.90632506000000002</v>
      </c>
      <c r="N27" s="1">
        <v>0.90632506000000002</v>
      </c>
      <c r="O27" s="1">
        <v>0.90632506000000002</v>
      </c>
      <c r="Q27" s="1">
        <f t="shared" si="0"/>
        <v>0.90632506000000013</v>
      </c>
      <c r="R27" s="1">
        <f t="shared" si="1"/>
        <v>1.1702778228589004E-16</v>
      </c>
      <c r="S27" s="29" t="str">
        <f>IF(VLOOKUP(B27,Model!$A$4:$J$1048576,10,FALSE)=0, "", VLOOKUP(B27,Model!$A$4:$J$1048576,10,FALSE))</f>
        <v>From 20160301 - 1 -&gt; 4:
- change length range:
 + … &lt; 10
 + 10 &lt;= … &lt; 23 
 +23 &lt;= …  &lt; 30</v>
      </c>
    </row>
    <row r="28" spans="1:21" x14ac:dyDescent="0.25">
      <c r="A28" s="1" t="s">
        <v>29</v>
      </c>
      <c r="B28" s="1" t="s">
        <v>53</v>
      </c>
      <c r="C28" t="s">
        <v>47</v>
      </c>
      <c r="D28" s="1">
        <v>7</v>
      </c>
      <c r="E28" s="29">
        <v>3</v>
      </c>
      <c r="F28" s="1">
        <v>0.903122498</v>
      </c>
      <c r="G28" s="1">
        <v>0.903122498</v>
      </c>
      <c r="H28" s="1">
        <v>0.8959167334</v>
      </c>
      <c r="I28" s="1">
        <v>0.89871897519999999</v>
      </c>
      <c r="J28" s="1">
        <v>0.89151321059999999</v>
      </c>
      <c r="K28" s="1">
        <v>0.90552441949999996</v>
      </c>
      <c r="L28" s="1">
        <v>0.9075260208</v>
      </c>
      <c r="M28" s="1">
        <v>0.91112890310000005</v>
      </c>
      <c r="N28" s="1">
        <v>0.89991993589999997</v>
      </c>
      <c r="O28" s="1">
        <v>0.89871897519999999</v>
      </c>
      <c r="Q28" s="1">
        <f t="shared" si="0"/>
        <v>0.90152121696999998</v>
      </c>
      <c r="R28" s="1">
        <f t="shared" si="1"/>
        <v>5.7673292558477716E-3</v>
      </c>
      <c r="S28" s="29" t="str">
        <f>IF(VLOOKUP(B28,Model!$A$4:$J$1048576,10,FALSE)=0, "", VLOOKUP(B28,Model!$A$4:$J$1048576,10,FALSE))</f>
        <v>From 20160301 - 1 -&gt; 4:
- remove unicode -&gt; ascii</v>
      </c>
    </row>
    <row r="29" spans="1:21" x14ac:dyDescent="0.25">
      <c r="A29" t="s">
        <v>27</v>
      </c>
      <c r="B29" s="1" t="s">
        <v>53</v>
      </c>
      <c r="C29" s="1" t="s">
        <v>47</v>
      </c>
      <c r="D29" s="1">
        <v>7</v>
      </c>
      <c r="E29" s="29">
        <v>3</v>
      </c>
      <c r="F29" s="1">
        <v>0.90552441949999996</v>
      </c>
      <c r="G29" s="1">
        <v>0.90552441949999996</v>
      </c>
      <c r="H29" s="1">
        <v>0.90552441949999996</v>
      </c>
      <c r="I29" s="1">
        <v>0.90552441949999996</v>
      </c>
      <c r="J29" s="1">
        <v>0.90552441949999996</v>
      </c>
      <c r="K29" s="1">
        <v>0.90552441949999996</v>
      </c>
      <c r="L29" s="1">
        <v>0.90552441949999996</v>
      </c>
      <c r="M29" s="1">
        <v>0.90552441949999996</v>
      </c>
      <c r="N29" s="1">
        <v>0.90552441949999996</v>
      </c>
      <c r="O29" s="1">
        <v>0.90552441949999996</v>
      </c>
      <c r="Q29" s="1">
        <f t="shared" si="0"/>
        <v>0.90552441950000007</v>
      </c>
      <c r="R29" s="1">
        <f t="shared" si="1"/>
        <v>1.1702778228589004E-16</v>
      </c>
      <c r="S29" s="29" t="str">
        <f>IF(VLOOKUP(B29,Model!$A$4:$J$1048576,10,FALSE)=0, "", VLOOKUP(B29,Model!$A$4:$J$1048576,10,FALSE))</f>
        <v>From 20160301 - 1 -&gt; 4:
- remove unicode -&gt; ascii</v>
      </c>
    </row>
    <row r="30" spans="1:21" x14ac:dyDescent="0.25">
      <c r="A30" s="1" t="s">
        <v>29</v>
      </c>
      <c r="B30" s="1" t="s">
        <v>54</v>
      </c>
      <c r="C30" s="1" t="s">
        <v>47</v>
      </c>
      <c r="D30" s="1">
        <v>12</v>
      </c>
      <c r="E30" s="29">
        <v>3</v>
      </c>
      <c r="F30" s="1">
        <v>0.90632506000000002</v>
      </c>
      <c r="G30" s="1">
        <v>0.89831865489999996</v>
      </c>
      <c r="H30" s="1">
        <v>0.90632506000000002</v>
      </c>
      <c r="I30" s="1">
        <v>0.90112089669999995</v>
      </c>
      <c r="J30" s="1">
        <v>0.89871897519999999</v>
      </c>
      <c r="K30" s="1">
        <v>0.90232185750000005</v>
      </c>
      <c r="L30" s="1">
        <v>0.90272217769999996</v>
      </c>
      <c r="M30" s="1">
        <v>0.90512409930000004</v>
      </c>
      <c r="N30" s="1">
        <v>0.90432345879999998</v>
      </c>
      <c r="O30" s="1">
        <v>0.90632506000000002</v>
      </c>
      <c r="Q30" s="1">
        <f t="shared" si="0"/>
        <v>0.90316253001000002</v>
      </c>
      <c r="R30" s="1">
        <f t="shared" si="1"/>
        <v>3.0455342530246272E-3</v>
      </c>
      <c r="S30" s="29" t="str">
        <f>IF(VLOOKUP(B30,Model!$A$4:$J$1048576,10,FALSE)=0, "", VLOOKUP(B30,Model!$A$4:$J$1048576,10,FALSE))</f>
        <v>From 20160301 - 1 -&gt; 4:
- remove unicode -&gt; ascii
- change length range:
 + … &lt; 10
 + 10 &lt;= … &lt; 23 
 +23 &lt;= …  &lt; 30</v>
      </c>
    </row>
    <row r="31" spans="1:21" x14ac:dyDescent="0.25">
      <c r="A31" s="1" t="s">
        <v>27</v>
      </c>
      <c r="B31" s="1" t="s">
        <v>54</v>
      </c>
      <c r="C31" s="1" t="s">
        <v>47</v>
      </c>
      <c r="D31" s="1">
        <v>12</v>
      </c>
      <c r="E31" s="29">
        <v>3</v>
      </c>
      <c r="F31" s="1">
        <v>0.90112089669999995</v>
      </c>
      <c r="G31" s="1">
        <v>0.90192153720000001</v>
      </c>
      <c r="H31" s="1">
        <v>0.90192153720000001</v>
      </c>
      <c r="I31" s="1">
        <v>0.90192153720000001</v>
      </c>
      <c r="J31" s="1">
        <v>0.90112089669999995</v>
      </c>
      <c r="K31" s="1">
        <v>0.90232185750000005</v>
      </c>
      <c r="L31" s="1">
        <v>0.90192153720000001</v>
      </c>
      <c r="M31" s="1">
        <v>0.90112089669999995</v>
      </c>
      <c r="N31" s="1">
        <v>0.90112089669999995</v>
      </c>
      <c r="O31" s="1">
        <v>0.90192153720000001</v>
      </c>
      <c r="Q31" s="1">
        <f t="shared" si="0"/>
        <v>0.90164131303000006</v>
      </c>
      <c r="R31" s="1">
        <f t="shared" si="1"/>
        <v>4.6417206209090414E-4</v>
      </c>
      <c r="S31" s="29" t="str">
        <f>IF(VLOOKUP(B31,Model!$A$4:$J$1048576,10,FALSE)=0, "", VLOOKUP(B31,Model!$A$4:$J$1048576,10,FALSE))</f>
        <v>From 20160301 - 1 -&gt; 4:
- remove unicode -&gt; ascii
- change length range:
 + … &lt; 10
 + 10 &lt;= … &lt; 23 
 +23 &lt;= …  &lt; 30</v>
      </c>
    </row>
    <row r="32" spans="1:21" x14ac:dyDescent="0.25">
      <c r="A32" t="s">
        <v>29</v>
      </c>
      <c r="B32" t="s">
        <v>76</v>
      </c>
      <c r="C32" t="s">
        <v>47</v>
      </c>
      <c r="D32" s="29">
        <v>10</v>
      </c>
      <c r="E32" s="29">
        <v>3</v>
      </c>
      <c r="F32" s="22">
        <v>0.90312249799839905</v>
      </c>
      <c r="G32" s="22">
        <v>0.90872698158526799</v>
      </c>
      <c r="H32" s="22">
        <v>0.89711769415532405</v>
      </c>
      <c r="I32" s="22">
        <v>0.90992794235388297</v>
      </c>
      <c r="J32" s="22">
        <v>0.90112089671737405</v>
      </c>
      <c r="K32" s="22">
        <v>0.90152121697357901</v>
      </c>
      <c r="L32" s="22">
        <v>0.90832666132906303</v>
      </c>
      <c r="M32" s="22">
        <v>0.90752602081665301</v>
      </c>
      <c r="N32" s="22">
        <v>0.90112089671737405</v>
      </c>
      <c r="O32" s="22">
        <v>0.90032025620496403</v>
      </c>
      <c r="Q32" s="29">
        <f t="shared" si="0"/>
        <v>0.90388310648518821</v>
      </c>
      <c r="R32" s="29">
        <f t="shared" si="1"/>
        <v>4.3830548731824933E-3</v>
      </c>
      <c r="S32" s="29" t="str">
        <f>IF(VLOOKUP(B32,Model!$A$4:$J$1048576,10,FALSE)=0, "", VLOOKUP(B32,Model!$A$4:$J$1048576,10,FALSE))</f>
        <v/>
      </c>
    </row>
    <row r="33" spans="1:19" x14ac:dyDescent="0.25">
      <c r="A33" s="1" t="s">
        <v>27</v>
      </c>
      <c r="B33" s="1" t="s">
        <v>76</v>
      </c>
      <c r="C33" t="s">
        <v>47</v>
      </c>
      <c r="D33" s="29">
        <v>10</v>
      </c>
      <c r="E33" s="29">
        <v>3</v>
      </c>
      <c r="F33" s="23">
        <v>0.90352281825460401</v>
      </c>
      <c r="G33" s="23">
        <v>0.90352281825460401</v>
      </c>
      <c r="H33" s="23">
        <v>0.90312249799839905</v>
      </c>
      <c r="I33" s="23">
        <v>0.90472377902321899</v>
      </c>
      <c r="J33" s="23">
        <v>0.90352281825460401</v>
      </c>
      <c r="K33" s="23">
        <v>0.90312249799839905</v>
      </c>
      <c r="L33" s="23">
        <v>0.90352281825460401</v>
      </c>
      <c r="M33" s="23">
        <v>0.90352281825460401</v>
      </c>
      <c r="N33" s="23">
        <v>0.90352281825460401</v>
      </c>
      <c r="O33" s="23">
        <v>0.90352281825460401</v>
      </c>
      <c r="Q33" s="29">
        <f t="shared" si="0"/>
        <v>0.90356285028022454</v>
      </c>
      <c r="R33" s="29">
        <f t="shared" si="1"/>
        <v>4.4055441737977187E-4</v>
      </c>
      <c r="S33" s="29" t="str">
        <f>IF(VLOOKUP(B33,Model!$A$4:$J$1048576,10,FALSE)=0, "", VLOOKUP(B33,Model!$A$4:$J$1048576,10,FALSE))</f>
        <v/>
      </c>
    </row>
    <row r="34" spans="1:19" x14ac:dyDescent="0.25">
      <c r="A34" s="1" t="s">
        <v>29</v>
      </c>
      <c r="B34" s="1" t="s">
        <v>68</v>
      </c>
      <c r="D34" s="1">
        <v>8</v>
      </c>
      <c r="E34" s="29">
        <v>3</v>
      </c>
      <c r="F34" s="24">
        <v>0.90392313851080897</v>
      </c>
      <c r="G34" s="24">
        <v>0.90472377902321899</v>
      </c>
      <c r="H34" s="24">
        <v>0.90912730184147295</v>
      </c>
      <c r="I34" s="24">
        <v>0.89551641313050401</v>
      </c>
      <c r="J34" s="24">
        <v>0.90472377902321899</v>
      </c>
      <c r="K34" s="24">
        <v>0.90392313851080897</v>
      </c>
      <c r="L34" s="24">
        <v>0.90152121697357901</v>
      </c>
      <c r="M34" s="24">
        <v>0.90712570056044795</v>
      </c>
      <c r="N34" s="24">
        <v>0.90112089671737405</v>
      </c>
      <c r="O34" s="24">
        <v>0.90032025620496403</v>
      </c>
      <c r="Q34" s="29">
        <f t="shared" si="0"/>
        <v>0.90320256204963978</v>
      </c>
      <c r="R34" s="29">
        <f t="shared" si="1"/>
        <v>3.8108768955866503E-3</v>
      </c>
      <c r="S34" s="29" t="str">
        <f>IF(VLOOKUP(B34,Model!$A$4:$J$1048576,10,FALSE)=0, "", VLOOKUP(B34,Model!$A$4:$J$1048576,10,FALSE))</f>
        <v/>
      </c>
    </row>
    <row r="35" spans="1:19" x14ac:dyDescent="0.25">
      <c r="A35" s="1" t="s">
        <v>27</v>
      </c>
      <c r="B35" s="1" t="s">
        <v>68</v>
      </c>
      <c r="D35" s="1">
        <v>8</v>
      </c>
      <c r="E35" s="29">
        <v>3</v>
      </c>
      <c r="F35" s="25">
        <v>0.90552441953562801</v>
      </c>
      <c r="G35" s="25">
        <v>0.90272217774219399</v>
      </c>
      <c r="H35" s="25">
        <v>0.90632506004803803</v>
      </c>
      <c r="I35" s="25">
        <v>0.90392313851080897</v>
      </c>
      <c r="J35" s="25">
        <v>0.90392313851080897</v>
      </c>
      <c r="K35" s="25">
        <v>0.90392313851080897</v>
      </c>
      <c r="L35" s="25">
        <v>0.90352281825460401</v>
      </c>
      <c r="M35" s="25">
        <v>0.90392313851080897</v>
      </c>
      <c r="N35" s="25">
        <v>0.90392313851080897</v>
      </c>
      <c r="O35" s="25">
        <v>0.90392313851080897</v>
      </c>
      <c r="Q35" s="29">
        <f t="shared" si="0"/>
        <v>0.90416333066453181</v>
      </c>
      <c r="R35" s="29">
        <f t="shared" si="1"/>
        <v>1.0197477008026493E-3</v>
      </c>
      <c r="S35" s="29" t="str">
        <f>IF(VLOOKUP(B35,Model!$A$4:$J$1048576,10,FALSE)=0, "", VLOOKUP(B35,Model!$A$4:$J$1048576,10,FALSE))</f>
        <v/>
      </c>
    </row>
    <row r="36" spans="1:19" x14ac:dyDescent="0.25">
      <c r="A36" s="1" t="s">
        <v>29</v>
      </c>
      <c r="B36" s="1" t="s">
        <v>70</v>
      </c>
      <c r="C36" t="s">
        <v>47</v>
      </c>
      <c r="D36" s="1">
        <v>8</v>
      </c>
      <c r="E36" s="29">
        <v>3</v>
      </c>
      <c r="F36" s="26">
        <v>0.89951961569255401</v>
      </c>
      <c r="G36" s="26">
        <v>0.89631705364291403</v>
      </c>
      <c r="H36" s="26">
        <v>0.90072057646116899</v>
      </c>
      <c r="I36" s="26">
        <v>0.90752602081665301</v>
      </c>
      <c r="J36" s="26">
        <v>0.89991993594875896</v>
      </c>
      <c r="K36" s="26">
        <v>0.90712570056044795</v>
      </c>
      <c r="L36" s="26">
        <v>0.90512409927942294</v>
      </c>
      <c r="M36" s="26">
        <v>0.90112089671737405</v>
      </c>
      <c r="N36" s="26">
        <v>0.90552441953562801</v>
      </c>
      <c r="O36" s="26">
        <v>0.90672538030424299</v>
      </c>
      <c r="Q36" s="29">
        <f t="shared" si="0"/>
        <v>0.90296236989591638</v>
      </c>
      <c r="R36" s="29">
        <f t="shared" si="1"/>
        <v>3.9050323909166711E-3</v>
      </c>
      <c r="S36" s="29" t="str">
        <f>IF(VLOOKUP(B36,Model!$A$4:$J$1048576,10,FALSE)=0, "", VLOOKUP(B36,Model!$A$4:$J$1048576,10,FALSE))</f>
        <v/>
      </c>
    </row>
    <row r="37" spans="1:19" x14ac:dyDescent="0.25">
      <c r="A37" s="1" t="s">
        <v>27</v>
      </c>
      <c r="B37" s="1" t="s">
        <v>70</v>
      </c>
      <c r="C37" t="s">
        <v>47</v>
      </c>
      <c r="D37" s="1">
        <v>8</v>
      </c>
      <c r="E37" s="29">
        <v>3</v>
      </c>
      <c r="F37" s="27">
        <v>0.91152922337870301</v>
      </c>
      <c r="G37" s="27">
        <v>0.91112890312249795</v>
      </c>
      <c r="H37" s="27">
        <v>0.91152922337870301</v>
      </c>
      <c r="I37" s="27">
        <v>0.91152922337870301</v>
      </c>
      <c r="J37" s="27">
        <v>0.91152922337870301</v>
      </c>
      <c r="K37" s="27">
        <v>0.91152922337870301</v>
      </c>
      <c r="L37" s="27">
        <v>0.91152922337870301</v>
      </c>
      <c r="M37" s="27">
        <v>0.91152922337870301</v>
      </c>
      <c r="N37" s="27">
        <v>0.91152922337870301</v>
      </c>
      <c r="O37" s="27">
        <v>0.91152922337870301</v>
      </c>
      <c r="Q37" s="29">
        <f t="shared" si="0"/>
        <v>0.9114891913530826</v>
      </c>
      <c r="R37" s="29">
        <f t="shared" si="1"/>
        <v>1.2659238031101651E-4</v>
      </c>
      <c r="S37" s="29" t="str">
        <f>IF(VLOOKUP(B37,Model!$A$4:$J$1048576,10,FALSE)=0, "", VLOOKUP(B37,Model!$A$4:$J$1048576,10,FALSE))</f>
        <v/>
      </c>
    </row>
    <row r="38" spans="1:19" x14ac:dyDescent="0.25">
      <c r="A38" s="1" t="s">
        <v>29</v>
      </c>
      <c r="B38" s="1" t="s">
        <v>71</v>
      </c>
      <c r="D38" s="1">
        <v>10</v>
      </c>
      <c r="E38" s="29">
        <v>3</v>
      </c>
      <c r="F38" s="28">
        <v>0.90432345876701403</v>
      </c>
      <c r="G38" s="28">
        <v>0.90472377902321899</v>
      </c>
      <c r="H38" s="28">
        <v>0.90792634107285797</v>
      </c>
      <c r="I38" s="28">
        <v>0.90472377902321899</v>
      </c>
      <c r="J38" s="28">
        <v>0.90192153722978397</v>
      </c>
      <c r="K38" s="28">
        <v>0.90752602081665301</v>
      </c>
      <c r="L38" s="28">
        <v>0.90872698158526799</v>
      </c>
      <c r="M38" s="28">
        <v>0.90512409927942294</v>
      </c>
      <c r="N38" s="28">
        <v>0.90792634107285797</v>
      </c>
      <c r="O38" s="28">
        <v>0.91473178542834299</v>
      </c>
      <c r="Q38" s="29">
        <f t="shared" si="0"/>
        <v>0.90676541232986385</v>
      </c>
      <c r="R38" s="29">
        <f t="shared" si="1"/>
        <v>3.5125425341221319E-3</v>
      </c>
      <c r="S38" s="29" t="str">
        <f>IF(VLOOKUP(B38,Model!$A$4:$J$1048576,10,FALSE)=0, "", VLOOKUP(B38,Model!$A$4:$J$1048576,10,FALSE))</f>
        <v/>
      </c>
    </row>
    <row r="39" spans="1:19" x14ac:dyDescent="0.25">
      <c r="A39" s="1" t="s">
        <v>27</v>
      </c>
      <c r="B39" s="1" t="s">
        <v>71</v>
      </c>
      <c r="D39" s="29">
        <v>10</v>
      </c>
      <c r="E39" s="29">
        <v>3</v>
      </c>
      <c r="F39" s="29">
        <v>0.91152922337870301</v>
      </c>
      <c r="G39" s="29">
        <v>0.91112890312249795</v>
      </c>
      <c r="H39" s="29">
        <v>0.91152922337870301</v>
      </c>
      <c r="I39" s="29">
        <v>0.91112890312249795</v>
      </c>
      <c r="J39" s="29">
        <v>0.90952762209767801</v>
      </c>
      <c r="K39" s="29">
        <v>0.91192954363490797</v>
      </c>
      <c r="L39" s="29">
        <v>0.91152922337870301</v>
      </c>
      <c r="M39" s="29">
        <v>0.91152922337870301</v>
      </c>
      <c r="N39" s="29">
        <v>0.91152922337870301</v>
      </c>
      <c r="O39" s="29">
        <v>0.91112890312249795</v>
      </c>
      <c r="Q39" s="29">
        <f t="shared" si="0"/>
        <v>0.91124899919935953</v>
      </c>
      <c r="R39" s="29">
        <f t="shared" si="1"/>
        <v>6.5508074238775896E-4</v>
      </c>
      <c r="S39" s="29" t="str">
        <f>IF(VLOOKUP(B39,Model!$A$4:$J$1048576,10,FALSE)=0, "", VLOOKUP(B39,Model!$A$4:$J$1048576,10,FALSE))</f>
        <v/>
      </c>
    </row>
    <row r="40" spans="1:19" x14ac:dyDescent="0.25">
      <c r="A40" s="1" t="s">
        <v>29</v>
      </c>
      <c r="B40" s="1" t="s">
        <v>72</v>
      </c>
      <c r="C40" s="1"/>
      <c r="D40" s="29">
        <v>10</v>
      </c>
      <c r="E40" s="29">
        <v>3</v>
      </c>
      <c r="F40" s="14">
        <v>0.89911929543634905</v>
      </c>
      <c r="G40" s="14">
        <v>0.90512409927942294</v>
      </c>
      <c r="H40" s="14">
        <v>0.90712570056044795</v>
      </c>
      <c r="I40" s="14">
        <v>0.91032826261008803</v>
      </c>
      <c r="J40" s="14">
        <v>0.90032025620496403</v>
      </c>
      <c r="K40" s="14">
        <v>0.89871897518014399</v>
      </c>
      <c r="L40" s="14">
        <v>0.90432345876701403</v>
      </c>
      <c r="M40" s="14">
        <v>0.89711769415532405</v>
      </c>
      <c r="N40" s="14">
        <v>0.90272217774219399</v>
      </c>
      <c r="O40" s="14">
        <v>0.90752602081665301</v>
      </c>
      <c r="Q40" s="29">
        <f t="shared" si="0"/>
        <v>0.90324259407526009</v>
      </c>
      <c r="R40" s="29">
        <f t="shared" si="1"/>
        <v>4.3732939520054748E-3</v>
      </c>
      <c r="S40" s="29" t="str">
        <f>IF(VLOOKUP(B40,Model!$A$4:$J$1048576,10,FALSE)=0, "", VLOOKUP(B40,Model!$A$4:$J$1048576,10,FALSE))</f>
        <v/>
      </c>
    </row>
    <row r="41" spans="1:19" x14ac:dyDescent="0.25">
      <c r="A41" s="1" t="s">
        <v>27</v>
      </c>
      <c r="B41" s="1" t="s">
        <v>72</v>
      </c>
      <c r="C41" s="1"/>
      <c r="D41" s="29">
        <v>10</v>
      </c>
      <c r="E41" s="29">
        <v>3</v>
      </c>
      <c r="F41" s="15">
        <v>0.90672538030424299</v>
      </c>
      <c r="G41" s="15">
        <v>0.90592473979183397</v>
      </c>
      <c r="H41" s="15">
        <v>0.90672538030424299</v>
      </c>
      <c r="I41" s="15">
        <v>0.90632506004803803</v>
      </c>
      <c r="J41" s="15">
        <v>0.90832666132906303</v>
      </c>
      <c r="K41" s="15">
        <v>0.90632506004803803</v>
      </c>
      <c r="L41" s="15">
        <v>0.90592473979183397</v>
      </c>
      <c r="M41" s="15">
        <v>0.90672538030424299</v>
      </c>
      <c r="N41" s="15">
        <v>0.90792634107285797</v>
      </c>
      <c r="O41" s="15">
        <v>0.90632506004803803</v>
      </c>
      <c r="Q41" s="29">
        <f t="shared" si="0"/>
        <v>0.90672538030424321</v>
      </c>
      <c r="R41" s="29">
        <f t="shared" si="1"/>
        <v>8.0064051240978185E-4</v>
      </c>
      <c r="S41" s="29" t="str">
        <f>IF(VLOOKUP(B41,Model!$A$4:$J$1048576,10,FALSE)=0, "", VLOOKUP(B41,Model!$A$4:$J$1048576,10,FALSE))</f>
        <v/>
      </c>
    </row>
    <row r="42" spans="1:19" x14ac:dyDescent="0.25">
      <c r="A42" s="1" t="s">
        <v>29</v>
      </c>
      <c r="B42" s="1" t="s">
        <v>73</v>
      </c>
      <c r="C42" s="1"/>
      <c r="D42" s="29">
        <v>10</v>
      </c>
      <c r="E42" s="29">
        <v>3</v>
      </c>
      <c r="F42" s="16">
        <v>0.89911929543634905</v>
      </c>
      <c r="G42" s="16">
        <v>0.90392313851080897</v>
      </c>
      <c r="H42" s="16">
        <v>0.90432345876701403</v>
      </c>
      <c r="I42" s="16">
        <v>0.90072057646116899</v>
      </c>
      <c r="J42" s="16">
        <v>0.89871897518014399</v>
      </c>
      <c r="K42" s="16">
        <v>0.90312249799839905</v>
      </c>
      <c r="L42" s="16">
        <v>0.90512409927942294</v>
      </c>
      <c r="M42" s="16">
        <v>0.90552441953562801</v>
      </c>
      <c r="N42" s="16">
        <v>0.90792634107285797</v>
      </c>
      <c r="O42" s="16">
        <v>0.90352281825460401</v>
      </c>
      <c r="Q42" s="29">
        <f t="shared" si="0"/>
        <v>0.90320256204963978</v>
      </c>
      <c r="R42" s="29">
        <f t="shared" si="1"/>
        <v>2.9100954520487944E-3</v>
      </c>
      <c r="S42" s="29" t="str">
        <f>IF(VLOOKUP(B42,Model!$A$4:$J$1048576,10,FALSE)=0, "", VLOOKUP(B42,Model!$A$4:$J$1048576,10,FALSE))</f>
        <v/>
      </c>
    </row>
    <row r="43" spans="1:19" x14ac:dyDescent="0.25">
      <c r="A43" s="1" t="s">
        <v>27</v>
      </c>
      <c r="B43" s="1" t="s">
        <v>73</v>
      </c>
      <c r="C43" s="1"/>
      <c r="D43" s="29">
        <v>10</v>
      </c>
      <c r="E43" s="29">
        <v>3</v>
      </c>
      <c r="F43" s="17">
        <v>0.90032025620496403</v>
      </c>
      <c r="G43" s="17">
        <v>0.89951961569255401</v>
      </c>
      <c r="H43" s="17">
        <v>0.90032025620496403</v>
      </c>
      <c r="I43" s="17">
        <v>0.89991993594875896</v>
      </c>
      <c r="J43" s="17">
        <v>0.89951961569255401</v>
      </c>
      <c r="K43" s="17">
        <v>0.90072057646116899</v>
      </c>
      <c r="L43" s="17">
        <v>0.89951961569255401</v>
      </c>
      <c r="M43" s="17">
        <v>0.90032025620496403</v>
      </c>
      <c r="N43" s="17">
        <v>0.90072057646116899</v>
      </c>
      <c r="O43" s="17">
        <v>0.89991993594875896</v>
      </c>
      <c r="Q43" s="29">
        <f t="shared" si="0"/>
        <v>0.90008006405124097</v>
      </c>
      <c r="R43" s="29">
        <f t="shared" si="1"/>
        <v>4.6989102913425713E-4</v>
      </c>
      <c r="S43" s="29" t="str">
        <f>IF(VLOOKUP(B43,Model!$A$4:$J$1048576,10,FALSE)=0, "", VLOOKUP(B43,Model!$A$4:$J$1048576,10,FALSE))</f>
        <v/>
      </c>
    </row>
    <row r="44" spans="1:19" x14ac:dyDescent="0.25">
      <c r="A44" s="1" t="s">
        <v>29</v>
      </c>
      <c r="B44" s="1" t="s">
        <v>74</v>
      </c>
      <c r="C44" s="1" t="s">
        <v>47</v>
      </c>
      <c r="D44" s="29">
        <v>10</v>
      </c>
      <c r="E44" s="29">
        <v>3</v>
      </c>
      <c r="F44" s="18">
        <v>0.89911929543634905</v>
      </c>
      <c r="G44" s="18">
        <v>0.90352281825460401</v>
      </c>
      <c r="H44" s="18">
        <v>0.89631705364291403</v>
      </c>
      <c r="I44" s="18">
        <v>0.90312249799839905</v>
      </c>
      <c r="J44" s="18">
        <v>0.89991993594875896</v>
      </c>
      <c r="K44" s="18">
        <v>0.89951961569255401</v>
      </c>
      <c r="L44" s="18">
        <v>0.89951961569255401</v>
      </c>
      <c r="M44" s="18">
        <v>0.89631705364291403</v>
      </c>
      <c r="N44" s="18">
        <v>0.89911929543634905</v>
      </c>
      <c r="O44" s="18">
        <v>0.90072057646116899</v>
      </c>
      <c r="Q44" s="29">
        <f t="shared" si="0"/>
        <v>0.89971977582065654</v>
      </c>
      <c r="R44" s="29">
        <f t="shared" si="1"/>
        <v>2.3814475977550478E-3</v>
      </c>
      <c r="S44" s="29" t="str">
        <f>IF(VLOOKUP(B44,Model!$A$4:$J$1048576,10,FALSE)=0, "", VLOOKUP(B44,Model!$A$4:$J$1048576,10,FALSE))</f>
        <v/>
      </c>
    </row>
    <row r="45" spans="1:19" x14ac:dyDescent="0.25">
      <c r="A45" s="1" t="s">
        <v>27</v>
      </c>
      <c r="B45" s="1" t="s">
        <v>74</v>
      </c>
      <c r="C45" s="1" t="s">
        <v>47</v>
      </c>
      <c r="D45" s="29">
        <v>10</v>
      </c>
      <c r="E45" s="29">
        <v>3</v>
      </c>
      <c r="F45" s="19">
        <v>0.89871897518014399</v>
      </c>
      <c r="G45" s="19">
        <v>0.89871897518014399</v>
      </c>
      <c r="H45" s="19">
        <v>0.89911929543634905</v>
      </c>
      <c r="I45" s="19">
        <v>0.89871897518014399</v>
      </c>
      <c r="J45" s="19">
        <v>0.89871897518014399</v>
      </c>
      <c r="K45" s="19">
        <v>0.89871897518014399</v>
      </c>
      <c r="L45" s="19">
        <v>0.89871897518014399</v>
      </c>
      <c r="M45" s="19">
        <v>0.89871897518014399</v>
      </c>
      <c r="N45" s="19">
        <v>0.89871897518014399</v>
      </c>
      <c r="O45" s="19">
        <v>0.90072057646116899</v>
      </c>
      <c r="Q45" s="29">
        <f t="shared" si="0"/>
        <v>0.89895916733386705</v>
      </c>
      <c r="R45" s="29">
        <f t="shared" si="1"/>
        <v>6.3155375319991116E-4</v>
      </c>
      <c r="S45" s="29" t="str">
        <f>IF(VLOOKUP(B45,Model!$A$4:$J$1048576,10,FALSE)=0, "", VLOOKUP(B45,Model!$A$4:$J$1048576,10,FALSE))</f>
        <v/>
      </c>
    </row>
    <row r="46" spans="1:19" x14ac:dyDescent="0.25">
      <c r="A46" s="1" t="s">
        <v>29</v>
      </c>
      <c r="B46" s="1" t="s">
        <v>75</v>
      </c>
      <c r="C46" s="1" t="s">
        <v>47</v>
      </c>
      <c r="D46" s="29">
        <v>10</v>
      </c>
      <c r="E46" s="29">
        <v>3</v>
      </c>
      <c r="F46" s="20">
        <v>0.89431545236188903</v>
      </c>
      <c r="G46" s="20">
        <v>0.90392313851080897</v>
      </c>
      <c r="H46" s="20">
        <v>0.89751801441152901</v>
      </c>
      <c r="I46" s="20">
        <v>0.90832666132906303</v>
      </c>
      <c r="J46" s="20">
        <v>0.90512409927942294</v>
      </c>
      <c r="K46" s="20">
        <v>0.90312249799839905</v>
      </c>
      <c r="L46" s="20">
        <v>0.89991993594875896</v>
      </c>
      <c r="M46" s="20">
        <v>0.89871897518014399</v>
      </c>
      <c r="N46" s="20">
        <v>0.89911929543634905</v>
      </c>
      <c r="O46" s="20">
        <v>0.89951961569255401</v>
      </c>
      <c r="Q46" s="29">
        <f t="shared" si="0"/>
        <v>0.90096076861489183</v>
      </c>
      <c r="R46" s="29">
        <f t="shared" si="1"/>
        <v>4.1180916196391359E-3</v>
      </c>
      <c r="S46" s="29" t="str">
        <f>IF(VLOOKUP(B46,Model!$A$4:$J$1048576,10,FALSE)=0, "", VLOOKUP(B46,Model!$A$4:$J$1048576,10,FALSE))</f>
        <v/>
      </c>
    </row>
    <row r="47" spans="1:19" x14ac:dyDescent="0.25">
      <c r="A47" s="1" t="s">
        <v>27</v>
      </c>
      <c r="B47" s="1" t="s">
        <v>75</v>
      </c>
      <c r="C47" s="1" t="s">
        <v>47</v>
      </c>
      <c r="D47" s="29">
        <v>10</v>
      </c>
      <c r="E47" s="29">
        <v>3</v>
      </c>
      <c r="F47" s="21">
        <v>0.90592473979183397</v>
      </c>
      <c r="G47" s="21">
        <v>0.90912730184147295</v>
      </c>
      <c r="H47" s="21">
        <v>0.90912730184147295</v>
      </c>
      <c r="I47" s="21">
        <v>0.90912730184147295</v>
      </c>
      <c r="J47" s="21">
        <v>0.90912730184147295</v>
      </c>
      <c r="K47" s="21">
        <v>0.90912730184147295</v>
      </c>
      <c r="L47" s="21">
        <v>0.90912730184147295</v>
      </c>
      <c r="M47" s="21">
        <v>0.90912730184147295</v>
      </c>
      <c r="N47" s="21">
        <v>0.90912730184147295</v>
      </c>
      <c r="O47" s="21">
        <v>0.90912730184147295</v>
      </c>
      <c r="Q47" s="29">
        <f t="shared" si="0"/>
        <v>0.90880704563650883</v>
      </c>
      <c r="R47" s="29">
        <f t="shared" si="1"/>
        <v>1.0127390424876396E-3</v>
      </c>
      <c r="S47" s="29" t="str">
        <f>IF(VLOOKUP(B47,Model!$A$4:$J$1048576,10,FALSE)=0, "", VLOOKUP(B47,Model!$A$4:$J$1048576,10,FALSE))</f>
        <v/>
      </c>
    </row>
    <row r="48" spans="1:19" x14ac:dyDescent="0.25">
      <c r="F48" s="20"/>
    </row>
    <row r="49" spans="6:6" x14ac:dyDescent="0.25">
      <c r="F49" s="20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</sheetData>
  <autoFilter ref="A1:R47">
    <sortState ref="A2:R47">
      <sortCondition ref="B1:B47"/>
    </sortState>
  </autoFilter>
  <conditionalFormatting sqref="Q26">
    <cfRule type="cellIs" dxfId="20" priority="16" operator="greaterThan">
      <formula>0.9</formula>
    </cfRule>
    <cfRule type="top10" dxfId="19" priority="17" rank="2"/>
  </conditionalFormatting>
  <conditionalFormatting sqref="R26">
    <cfRule type="top10" dxfId="18" priority="18" rank="2"/>
  </conditionalFormatting>
  <conditionalFormatting sqref="Q27">
    <cfRule type="cellIs" dxfId="17" priority="13" operator="greaterThan">
      <formula>0.9</formula>
    </cfRule>
    <cfRule type="top10" dxfId="16" priority="14" rank="2"/>
  </conditionalFormatting>
  <conditionalFormatting sqref="R27">
    <cfRule type="top10" dxfId="15" priority="15" rank="2"/>
  </conditionalFormatting>
  <conditionalFormatting sqref="Q28">
    <cfRule type="cellIs" dxfId="14" priority="10" operator="greaterThan">
      <formula>0.9</formula>
    </cfRule>
    <cfRule type="top10" dxfId="13" priority="11" rank="2"/>
  </conditionalFormatting>
  <conditionalFormatting sqref="R28">
    <cfRule type="top10" dxfId="12" priority="12" rank="2"/>
  </conditionalFormatting>
  <conditionalFormatting sqref="Q29">
    <cfRule type="cellIs" dxfId="11" priority="7" operator="greaterThan">
      <formula>0.9</formula>
    </cfRule>
    <cfRule type="top10" dxfId="10" priority="8" rank="2"/>
  </conditionalFormatting>
  <conditionalFormatting sqref="R29">
    <cfRule type="top10" dxfId="9" priority="9" rank="2"/>
  </conditionalFormatting>
  <conditionalFormatting sqref="Q30">
    <cfRule type="cellIs" dxfId="8" priority="4" operator="greaterThan">
      <formula>0.9</formula>
    </cfRule>
    <cfRule type="top10" dxfId="7" priority="5" rank="2"/>
  </conditionalFormatting>
  <conditionalFormatting sqref="R30">
    <cfRule type="top10" dxfId="6" priority="6" rank="2"/>
  </conditionalFormatting>
  <conditionalFormatting sqref="Q2:Q25">
    <cfRule type="cellIs" dxfId="5" priority="27" operator="greaterThan">
      <formula>0.9</formula>
    </cfRule>
    <cfRule type="top10" dxfId="4" priority="28" rank="2"/>
  </conditionalFormatting>
  <conditionalFormatting sqref="R2:R25">
    <cfRule type="top10" dxfId="3" priority="29" rank="2"/>
  </conditionalFormatting>
  <conditionalFormatting sqref="Q31:Q47">
    <cfRule type="cellIs" dxfId="2" priority="35" operator="greaterThan">
      <formula>0.9</formula>
    </cfRule>
    <cfRule type="top10" dxfId="1" priority="36" rank="2"/>
  </conditionalFormatting>
  <conditionalFormatting sqref="R31:R47">
    <cfRule type="top10" dxfId="0" priority="39" rank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6" workbookViewId="0">
      <selection activeCell="C36" sqref="C36"/>
    </sheetView>
  </sheetViews>
  <sheetFormatPr defaultRowHeight="15" x14ac:dyDescent="0.25"/>
  <cols>
    <col min="1" max="1" width="11.5703125" bestFit="1" customWidth="1"/>
    <col min="2" max="2" width="12.140625" customWidth="1"/>
    <col min="3" max="3" width="34.28515625" bestFit="1" customWidth="1"/>
  </cols>
  <sheetData>
    <row r="1" spans="1:3" x14ac:dyDescent="0.25">
      <c r="A1" t="s">
        <v>20</v>
      </c>
      <c r="B1" t="s">
        <v>19</v>
      </c>
      <c r="C1" t="s">
        <v>62</v>
      </c>
    </row>
    <row r="2" spans="1:3" x14ac:dyDescent="0.25">
      <c r="A2" t="s">
        <v>21</v>
      </c>
      <c r="B2" t="s">
        <v>17</v>
      </c>
    </row>
    <row r="3" spans="1:3" x14ac:dyDescent="0.25">
      <c r="A3" t="s">
        <v>17</v>
      </c>
      <c r="B3" t="s">
        <v>13</v>
      </c>
      <c r="C3" s="3" t="s">
        <v>65</v>
      </c>
    </row>
    <row r="4" spans="1:3" x14ac:dyDescent="0.25">
      <c r="A4" t="s">
        <v>17</v>
      </c>
      <c r="B4" s="1" t="s">
        <v>18</v>
      </c>
    </row>
    <row r="5" spans="1:3" x14ac:dyDescent="0.25">
      <c r="A5" t="s">
        <v>13</v>
      </c>
      <c r="B5" t="s">
        <v>28</v>
      </c>
    </row>
    <row r="6" spans="1:3" x14ac:dyDescent="0.25">
      <c r="A6" t="s">
        <v>17</v>
      </c>
      <c r="B6" t="s">
        <v>30</v>
      </c>
    </row>
    <row r="7" spans="1:3" x14ac:dyDescent="0.25">
      <c r="A7" t="s">
        <v>13</v>
      </c>
      <c r="B7" t="s">
        <v>31</v>
      </c>
    </row>
    <row r="8" spans="1:3" x14ac:dyDescent="0.25">
      <c r="A8" t="s">
        <v>18</v>
      </c>
      <c r="B8" t="s">
        <v>32</v>
      </c>
    </row>
    <row r="9" spans="1:3" x14ac:dyDescent="0.25">
      <c r="A9" t="s">
        <v>28</v>
      </c>
      <c r="B9" t="s">
        <v>33</v>
      </c>
    </row>
    <row r="10" spans="1:3" x14ac:dyDescent="0.25">
      <c r="A10" s="1" t="s">
        <v>17</v>
      </c>
      <c r="B10" s="1" t="s">
        <v>38</v>
      </c>
    </row>
    <row r="11" spans="1:3" x14ac:dyDescent="0.25">
      <c r="A11" s="1" t="s">
        <v>13</v>
      </c>
      <c r="B11" s="1" t="s">
        <v>39</v>
      </c>
    </row>
    <row r="12" spans="1:3" x14ac:dyDescent="0.25">
      <c r="A12" s="1" t="s">
        <v>18</v>
      </c>
      <c r="B12" s="1" t="s">
        <v>40</v>
      </c>
    </row>
    <row r="13" spans="1:3" x14ac:dyDescent="0.25">
      <c r="A13" s="1" t="s">
        <v>28</v>
      </c>
      <c r="B13" s="1" t="s">
        <v>41</v>
      </c>
    </row>
    <row r="15" spans="1:3" x14ac:dyDescent="0.25">
      <c r="A15" s="1" t="s">
        <v>13</v>
      </c>
      <c r="B15" s="1" t="s">
        <v>52</v>
      </c>
      <c r="C15" s="3" t="s">
        <v>63</v>
      </c>
    </row>
    <row r="16" spans="1:3" x14ac:dyDescent="0.25">
      <c r="A16" s="1" t="s">
        <v>18</v>
      </c>
      <c r="B16" s="1" t="s">
        <v>53</v>
      </c>
      <c r="C16" s="3" t="s">
        <v>64</v>
      </c>
    </row>
    <row r="17" spans="1:3" ht="30" x14ac:dyDescent="0.25">
      <c r="A17" s="1" t="s">
        <v>28</v>
      </c>
      <c r="B17" s="1" t="s">
        <v>54</v>
      </c>
      <c r="C17" s="7" t="s">
        <v>66</v>
      </c>
    </row>
    <row r="19" spans="1:3" x14ac:dyDescent="0.25">
      <c r="A19" s="8" t="s">
        <v>52</v>
      </c>
      <c r="B19" s="8" t="s">
        <v>68</v>
      </c>
      <c r="C19" s="3" t="s">
        <v>69</v>
      </c>
    </row>
    <row r="20" spans="1:3" x14ac:dyDescent="0.25">
      <c r="A20" s="8" t="s">
        <v>54</v>
      </c>
      <c r="B20" s="8" t="s">
        <v>70</v>
      </c>
      <c r="C20" s="3" t="s">
        <v>69</v>
      </c>
    </row>
    <row r="21" spans="1:3" s="1" customFormat="1" x14ac:dyDescent="0.25">
      <c r="A21" s="8"/>
      <c r="B21" s="8"/>
      <c r="C21" s="3"/>
    </row>
    <row r="22" spans="1:3" s="1" customFormat="1" x14ac:dyDescent="0.25">
      <c r="A22" s="8" t="s">
        <v>68</v>
      </c>
      <c r="B22" s="8" t="s">
        <v>17</v>
      </c>
      <c r="C22" s="3"/>
    </row>
    <row r="23" spans="1:3" s="1" customFormat="1" x14ac:dyDescent="0.25">
      <c r="A23" s="8" t="s">
        <v>70</v>
      </c>
      <c r="B23" s="8" t="s">
        <v>18</v>
      </c>
      <c r="C23" s="3"/>
    </row>
    <row r="24" spans="1:3" s="1" customFormat="1" x14ac:dyDescent="0.25">
      <c r="A24" s="8"/>
      <c r="B24" s="8"/>
      <c r="C24" s="3"/>
    </row>
    <row r="25" spans="1:3" s="1" customFormat="1" x14ac:dyDescent="0.25">
      <c r="A25" s="8" t="s">
        <v>17</v>
      </c>
      <c r="B25" s="8" t="s">
        <v>71</v>
      </c>
      <c r="C25" s="3" t="s">
        <v>80</v>
      </c>
    </row>
    <row r="26" spans="1:3" s="1" customFormat="1" x14ac:dyDescent="0.25">
      <c r="A26" s="8" t="s">
        <v>17</v>
      </c>
      <c r="B26" s="8" t="s">
        <v>72</v>
      </c>
      <c r="C26" s="3" t="s">
        <v>81</v>
      </c>
    </row>
    <row r="27" spans="1:3" s="1" customFormat="1" x14ac:dyDescent="0.25">
      <c r="A27" s="8" t="s">
        <v>17</v>
      </c>
      <c r="B27" s="8" t="s">
        <v>73</v>
      </c>
      <c r="C27" s="3" t="s">
        <v>82</v>
      </c>
    </row>
    <row r="28" spans="1:3" s="1" customFormat="1" x14ac:dyDescent="0.25">
      <c r="A28" s="8" t="s">
        <v>18</v>
      </c>
      <c r="B28" s="8" t="s">
        <v>74</v>
      </c>
      <c r="C28" s="3" t="s">
        <v>80</v>
      </c>
    </row>
    <row r="29" spans="1:3" s="1" customFormat="1" x14ac:dyDescent="0.25">
      <c r="A29" s="8" t="s">
        <v>18</v>
      </c>
      <c r="B29" s="8" t="s">
        <v>75</v>
      </c>
      <c r="C29" s="3" t="s">
        <v>81</v>
      </c>
    </row>
    <row r="30" spans="1:3" s="1" customFormat="1" x14ac:dyDescent="0.25">
      <c r="A30" s="8" t="s">
        <v>18</v>
      </c>
      <c r="B30" s="8" t="s">
        <v>76</v>
      </c>
      <c r="C30" s="3" t="s">
        <v>82</v>
      </c>
    </row>
    <row r="31" spans="1:3" s="1" customFormat="1" x14ac:dyDescent="0.25">
      <c r="A31" s="8"/>
      <c r="B31" s="8"/>
      <c r="C31" s="3"/>
    </row>
    <row r="32" spans="1:3" s="1" customFormat="1" x14ac:dyDescent="0.25">
      <c r="A32" s="8"/>
      <c r="B32" s="8"/>
      <c r="C32" s="3"/>
    </row>
    <row r="33" spans="1:3" s="1" customFormat="1" x14ac:dyDescent="0.25">
      <c r="A33" s="8"/>
      <c r="B33" s="8"/>
      <c r="C33" s="3"/>
    </row>
    <row r="35" spans="1:3" x14ac:dyDescent="0.25">
      <c r="A35" s="8" t="s">
        <v>70</v>
      </c>
      <c r="B35" s="8" t="s">
        <v>78</v>
      </c>
      <c r="C35" t="s">
        <v>86</v>
      </c>
    </row>
    <row r="37" spans="1:3" x14ac:dyDescent="0.25">
      <c r="A37" s="8" t="s">
        <v>71</v>
      </c>
      <c r="B37" s="8" t="s">
        <v>83</v>
      </c>
    </row>
    <row r="38" spans="1:3" x14ac:dyDescent="0.25">
      <c r="A38" s="8" t="s">
        <v>74</v>
      </c>
      <c r="B38" s="8" t="s">
        <v>84</v>
      </c>
    </row>
  </sheetData>
  <autoFilter ref="A1:C3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TestModel</vt:lpstr>
      <vt:lpstr>Testing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2016-03-03T18:01:20Z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1fc61824-862d-4588-84f1-58cfbbd2e3e5</vt:lpwstr>
  </property>
</Properties>
</file>