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2d2bc7db329fb1a6/"/>
    </mc:Choice>
  </mc:AlternateContent>
  <xr:revisionPtr revIDLastSave="0" documentId="8_{991A4B7E-2027-47FF-8884-0E8151328B39}" xr6:coauthVersionLast="47" xr6:coauthVersionMax="47" xr10:uidLastSave="{00000000-0000-0000-0000-000000000000}"/>
  <bookViews>
    <workbookView xWindow="-120" yWindow="-120" windowWidth="29040" windowHeight="15720" xr2:uid="{B1F803A2-6A22-41D5-8689-7BC80ABAEBED}"/>
  </bookViews>
  <sheets>
    <sheet name="FISCHER" sheetId="1" r:id="rId1"/>
  </sheets>
  <externalReferences>
    <externalReference r:id="rId2"/>
  </externalReferences>
  <definedNames>
    <definedName name="_xlnm._FilterDatabase" localSheetId="0" hidden="1">FISCHER!$A$1:$AH$50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" l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R35" i="1"/>
  <c r="N35" i="1"/>
  <c r="R34" i="1"/>
  <c r="N34" i="1"/>
  <c r="R33" i="1"/>
  <c r="N33" i="1"/>
  <c r="N32" i="1"/>
  <c r="AD31" i="1"/>
  <c r="R31" i="1"/>
  <c r="N31" i="1"/>
  <c r="R30" i="1"/>
  <c r="N30" i="1"/>
  <c r="R29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AD16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AD3" i="1"/>
  <c r="N3" i="1"/>
  <c r="N2" i="1"/>
  <c r="Z47" i="1"/>
  <c r="AG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Byer</author>
  </authors>
  <commentList>
    <comment ref="Z37" authorId="0" shapeId="0" xr:uid="{193AD498-5787-4ED6-8438-4AE956287EAF}">
      <text>
        <r>
          <rPr>
            <b/>
            <sz val="9"/>
            <color indexed="81"/>
            <rFont val="Tahoma"/>
            <family val="2"/>
          </rPr>
          <t>Byer:</t>
        </r>
        <r>
          <rPr>
            <sz val="9"/>
            <color indexed="81"/>
            <rFont val="Tahoma"/>
            <family val="2"/>
          </rPr>
          <t xml:space="preserve">
SE PAGARON CON INVEX A 12 MESES</t>
        </r>
      </text>
    </comment>
    <comment ref="Z40" authorId="0" shapeId="0" xr:uid="{3640F5E7-45D0-43D0-8B06-9F93BA3582F7}">
      <text>
        <r>
          <rPr>
            <b/>
            <sz val="9"/>
            <color indexed="81"/>
            <rFont val="Tahoma"/>
            <family val="2"/>
          </rPr>
          <t>Byer:</t>
        </r>
        <r>
          <rPr>
            <sz val="9"/>
            <color indexed="81"/>
            <rFont val="Tahoma"/>
            <family val="2"/>
          </rPr>
          <t xml:space="preserve">
SE PAGARON CON BBVA CREDITO 12 MESES</t>
        </r>
      </text>
    </comment>
    <comment ref="Z41" authorId="0" shapeId="0" xr:uid="{017A3B5A-056F-45A3-ACB7-21BEA10573AF}">
      <text>
        <r>
          <rPr>
            <b/>
            <sz val="9"/>
            <color indexed="81"/>
            <rFont val="Tahoma"/>
            <family val="2"/>
          </rPr>
          <t>Byer:</t>
        </r>
        <r>
          <rPr>
            <sz val="9"/>
            <color indexed="81"/>
            <rFont val="Tahoma"/>
            <family val="2"/>
          </rPr>
          <t xml:space="preserve">
PAGO UNICO EN TC PLATA</t>
        </r>
      </text>
    </comment>
  </commentList>
</comments>
</file>

<file path=xl/sharedStrings.xml><?xml version="1.0" encoding="utf-8"?>
<sst xmlns="http://schemas.openxmlformats.org/spreadsheetml/2006/main" count="955" uniqueCount="465">
  <si>
    <t>Semaforo</t>
  </si>
  <si>
    <t>#</t>
  </si>
  <si>
    <t>Auto</t>
  </si>
  <si>
    <t>CONDUCTOR</t>
  </si>
  <si>
    <t>DETALLE</t>
  </si>
  <si>
    <t>PLACAS</t>
  </si>
  <si>
    <t>VEHICULO</t>
  </si>
  <si>
    <t>MODELO</t>
  </si>
  <si>
    <t>COLOR</t>
  </si>
  <si>
    <t xml:space="preserve">ENT. FED. </t>
  </si>
  <si>
    <t>PLATAFORMA</t>
  </si>
  <si>
    <t>SOCIO</t>
  </si>
  <si>
    <t>TAG</t>
  </si>
  <si>
    <t>TAG2</t>
  </si>
  <si>
    <t>CUENTA</t>
  </si>
  <si>
    <t># SERIE</t>
  </si>
  <si>
    <t>IMEI</t>
  </si>
  <si>
    <t># GPS</t>
  </si>
  <si>
    <t>COMPRA</t>
  </si>
  <si>
    <t>FECHA COMPRA</t>
  </si>
  <si>
    <t>IMPORTE</t>
  </si>
  <si>
    <t>ASEGURADORA</t>
  </si>
  <si>
    <t>TITULAR DE POLIZA</t>
  </si>
  <si>
    <t>PÓLIZA</t>
  </si>
  <si>
    <t>VIGENCIA</t>
  </si>
  <si>
    <t>VERIFICACIÓN</t>
  </si>
  <si>
    <t>T. CIRC. (VIGENCIA</t>
  </si>
  <si>
    <t>TENENCIA</t>
  </si>
  <si>
    <t>ADEUDO</t>
  </si>
  <si>
    <t>OBSERVACIONES</t>
  </si>
  <si>
    <t>OBSERVACIONES SEGURO</t>
  </si>
  <si>
    <t>KEVIN ALEXIS MERLOS CORTES</t>
  </si>
  <si>
    <t>VENTO|2020|GRIS|R66BER</t>
  </si>
  <si>
    <t>R66BER</t>
  </si>
  <si>
    <t>VENTO</t>
  </si>
  <si>
    <t>GRIS</t>
  </si>
  <si>
    <t>CDMX</t>
  </si>
  <si>
    <t>ASHC</t>
  </si>
  <si>
    <t>OHLM023720329</t>
  </si>
  <si>
    <t>MEX5G2606LT023653</t>
  </si>
  <si>
    <t>86 81 66 05 66 53 37 1</t>
  </si>
  <si>
    <t>50-35-26-26-94 ACTIVO</t>
  </si>
  <si>
    <t>PARTICULAR</t>
  </si>
  <si>
    <t>AXA</t>
  </si>
  <si>
    <t>ARTURO SANTIAGO HERNANDEZ CASTILLO</t>
  </si>
  <si>
    <t>160234245600</t>
  </si>
  <si>
    <t>VERIFICADO</t>
  </si>
  <si>
    <t>✔</t>
  </si>
  <si>
    <t>SIN</t>
  </si>
  <si>
    <t>INGRESA EL 9 ENE</t>
  </si>
  <si>
    <t>XAVIER ALAN LARA JIMENEZ</t>
  </si>
  <si>
    <t>AVEO|2022|AZUL|MUF515A</t>
  </si>
  <si>
    <t>MUF515A</t>
  </si>
  <si>
    <t>AVEO</t>
  </si>
  <si>
    <t>AZUL</t>
  </si>
  <si>
    <t>EDOMEX</t>
  </si>
  <si>
    <t>OHLM031491772</t>
  </si>
  <si>
    <t>LSGHD52H4ND041033</t>
  </si>
  <si>
    <t>86 81 66 05 59 60 79 3</t>
  </si>
  <si>
    <t>50-35-26-02-43 ACTIVO</t>
  </si>
  <si>
    <t>ROBO</t>
  </si>
  <si>
    <t>160264365300</t>
  </si>
  <si>
    <t xml:space="preserve">SE IMPRIME </t>
  </si>
  <si>
    <t>FERNANDO GARRIDO GARNICA</t>
  </si>
  <si>
    <t>AVEO|2018|ROJO|R51BKD</t>
  </si>
  <si>
    <t>R51BKD</t>
  </si>
  <si>
    <t>ROJO</t>
  </si>
  <si>
    <t>BYER</t>
  </si>
  <si>
    <t>U64</t>
  </si>
  <si>
    <t>OHLM032762106
OHLM035993534</t>
  </si>
  <si>
    <t>LSGHD52H7JD047970</t>
  </si>
  <si>
    <t>86 81 66 05 59 65 39 6</t>
  </si>
  <si>
    <t>50-35-26-12-17 ACTIVO</t>
  </si>
  <si>
    <t>SINIESTRO</t>
  </si>
  <si>
    <t>150281561901</t>
  </si>
  <si>
    <t>JUAN CARLOS ZEA CRUZ</t>
  </si>
  <si>
    <t>AVEO|2019|PLATA|NEL860A</t>
  </si>
  <si>
    <t>NEL860A</t>
  </si>
  <si>
    <t>PLATA</t>
  </si>
  <si>
    <t>OHLM032370132</t>
  </si>
  <si>
    <t>LSGHD52H0KD129962</t>
  </si>
  <si>
    <t>86 97 06 06 10 72 41 1</t>
  </si>
  <si>
    <t>55-35-26-26-42 ACTIVO</t>
  </si>
  <si>
    <t>150276766101</t>
  </si>
  <si>
    <t>JOEL RAUL PEREA PEÑA</t>
  </si>
  <si>
    <t>AVEO|2019|BLANCO|NBS225A</t>
  </si>
  <si>
    <t>NBS225A</t>
  </si>
  <si>
    <t>BLANCO</t>
  </si>
  <si>
    <t>OHLM038285797</t>
  </si>
  <si>
    <t>LSGHD52H4KD090597</t>
  </si>
  <si>
    <t>86 81 66 05 59 44 97 9</t>
  </si>
  <si>
    <t>50-35-26-28-19 ACTIVO</t>
  </si>
  <si>
    <t>150274772401</t>
  </si>
  <si>
    <t>OSCAR IVAN MIÑON RAMIREZ</t>
  </si>
  <si>
    <t>MARCH|2020|TURQ|N15BKD</t>
  </si>
  <si>
    <t>N15BKD</t>
  </si>
  <si>
    <t>MARCH</t>
  </si>
  <si>
    <t>TURQ</t>
  </si>
  <si>
    <t>ASHC_DIDI</t>
  </si>
  <si>
    <t>OHLM031409071</t>
  </si>
  <si>
    <t>3N1CK3CD7LL243189</t>
  </si>
  <si>
    <t>86 38 44 05 50 58 00 9</t>
  </si>
  <si>
    <t>50-35-26-28-01 ACTIVO</t>
  </si>
  <si>
    <t>150282630101</t>
  </si>
  <si>
    <t>CORREGIDO, UN CERO DE MÁS.</t>
  </si>
  <si>
    <t>YOSHUA JARETH VALDEZ HERNANDEZ</t>
  </si>
  <si>
    <t>KIA RIO|2017|ROJO|MYE912A</t>
  </si>
  <si>
    <t>MYE912A</t>
  </si>
  <si>
    <t>KIA RIO</t>
  </si>
  <si>
    <t>OHLM032762130</t>
  </si>
  <si>
    <t>KNADN4A39H6072940</t>
  </si>
  <si>
    <t>86 81 66 05 59 53 16 0</t>
  </si>
  <si>
    <t>55-68-82-67-19 ACTIVO</t>
  </si>
  <si>
    <t>INUNDACIÓN</t>
  </si>
  <si>
    <t>GNP</t>
  </si>
  <si>
    <t>00000651372633</t>
  </si>
  <si>
    <t xml:space="preserve"> 26/01/2026</t>
  </si>
  <si>
    <t>JONATHAN BERNAL RODRIGUEZ</t>
  </si>
  <si>
    <t>AVEO|2018|GRIS|X59AWG</t>
  </si>
  <si>
    <t>X59AWG</t>
  </si>
  <si>
    <t>OHLM031409063</t>
  </si>
  <si>
    <t>LSGHD52HXJD050118</t>
  </si>
  <si>
    <t>86 81 66 05 59 53 61 6</t>
  </si>
  <si>
    <t>50-35-26-11-91 ACTIVO</t>
  </si>
  <si>
    <t>PARTICULAR GSAL</t>
  </si>
  <si>
    <t>150298085301</t>
  </si>
  <si>
    <t>CORREGIDO</t>
  </si>
  <si>
    <t>RUBI ROBLES SALMERON</t>
  </si>
  <si>
    <t>BEAT|2020|GRIS|NFN014B</t>
  </si>
  <si>
    <t>NFN014B</t>
  </si>
  <si>
    <t>BEAT</t>
  </si>
  <si>
    <t>OHLM032762148</t>
  </si>
  <si>
    <t>MA6CB5CD9LT047100</t>
  </si>
  <si>
    <t>86 81 66 05 59 45 40 6</t>
  </si>
  <si>
    <t>50-35-26-39-32 ACTIVO</t>
  </si>
  <si>
    <t>PARTICULAR LEON</t>
  </si>
  <si>
    <t>00000651371916</t>
  </si>
  <si>
    <t>TALACHA LLANTAS 12ENE25</t>
  </si>
  <si>
    <t>JUAN PABLO COLIN HERMENEGILDO</t>
  </si>
  <si>
    <t>VENTO|2017|GRIS|MMA672C</t>
  </si>
  <si>
    <t>MMA672C</t>
  </si>
  <si>
    <t>OHLM023720279</t>
  </si>
  <si>
    <t>MEX5H2600HT051064</t>
  </si>
  <si>
    <t>86 81 66 05 59 72 32 7</t>
  </si>
  <si>
    <t>50-35-26-28-35 ACTIVO</t>
  </si>
  <si>
    <t>150279495001</t>
  </si>
  <si>
    <t>1 DIA EN ESTE AUTO
LORENZO INGRESA 12ENE25</t>
  </si>
  <si>
    <t>FRANCISCO GOMEZ URQUIZA SILVA</t>
  </si>
  <si>
    <t>VERSA|2023|PLATA|NCT814A</t>
  </si>
  <si>
    <t>NCT814A</t>
  </si>
  <si>
    <t>VERSA</t>
  </si>
  <si>
    <t>OHLM031491780</t>
  </si>
  <si>
    <t>3N1CN8AE8PL834301</t>
  </si>
  <si>
    <t>86 81 66 05 59 59 55 5</t>
  </si>
  <si>
    <t>50-35-26-26-78 ACTIVO</t>
  </si>
  <si>
    <t>QUALITAS</t>
  </si>
  <si>
    <t>0005054083</t>
  </si>
  <si>
    <t>ARMANDO MARTINEZ VELAZQUEZ</t>
  </si>
  <si>
    <t>HYUNDAI|2022|PLATA|D40BKD</t>
  </si>
  <si>
    <t>D40BKD</t>
  </si>
  <si>
    <t>HYUNDAI</t>
  </si>
  <si>
    <t>OHLM023658024</t>
  </si>
  <si>
    <t>3KPC24B52NE167496</t>
  </si>
  <si>
    <t>86 81 66 05 59 60 39 7</t>
  </si>
  <si>
    <t>50-35-26-39-24 ACTIVO</t>
  </si>
  <si>
    <t>00000660862277</t>
  </si>
  <si>
    <t>LUN-VIE</t>
  </si>
  <si>
    <t>PENDIENTE DE ENDOSO REVISADO EL 7 ENE 26</t>
  </si>
  <si>
    <t>CAMILO IESUA MEJIA DIAZ</t>
  </si>
  <si>
    <t>KIA RIO|2020|GRIS|NCK475B</t>
  </si>
  <si>
    <t>NCK475B</t>
  </si>
  <si>
    <t>OHLM032370124</t>
  </si>
  <si>
    <t>3KPA25AC2LE243681</t>
  </si>
  <si>
    <t>86 81 66 05 59 60 32 2</t>
  </si>
  <si>
    <t>50-35-26-02-27 ACTIVO</t>
  </si>
  <si>
    <t>0005051978</t>
  </si>
  <si>
    <t>SERGIO BALDERAS BAEZ</t>
  </si>
  <si>
    <t>AVEO|2022|AZUL|NZY685B</t>
  </si>
  <si>
    <t>NZY685B</t>
  </si>
  <si>
    <t>OHLM032370116</t>
  </si>
  <si>
    <t>LSHGD52H0ND145566</t>
  </si>
  <si>
    <t>86 81 66 05 59 60 80 1</t>
  </si>
  <si>
    <t>50-35-26-27-28 ACTIVO</t>
  </si>
  <si>
    <t>00000654614361</t>
  </si>
  <si>
    <t>HOJALATERIA</t>
  </si>
  <si>
    <t>VENTO|2018|AMARILLO|PED1652</t>
  </si>
  <si>
    <t>PED1652</t>
  </si>
  <si>
    <t>AMARILLO</t>
  </si>
  <si>
    <t>OHLM031409055</t>
  </si>
  <si>
    <t>MEX5G2609JT042162</t>
  </si>
  <si>
    <t>86 81 66 05 97 56 41 1</t>
  </si>
  <si>
    <t>50-35-26-20-27 ACTIVO</t>
  </si>
  <si>
    <t>00000651372302</t>
  </si>
  <si>
    <t>SÁB SE LLEVÓ CON LORENZO</t>
  </si>
  <si>
    <t>EDUARDO LICONA GODINEZ</t>
  </si>
  <si>
    <t>KIA RIO|2020|ROJO|MFP751C</t>
  </si>
  <si>
    <t>MFP751C</t>
  </si>
  <si>
    <t>OHLM036759090</t>
  </si>
  <si>
    <t>3KPA24AC4LE306189</t>
  </si>
  <si>
    <t>86 40 35 05 36 38 89 7</t>
  </si>
  <si>
    <t>50-35-26-27-85 ACTIVO</t>
  </si>
  <si>
    <t>160249354400</t>
  </si>
  <si>
    <t>ADOLFO LOPEZ MARTINEZ</t>
  </si>
  <si>
    <t>VERSA|2020|ROJO|NLP172B</t>
  </si>
  <si>
    <t>NLP172B</t>
  </si>
  <si>
    <t>OHLM032370108</t>
  </si>
  <si>
    <t>3N1CN8AE5LL882123</t>
  </si>
  <si>
    <t>86 38 44 05 48 49 35 8</t>
  </si>
  <si>
    <t>50-35-26-27-93 ACTIVO</t>
  </si>
  <si>
    <t>00000660854936</t>
  </si>
  <si>
    <t>FRANCISCO ISLAS CHAVEZ</t>
  </si>
  <si>
    <t>AVEO|2024|GRIS|LRL009C</t>
  </si>
  <si>
    <t>LRL009C</t>
  </si>
  <si>
    <t>OHLM032762171</t>
  </si>
  <si>
    <t>LZWPRMGN0RF853583</t>
  </si>
  <si>
    <t>86 81 66 05 59 79 65 2</t>
  </si>
  <si>
    <t>50-35-26-41-20 ACTIVO</t>
  </si>
  <si>
    <t>00000678790189</t>
  </si>
  <si>
    <t>PENDIENTE POLIZA DE SEGURO 
YA QUE SE CANCELÓ POR NO PAGARSE</t>
  </si>
  <si>
    <t xml:space="preserve">ALFONSO GONZALEZ </t>
  </si>
  <si>
    <t>SWIFT|2017|ROJO|X89ALV</t>
  </si>
  <si>
    <t>X89ALV</t>
  </si>
  <si>
    <t>SWIFT</t>
  </si>
  <si>
    <t>OHLM032370090</t>
  </si>
  <si>
    <t>JS2ZC82S7H6303108</t>
  </si>
  <si>
    <t>86 81 66 05 59 53 55 8</t>
  </si>
  <si>
    <t>50-35-26-39-40 ACTIVO</t>
  </si>
  <si>
    <t>00000650448962</t>
  </si>
  <si>
    <t>SAUL DOMINGUEZ VAZQUEZ</t>
  </si>
  <si>
    <t>VERSA|2020|BLANCO|A35BHD</t>
  </si>
  <si>
    <t>A35BHD</t>
  </si>
  <si>
    <t>OHLM032370082</t>
  </si>
  <si>
    <t>3N1CN8AE1LL912265</t>
  </si>
  <si>
    <t>86 81 66 05 59 40 77 9</t>
  </si>
  <si>
    <t>50-35-26-26-34 ACTIVO</t>
  </si>
  <si>
    <t>160259612600</t>
  </si>
  <si>
    <t>DANIEL CASTAÑEDA LOPEZ</t>
  </si>
  <si>
    <t>AVEO|2020|AZUL|D28BET</t>
  </si>
  <si>
    <t>D28BET</t>
  </si>
  <si>
    <t>OHLM032370140</t>
  </si>
  <si>
    <t>LSGHD52H9LD020949</t>
  </si>
  <si>
    <t>86 81 66 05 59 41 13 2</t>
  </si>
  <si>
    <t>50-35-26-41-12 ACTIVO</t>
  </si>
  <si>
    <t>0005050454</t>
  </si>
  <si>
    <t>JESUS AURELIO NUNGARAY CASTILLO</t>
  </si>
  <si>
    <t>MARCH|2021|ROJO|NZU5163</t>
  </si>
  <si>
    <t>NZU5163</t>
  </si>
  <si>
    <t>OHLM032370157</t>
  </si>
  <si>
    <t>3N1CK3CE5ML219595</t>
  </si>
  <si>
    <t>86 81 66 05 59 40 69 6</t>
  </si>
  <si>
    <t>50-35-26-37-67 ACTIVO</t>
  </si>
  <si>
    <t>0005050459</t>
  </si>
  <si>
    <t>IVAN MOGUEL PULIDO</t>
  </si>
  <si>
    <t>KIA RIO|2023|ROJO|H99BLC</t>
  </si>
  <si>
    <t>H99BLC</t>
  </si>
  <si>
    <t>OHLM035993526</t>
  </si>
  <si>
    <t>3KPA24BC8PE547077</t>
  </si>
  <si>
    <t>86 40 35 05 36 38 99 6</t>
  </si>
  <si>
    <t>50-35-26-26-86 ACTIVO</t>
  </si>
  <si>
    <t>160259628400</t>
  </si>
  <si>
    <t>SE COMIENZA A DESCONTAR LA S52</t>
  </si>
  <si>
    <t>MARCO ANTONIO FARIAS AVILES</t>
  </si>
  <si>
    <t>BEAT|2019|OCRE|MAY730C</t>
  </si>
  <si>
    <t>MAY730C</t>
  </si>
  <si>
    <t>OCRE</t>
  </si>
  <si>
    <t>OHLM036759058</t>
  </si>
  <si>
    <t>MA6CC5CD1KT055817</t>
  </si>
  <si>
    <t>86 40 35 05 36 38 96 2</t>
  </si>
  <si>
    <t>50-35-26-02-35 ACTIVO</t>
  </si>
  <si>
    <t>160250315200</t>
  </si>
  <si>
    <t>TOLENTINO JOSETH PEREZ GONZALEZ</t>
  </si>
  <si>
    <t>MARCH|2019|TURQ|MAY737C</t>
  </si>
  <si>
    <t>MAY737C</t>
  </si>
  <si>
    <t>OHLM0367590666</t>
  </si>
  <si>
    <t>3N1CK3CD9KL210628</t>
  </si>
  <si>
    <t>86 40 35 05 36 39 44 0</t>
  </si>
  <si>
    <t>55-40-28-57-08 ACTIVO</t>
  </si>
  <si>
    <t>MARIA DE JESUS CASTILLO GUERERO</t>
  </si>
  <si>
    <t>069104089417201</t>
  </si>
  <si>
    <t>JAVIER MEDINA JAIMES</t>
  </si>
  <si>
    <t>AVEO|2021|GRIS|D51BHV</t>
  </si>
  <si>
    <t>D51BHV</t>
  </si>
  <si>
    <t>OHLM037480324</t>
  </si>
  <si>
    <t>LSGHD52H6MD123683</t>
  </si>
  <si>
    <t>86 40 35 05 36 38 95 4</t>
  </si>
  <si>
    <t>50-36-24-40-71 ACTIVO</t>
  </si>
  <si>
    <t>160249353200</t>
  </si>
  <si>
    <t>VICTOR HUGO RUIZ CASTILLO
RUBI ROBLES SALMERON</t>
  </si>
  <si>
    <t>VERSA|2021|BLANCO|MEE228C</t>
  </si>
  <si>
    <t>MEE228C</t>
  </si>
  <si>
    <t>OHLM036759082</t>
  </si>
  <si>
    <t>3N1CN8AE0MK852244</t>
  </si>
  <si>
    <t>86 40 35 05 36 39 14 3</t>
  </si>
  <si>
    <t>55-40-36-16-13 ACTIVO</t>
  </si>
  <si>
    <t>160250286700</t>
  </si>
  <si>
    <t>LUN-JUEV
VIERNES 9</t>
  </si>
  <si>
    <t>DIEGO ISAID PULIDO</t>
  </si>
  <si>
    <t>AVEO|2023|VINO|R22BMR</t>
  </si>
  <si>
    <t>R22BMR</t>
  </si>
  <si>
    <t>VINO</t>
  </si>
  <si>
    <t>OHML037480316</t>
  </si>
  <si>
    <t>LSGHD52H6PD116690</t>
  </si>
  <si>
    <t>86 40 35 05 37 66 41 7</t>
  </si>
  <si>
    <t>160251696600</t>
  </si>
  <si>
    <t>OSCAR CONTRERAS ZUÑIGA</t>
  </si>
  <si>
    <t>AVEO|2022|VINO|P62BHW</t>
  </si>
  <si>
    <t>P62BHW</t>
  </si>
  <si>
    <t>OHLM037480340</t>
  </si>
  <si>
    <t>LSGHD52HXND066812</t>
  </si>
  <si>
    <t xml:space="preserve">86 97 06 06 34 72 73 4 </t>
  </si>
  <si>
    <t>160251696100</t>
  </si>
  <si>
    <t>JOSE GUILLERMO HERNANDEZ RAMIREZ</t>
  </si>
  <si>
    <t>AVEO|2023|GRIS|MLC126A</t>
  </si>
  <si>
    <t>MLC126A</t>
  </si>
  <si>
    <t>OHLM037480332</t>
  </si>
  <si>
    <t>LSGHD52H3PD126884</t>
  </si>
  <si>
    <t>86 40 35 05 37 66 34 2</t>
  </si>
  <si>
    <t>160252298100</t>
  </si>
  <si>
    <t>PENDIENTE DE PAGAR MULTA
OJO ESTE SEGUIMIENTO ES CON ROUS</t>
  </si>
  <si>
    <t>ADRIAN CRUZ CUADROS</t>
  </si>
  <si>
    <t>AVEO|2025|PERSUASION|MXM503C</t>
  </si>
  <si>
    <t>MXM503C</t>
  </si>
  <si>
    <t>PERSUASIÓN</t>
  </si>
  <si>
    <t>OHLM038285813</t>
  </si>
  <si>
    <t>LZWPRMGN7SF127547</t>
  </si>
  <si>
    <t>86 40 35 05 37 62 70 5</t>
  </si>
  <si>
    <t>PENDIENTE</t>
  </si>
  <si>
    <t>AGENCIA</t>
  </si>
  <si>
    <t>ABASEGUROS</t>
  </si>
  <si>
    <t>BI 45111550</t>
  </si>
  <si>
    <t>COMUNICARSE CON ASEGURADORA PARA PEDIRLO</t>
  </si>
  <si>
    <t>ADALBERTO BELLO NAVARRO</t>
  </si>
  <si>
    <t>AVEO|2025|PERSUASION|MXM510C</t>
  </si>
  <si>
    <t>MXM510C</t>
  </si>
  <si>
    <t>OHLM038285821</t>
  </si>
  <si>
    <t>LZWPRMGN7SF127600</t>
  </si>
  <si>
    <t>86 40 35 05 39 83 48 3</t>
  </si>
  <si>
    <t>BI 45111552</t>
  </si>
  <si>
    <t>DAVID ARTURO GONZALEZ TELLEZ</t>
  </si>
  <si>
    <t>AVEO|2025|PERSUASION|MXM502C</t>
  </si>
  <si>
    <t>MXM502C</t>
  </si>
  <si>
    <t>OHLM038285805</t>
  </si>
  <si>
    <t>LZWPRMGN7SF127550</t>
  </si>
  <si>
    <t>86 40 35 05 39 82 90 7</t>
  </si>
  <si>
    <t>BI 45111551</t>
  </si>
  <si>
    <t>ANGEL ALCANTARA CRUZ</t>
  </si>
  <si>
    <t>AVEO|2025|PERSUASION|MZN091C</t>
  </si>
  <si>
    <t>MZN091C</t>
  </si>
  <si>
    <t>OHLM038626768</t>
  </si>
  <si>
    <t>LZWPRMGN9SF127758</t>
  </si>
  <si>
    <t>86 40 35 05 39 82 39 4</t>
  </si>
  <si>
    <t>BI 45111723</t>
  </si>
  <si>
    <t>NICASIO EMOS CONTRERAS</t>
  </si>
  <si>
    <t>AVEO|2025|PERSUASION|MZN057C</t>
  </si>
  <si>
    <t>MZN057C</t>
  </si>
  <si>
    <t>OHLM038626735</t>
  </si>
  <si>
    <t>LZWPRMGN9SF127582</t>
  </si>
  <si>
    <t>86 40 35 05 39 84 58 0</t>
  </si>
  <si>
    <t>58-36-71-88-50 ACTIVO</t>
  </si>
  <si>
    <t>BI 45111722</t>
  </si>
  <si>
    <t>FERNANDO FUENTES OTERO</t>
  </si>
  <si>
    <t>AVEOH|2024|BLANCO|MWV156C</t>
  </si>
  <si>
    <t>MWV156C</t>
  </si>
  <si>
    <t>AVEOH</t>
  </si>
  <si>
    <t>OHLM038626743</t>
  </si>
  <si>
    <t>LZWPPMGN7RF015279</t>
  </si>
  <si>
    <t>86 40 35 05 37 66 64 9</t>
  </si>
  <si>
    <t>BEATRIZ YULIANA EMOS RUEDA</t>
  </si>
  <si>
    <t>160268348000</t>
  </si>
  <si>
    <t>JOSE JUAN HERNANDEZ MEJIA</t>
  </si>
  <si>
    <t>VENTO|2020|GRIS|A19BDY</t>
  </si>
  <si>
    <t>A19BDY</t>
  </si>
  <si>
    <t>OHLM038626750</t>
  </si>
  <si>
    <t>MEX5H2603LT024918</t>
  </si>
  <si>
    <t>86 40 35 05 37 66 51 6</t>
  </si>
  <si>
    <t>160269844100</t>
  </si>
  <si>
    <t>RAUL FRANCISCO VAZQUEZ CORTE</t>
  </si>
  <si>
    <t>V DRIVE|2023|GRIS|MXW453C</t>
  </si>
  <si>
    <t>MXW453C</t>
  </si>
  <si>
    <t>V DRIVE</t>
  </si>
  <si>
    <t>OHLM038626776</t>
  </si>
  <si>
    <t>3N1CN7AE6PL716905</t>
  </si>
  <si>
    <t>86 40 35 05 37 66 43 3</t>
  </si>
  <si>
    <t>160268844600</t>
  </si>
  <si>
    <t>SIN ASIGNAR</t>
  </si>
  <si>
    <t>VERSA|2021|BLANCO|NEJ957C</t>
  </si>
  <si>
    <t>NEJ957C</t>
  </si>
  <si>
    <t>OHLM038645636</t>
  </si>
  <si>
    <t>3N1CN8AE2MK858675</t>
  </si>
  <si>
    <t>-</t>
  </si>
  <si>
    <t>EMPRESARIAL</t>
  </si>
  <si>
    <t>160269983100</t>
  </si>
  <si>
    <t>ESTA EN TALLER DE AEROPUERTO SABADO 10ENE25 ENTRO AL TALLER</t>
  </si>
  <si>
    <t>MARCH|2020|GRIS|NEJ984C</t>
  </si>
  <si>
    <t>NEJ984C</t>
  </si>
  <si>
    <t>OHLM038645552</t>
  </si>
  <si>
    <t>3N1CK3CD2LL258683</t>
  </si>
  <si>
    <t>160269985700</t>
  </si>
  <si>
    <t>ELECTRICO Y SUPERVISADO POR ISMAEL 12ENE25</t>
  </si>
  <si>
    <t>SE PIDE ENDOSO 27/12/2025
CORREGIDO</t>
  </si>
  <si>
    <t>VENTO|2020|GRIS|NES586C</t>
  </si>
  <si>
    <t>NES586C</t>
  </si>
  <si>
    <t>OHLM038645628</t>
  </si>
  <si>
    <t>MEX5G260XLT043422</t>
  </si>
  <si>
    <t>160269974200</t>
  </si>
  <si>
    <t>OK</t>
  </si>
  <si>
    <t>LORENZO INGRESA 12ENE25</t>
  </si>
  <si>
    <t>RICARDO HERNANDEZ ARIAS</t>
  </si>
  <si>
    <t>VERSA|2022|GRIS|NES596C</t>
  </si>
  <si>
    <t>NES596C</t>
  </si>
  <si>
    <t>OHLM038645610</t>
  </si>
  <si>
    <t>3N1CN8AE9NL838421</t>
  </si>
  <si>
    <t>160269977900</t>
  </si>
  <si>
    <t>A 12 MESES</t>
  </si>
  <si>
    <t>JESUS ROSALES GARCIA</t>
  </si>
  <si>
    <t>AVEO|2026|ACERO|NEJ996C</t>
  </si>
  <si>
    <t>NEJ996C</t>
  </si>
  <si>
    <t>ACERO</t>
  </si>
  <si>
    <t>OHLM038645602</t>
  </si>
  <si>
    <t>LZWPPMGN6TF009223</t>
  </si>
  <si>
    <t>86 40 35 05 37 67 35 7</t>
  </si>
  <si>
    <t>160269970100</t>
  </si>
  <si>
    <t>CERO
REVISAR BEDOLLA</t>
  </si>
  <si>
    <t>CRISTIAN HERNANDEZ MUNGUIA</t>
  </si>
  <si>
    <t>AVEO|2026|ACERO|NEJ990C</t>
  </si>
  <si>
    <t>NEJ990C</t>
  </si>
  <si>
    <t>OHLM038645594</t>
  </si>
  <si>
    <t>LZWPPMGN6TF008380</t>
  </si>
  <si>
    <t>86 40 35 05 37 65 35 1</t>
  </si>
  <si>
    <t>160269967400</t>
  </si>
  <si>
    <t>RAYMUNDO CHAVEZ DELGADO</t>
  </si>
  <si>
    <t>AVEO|2026|ACERO|NEJ971C</t>
  </si>
  <si>
    <t>NEJ971C</t>
  </si>
  <si>
    <t>OHLM038645586</t>
  </si>
  <si>
    <t>LZWPPMGN2TF008389</t>
  </si>
  <si>
    <t>86 40 35 05 37 67 65 4</t>
  </si>
  <si>
    <t>160269965100</t>
  </si>
  <si>
    <t>GABRIEL JIMENEZ BAUTISTA</t>
  </si>
  <si>
    <t>BYD|2026|VERDE|78F032</t>
  </si>
  <si>
    <t>78F032</t>
  </si>
  <si>
    <t>BYD</t>
  </si>
  <si>
    <t>VERDE</t>
  </si>
  <si>
    <t>OHLM038628194</t>
  </si>
  <si>
    <t>LGXCE4CC6T0001365</t>
  </si>
  <si>
    <t>86 40 35 05 35 10 28 6</t>
  </si>
  <si>
    <t>BBVA</t>
  </si>
  <si>
    <t>EMANUEL LARA HERNANDEZ</t>
  </si>
  <si>
    <t>865C5800FA</t>
  </si>
  <si>
    <t>PENDIENTE LLAMAR SI ES NECESARIO INCLUIR PLACA</t>
  </si>
  <si>
    <t>ALBERTO ARRIAGA MEJIA</t>
  </si>
  <si>
    <t>AVEO|2026|ROJO|NEZ101C</t>
  </si>
  <si>
    <t>NEZ101C</t>
  </si>
  <si>
    <t>OHLM038645578</t>
  </si>
  <si>
    <t>LZWPPMGN7TF008355</t>
  </si>
  <si>
    <t>86 40 35 05 35 13 58 7</t>
  </si>
  <si>
    <t>160271399400</t>
  </si>
  <si>
    <t>SE PIDE ENDOSO05/01/2026
AL DIA DE HOY NO SE HA RESUELTO</t>
  </si>
  <si>
    <t>GERMAN LUSARRETA ROMERO</t>
  </si>
  <si>
    <t>AVEO|2026|ROJO|NEZ108C</t>
  </si>
  <si>
    <t>NEZ108C</t>
  </si>
  <si>
    <t>OHLM038645560</t>
  </si>
  <si>
    <t>LZWPPMGN6TF008167</t>
  </si>
  <si>
    <t>86 40 35 05 35 13 52 0</t>
  </si>
  <si>
    <t>160271400600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</si>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</sst>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dd/mm/yy"/>
  </numFmts>
  <fonts count="24">
    <font>
      <sz val="10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23"/>
      <color rgb="FF008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rial Rounded"/>
    </font>
    <font>
      <sz val="12"/>
      <color rgb="FFED0000"/>
      <name val="Calibri"/>
      <family val="2"/>
    </font>
    <font>
      <sz val="12"/>
      <color rgb="FF3886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23"/>
      <color rgb="FF008000"/>
      <name val="Calibri"/>
      <family val="2"/>
    </font>
    <font>
      <sz val="12"/>
      <color rgb="FFC00000"/>
      <name val="Calibri"/>
      <family val="2"/>
    </font>
    <font>
      <sz val="12"/>
      <color rgb="FFFF0000"/>
      <name val="Calibri"/>
      <family val="2"/>
    </font>
    <font>
      <b/>
      <sz val="23"/>
      <color rgb="FFFF000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rgb="FF3886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theme="1"/>
      </patternFill>
    </fill>
    <fill>
      <patternFill patternType="solid">
        <fgColor rgb="FF00B050"/>
        <bgColor theme="1"/>
      </patternFill>
    </fill>
    <fill>
      <patternFill patternType="solid">
        <fgColor rgb="FF7030A0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rgb="FFFFE598"/>
      </patternFill>
    </fill>
    <fill>
      <patternFill patternType="solid">
        <fgColor theme="0"/>
        <bgColor indexed="64"/>
      </patternFill>
    </fill>
    <fill>
      <patternFill patternType="solid">
        <fgColor rgb="FFDDDDFF"/>
        <bgColor rgb="FFFF99CC"/>
      </patternFill>
    </fill>
    <fill>
      <patternFill patternType="solid">
        <fgColor theme="0"/>
        <bgColor theme="0"/>
      </patternFill>
    </fill>
    <fill>
      <patternFill patternType="solid">
        <fgColor rgb="FFFFCCCC"/>
        <bgColor rgb="FFCCCCFF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38" fontId="2" fillId="2" borderId="1" xfId="1" applyNumberFormat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 wrapText="1"/>
    </xf>
    <xf numFmtId="166" fontId="2" fillId="5" borderId="2" xfId="1" applyNumberFormat="1" applyFont="1" applyFill="1" applyBorder="1" applyAlignment="1">
      <alignment horizontal="center" vertical="center"/>
    </xf>
    <xf numFmtId="38" fontId="2" fillId="5" borderId="2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38" fontId="5" fillId="0" borderId="1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64" fontId="5" fillId="0" borderId="3" xfId="2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49" fontId="5" fillId="0" borderId="5" xfId="1" applyNumberFormat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38" fontId="5" fillId="0" borderId="5" xfId="2" applyNumberFormat="1" applyFont="1" applyBorder="1" applyAlignment="1">
      <alignment horizontal="center" vertical="center"/>
    </xf>
    <xf numFmtId="166" fontId="5" fillId="0" borderId="7" xfId="1" applyNumberFormat="1" applyFont="1" applyBorder="1" applyAlignment="1">
      <alignment horizontal="center" vertical="center" wrapText="1"/>
    </xf>
    <xf numFmtId="14" fontId="6" fillId="8" borderId="8" xfId="1" applyNumberFormat="1" applyFont="1" applyFill="1" applyBorder="1" applyAlignment="1">
      <alignment horizontal="center" vertical="center"/>
    </xf>
    <xf numFmtId="166" fontId="7" fillId="0" borderId="8" xfId="1" applyNumberFormat="1" applyFont="1" applyBorder="1" applyAlignment="1">
      <alignment horizontal="center" vertical="center" wrapText="1"/>
    </xf>
    <xf numFmtId="164" fontId="0" fillId="0" borderId="5" xfId="2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10" fillId="0" borderId="1" xfId="1" applyFont="1" applyBorder="1"/>
    <xf numFmtId="38" fontId="11" fillId="0" borderId="5" xfId="2" applyNumberFormat="1" applyFont="1" applyBorder="1" applyAlignment="1">
      <alignment horizontal="center" vertical="center"/>
    </xf>
    <xf numFmtId="14" fontId="6" fillId="8" borderId="5" xfId="1" applyNumberFormat="1" applyFont="1" applyFill="1" applyBorder="1" applyAlignment="1">
      <alignment horizontal="center" vertical="center"/>
    </xf>
    <xf numFmtId="166" fontId="7" fillId="0" borderId="5" xfId="1" applyNumberFormat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38" fontId="5" fillId="0" borderId="1" xfId="1" applyNumberFormat="1" applyFont="1" applyBorder="1" applyAlignment="1">
      <alignment horizontal="center" vertical="center"/>
    </xf>
    <xf numFmtId="14" fontId="6" fillId="8" borderId="10" xfId="1" applyNumberFormat="1" applyFont="1" applyFill="1" applyBorder="1" applyAlignment="1">
      <alignment horizontal="center" vertical="center"/>
    </xf>
    <xf numFmtId="166" fontId="7" fillId="0" borderId="10" xfId="1" applyNumberFormat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49" fontId="11" fillId="0" borderId="5" xfId="1" applyNumberFormat="1" applyFont="1" applyBorder="1" applyAlignment="1">
      <alignment horizontal="center" vertical="center"/>
    </xf>
    <xf numFmtId="14" fontId="6" fillId="8" borderId="11" xfId="1" applyNumberFormat="1" applyFont="1" applyFill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164" fontId="5" fillId="0" borderId="1" xfId="2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0" fillId="0" borderId="1" xfId="1" applyFont="1" applyBorder="1" applyAlignment="1">
      <alignment vertical="center"/>
    </xf>
    <xf numFmtId="0" fontId="5" fillId="0" borderId="7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5" fillId="0" borderId="10" xfId="1" applyFont="1" applyBorder="1" applyAlignment="1">
      <alignment horizontal="center" vertical="center"/>
    </xf>
    <xf numFmtId="49" fontId="11" fillId="0" borderId="10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 vertical="center"/>
    </xf>
    <xf numFmtId="1" fontId="5" fillId="0" borderId="5" xfId="1" applyNumberFormat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 wrapText="1"/>
    </xf>
    <xf numFmtId="49" fontId="11" fillId="0" borderId="5" xfId="1" applyNumberFormat="1" applyFont="1" applyBorder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16" fillId="0" borderId="4" xfId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49" fontId="5" fillId="0" borderId="8" xfId="1" applyNumberFormat="1" applyFont="1" applyBorder="1" applyAlignment="1">
      <alignment horizontal="center" vertical="center"/>
    </xf>
    <xf numFmtId="0" fontId="17" fillId="0" borderId="4" xfId="1" applyFont="1" applyBorder="1" applyAlignment="1">
      <alignment horizontal="left" vertical="center"/>
    </xf>
    <xf numFmtId="0" fontId="10" fillId="10" borderId="0" xfId="1" applyFont="1" applyFill="1" applyAlignment="1">
      <alignment horizontal="center" vertical="center"/>
    </xf>
    <xf numFmtId="0" fontId="5" fillId="0" borderId="4" xfId="1" applyFont="1" applyBorder="1" applyAlignment="1">
      <alignment vertical="center"/>
    </xf>
    <xf numFmtId="49" fontId="5" fillId="0" borderId="10" xfId="1" applyNumberFormat="1" applyFont="1" applyBorder="1" applyAlignment="1">
      <alignment horizontal="center" vertical="center"/>
    </xf>
    <xf numFmtId="0" fontId="5" fillId="11" borderId="3" xfId="1" applyFont="1" applyFill="1" applyBorder="1" applyAlignment="1">
      <alignment horizontal="center" vertical="center"/>
    </xf>
    <xf numFmtId="0" fontId="18" fillId="0" borderId="4" xfId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/>
    </xf>
    <xf numFmtId="38" fontId="11" fillId="0" borderId="8" xfId="2" applyNumberFormat="1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1" fontId="5" fillId="0" borderId="4" xfId="1" applyNumberFormat="1" applyFont="1" applyBorder="1" applyAlignment="1">
      <alignment horizontal="left" vertical="center"/>
    </xf>
    <xf numFmtId="0" fontId="5" fillId="12" borderId="1" xfId="1" applyFont="1" applyFill="1" applyBorder="1" applyAlignment="1">
      <alignment horizontal="center" vertical="center"/>
    </xf>
    <xf numFmtId="14" fontId="5" fillId="0" borderId="5" xfId="1" applyNumberFormat="1" applyFont="1" applyBorder="1" applyAlignment="1">
      <alignment horizontal="center" vertical="center"/>
    </xf>
    <xf numFmtId="164" fontId="0" fillId="0" borderId="6" xfId="2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14" fontId="5" fillId="0" borderId="14" xfId="1" applyNumberFormat="1" applyFont="1" applyBorder="1" applyAlignment="1">
      <alignment horizontal="center" vertical="center"/>
    </xf>
    <xf numFmtId="38" fontId="5" fillId="0" borderId="10" xfId="2" applyNumberFormat="1" applyFont="1" applyBorder="1" applyAlignment="1">
      <alignment horizontal="center" vertical="center"/>
    </xf>
    <xf numFmtId="0" fontId="18" fillId="0" borderId="0" xfId="1" applyFont="1" applyAlignment="1">
      <alignment horizontal="left" vertical="center"/>
    </xf>
    <xf numFmtId="14" fontId="5" fillId="0" borderId="5" xfId="1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38" fontId="5" fillId="0" borderId="1" xfId="3" quotePrefix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38" fontId="5" fillId="0" borderId="5" xfId="2" applyNumberFormat="1" applyFont="1" applyFill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0" fillId="0" borderId="5" xfId="1" applyFont="1" applyBorder="1"/>
    <xf numFmtId="0" fontId="10" fillId="0" borderId="3" xfId="1" applyFont="1" applyBorder="1" applyAlignment="1">
      <alignment horizontal="center"/>
    </xf>
    <xf numFmtId="0" fontId="17" fillId="8" borderId="1" xfId="1" applyFont="1" applyFill="1" applyBorder="1" applyAlignment="1">
      <alignment horizontal="center" vertical="center"/>
    </xf>
    <xf numFmtId="0" fontId="1" fillId="0" borderId="10" xfId="1" applyBorder="1" applyAlignment="1">
      <alignment vertical="center"/>
    </xf>
    <xf numFmtId="0" fontId="20" fillId="0" borderId="1" xfId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165" fontId="1" fillId="0" borderId="0" xfId="3" applyFont="1" applyBorder="1" applyAlignment="1">
      <alignment vertical="center"/>
    </xf>
    <xf numFmtId="0" fontId="1" fillId="0" borderId="5" xfId="1" applyBorder="1" applyAlignment="1">
      <alignment vertical="center"/>
    </xf>
    <xf numFmtId="49" fontId="21" fillId="0" borderId="4" xfId="1" applyNumberFormat="1" applyFont="1" applyBorder="1" applyAlignment="1">
      <alignment horizontal="center" vertical="center"/>
    </xf>
    <xf numFmtId="0" fontId="5" fillId="12" borderId="5" xfId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1" fillId="0" borderId="5" xfId="1" applyBorder="1"/>
    <xf numFmtId="0" fontId="5" fillId="0" borderId="4" xfId="1" applyFont="1" applyBorder="1" applyAlignment="1">
      <alignment horizontal="center" vertical="center" wrapText="1"/>
    </xf>
    <xf numFmtId="14" fontId="5" fillId="0" borderId="3" xfId="1" applyNumberFormat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5" xfId="1" applyBorder="1" applyAlignment="1">
      <alignment horizontal="center"/>
    </xf>
    <xf numFmtId="0" fontId="18" fillId="0" borderId="17" xfId="1" applyFont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0" fillId="0" borderId="0" xfId="1" applyFont="1"/>
    <xf numFmtId="38" fontId="1" fillId="0" borderId="0" xfId="1" applyNumberFormat="1"/>
  </cellXfs>
  <cellStyles count="4">
    <cellStyle name="Millares 2" xfId="3" xr:uid="{3BB6B6D6-4532-40E8-B936-ABF85A3ADD14}"/>
    <cellStyle name="Moneda 2" xfId="2" xr:uid="{262F3FB4-3827-4699-B912-CDB2545D646C}"/>
    <cellStyle name="Normal" xfId="0" builtinId="0"/>
    <cellStyle name="Normal 2" xfId="1" xr:uid="{E82338CE-A764-4577-B2DE-5F82206223E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103717</xdr:colOff>
      <xdr:row>1</xdr:row>
      <xdr:rowOff>66675</xdr:rowOff>
    </xdr:from>
    <xdr:to>
      <xdr:col>2</xdr:col>
      <xdr:colOff>962025</xdr:colOff>
      <xdr:row>1</xdr:row>
      <xdr:rowOff>638175</xdr:rowOff>
    </xdr:to>
    <xdr:pic>
      <xdr:nvPicPr>
        <xdr:cNvPr id="2" name="image24.png">
          <a:extLst>
            <a:ext uri="{FF2B5EF4-FFF2-40B4-BE49-F238E27FC236}">
              <a16:creationId xmlns:a16="http://schemas.microsoft.com/office/drawing/2014/main" id="{E50B7240-2B47-4EF6-A774-01C6798006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1042" y="838200"/>
          <a:ext cx="858308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95251</xdr:colOff>
      <xdr:row>3</xdr:row>
      <xdr:rowOff>47625</xdr:rowOff>
    </xdr:from>
    <xdr:to>
      <xdr:col>2</xdr:col>
      <xdr:colOff>989543</xdr:colOff>
      <xdr:row>3</xdr:row>
      <xdr:rowOff>657225</xdr:rowOff>
    </xdr:to>
    <xdr:pic>
      <xdr:nvPicPr>
        <xdr:cNvPr id="3" name="image6.png">
          <a:extLst>
            <a:ext uri="{FF2B5EF4-FFF2-40B4-BE49-F238E27FC236}">
              <a16:creationId xmlns:a16="http://schemas.microsoft.com/office/drawing/2014/main" id="{21803BF4-3A90-441D-A26D-AB2134C0D94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52576" y="2800350"/>
          <a:ext cx="894292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76200</xdr:colOff>
      <xdr:row>23</xdr:row>
      <xdr:rowOff>38100</xdr:rowOff>
    </xdr:from>
    <xdr:to>
      <xdr:col>2</xdr:col>
      <xdr:colOff>999067</xdr:colOff>
      <xdr:row>23</xdr:row>
      <xdr:rowOff>666750</xdr:rowOff>
    </xdr:to>
    <xdr:pic>
      <xdr:nvPicPr>
        <xdr:cNvPr id="4" name="image28.png">
          <a:extLst>
            <a:ext uri="{FF2B5EF4-FFF2-40B4-BE49-F238E27FC236}">
              <a16:creationId xmlns:a16="http://schemas.microsoft.com/office/drawing/2014/main" id="{57772144-B45F-44DC-A633-488929BB2BF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33525" y="22602825"/>
          <a:ext cx="922867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104775</xdr:colOff>
      <xdr:row>25</xdr:row>
      <xdr:rowOff>66675</xdr:rowOff>
    </xdr:from>
    <xdr:to>
      <xdr:col>2</xdr:col>
      <xdr:colOff>974388</xdr:colOff>
      <xdr:row>25</xdr:row>
      <xdr:rowOff>657225</xdr:rowOff>
    </xdr:to>
    <xdr:pic>
      <xdr:nvPicPr>
        <xdr:cNvPr id="5" name="image26.png">
          <a:extLst>
            <a:ext uri="{FF2B5EF4-FFF2-40B4-BE49-F238E27FC236}">
              <a16:creationId xmlns:a16="http://schemas.microsoft.com/office/drawing/2014/main" id="{2526A76D-6F98-435F-A95A-898DD79C496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62100" y="24612600"/>
          <a:ext cx="869613" cy="590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57150</xdr:colOff>
      <xdr:row>16</xdr:row>
      <xdr:rowOff>65616</xdr:rowOff>
    </xdr:from>
    <xdr:to>
      <xdr:col>2</xdr:col>
      <xdr:colOff>971551</xdr:colOff>
      <xdr:row>16</xdr:row>
      <xdr:rowOff>665691</xdr:rowOff>
    </xdr:to>
    <xdr:pic>
      <xdr:nvPicPr>
        <xdr:cNvPr id="6" name="image28.png">
          <a:extLst>
            <a:ext uri="{FF2B5EF4-FFF2-40B4-BE49-F238E27FC236}">
              <a16:creationId xmlns:a16="http://schemas.microsoft.com/office/drawing/2014/main" id="{3DEDC2D5-FA63-470D-BF76-9414E2C1FB9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14475" y="15696141"/>
          <a:ext cx="914401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57151</xdr:colOff>
      <xdr:row>19</xdr:row>
      <xdr:rowOff>78317</xdr:rowOff>
    </xdr:from>
    <xdr:to>
      <xdr:col>2</xdr:col>
      <xdr:colOff>983193</xdr:colOff>
      <xdr:row>19</xdr:row>
      <xdr:rowOff>678392</xdr:rowOff>
    </xdr:to>
    <xdr:pic>
      <xdr:nvPicPr>
        <xdr:cNvPr id="7" name="image19.png">
          <a:extLst>
            <a:ext uri="{FF2B5EF4-FFF2-40B4-BE49-F238E27FC236}">
              <a16:creationId xmlns:a16="http://schemas.microsoft.com/office/drawing/2014/main" id="{88EFB4AF-FF1E-4926-8E04-154AEC187A1A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14476" y="18680642"/>
          <a:ext cx="926042" cy="600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76201</xdr:colOff>
      <xdr:row>27</xdr:row>
      <xdr:rowOff>47625</xdr:rowOff>
    </xdr:from>
    <xdr:to>
      <xdr:col>2</xdr:col>
      <xdr:colOff>1008593</xdr:colOff>
      <xdr:row>27</xdr:row>
      <xdr:rowOff>647700</xdr:rowOff>
    </xdr:to>
    <xdr:pic>
      <xdr:nvPicPr>
        <xdr:cNvPr id="8" name="image5.png">
          <a:extLst>
            <a:ext uri="{FF2B5EF4-FFF2-40B4-BE49-F238E27FC236}">
              <a16:creationId xmlns:a16="http://schemas.microsoft.com/office/drawing/2014/main" id="{38C4F561-1DA2-4784-B0EF-B7748653246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33526" y="26689050"/>
          <a:ext cx="932392" cy="600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76200</xdr:colOff>
      <xdr:row>20</xdr:row>
      <xdr:rowOff>98233</xdr:rowOff>
    </xdr:from>
    <xdr:to>
      <xdr:col>2</xdr:col>
      <xdr:colOff>989542</xdr:colOff>
      <xdr:row>20</xdr:row>
      <xdr:rowOff>687051</xdr:rowOff>
    </xdr:to>
    <xdr:pic>
      <xdr:nvPicPr>
        <xdr:cNvPr id="9" name="image23.png">
          <a:extLst>
            <a:ext uri="{FF2B5EF4-FFF2-40B4-BE49-F238E27FC236}">
              <a16:creationId xmlns:a16="http://schemas.microsoft.com/office/drawing/2014/main" id="{9F8F3A7B-5C4B-4BE3-9FA9-4781A60460DF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33525" y="19691158"/>
          <a:ext cx="913342" cy="588818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95250</xdr:colOff>
      <xdr:row>22</xdr:row>
      <xdr:rowOff>47625</xdr:rowOff>
    </xdr:from>
    <xdr:to>
      <xdr:col>2</xdr:col>
      <xdr:colOff>999067</xdr:colOff>
      <xdr:row>22</xdr:row>
      <xdr:rowOff>676275</xdr:rowOff>
    </xdr:to>
    <xdr:pic>
      <xdr:nvPicPr>
        <xdr:cNvPr id="10" name="image21.png">
          <a:extLst>
            <a:ext uri="{FF2B5EF4-FFF2-40B4-BE49-F238E27FC236}">
              <a16:creationId xmlns:a16="http://schemas.microsoft.com/office/drawing/2014/main" id="{A153D1A0-C3DF-453D-8F51-C96D695F8F3F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52575" y="21621750"/>
          <a:ext cx="903817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28575</xdr:colOff>
      <xdr:row>31</xdr:row>
      <xdr:rowOff>60536</xdr:rowOff>
    </xdr:from>
    <xdr:to>
      <xdr:col>2</xdr:col>
      <xdr:colOff>1018253</xdr:colOff>
      <xdr:row>31</xdr:row>
      <xdr:rowOff>616606</xdr:rowOff>
    </xdr:to>
    <xdr:pic>
      <xdr:nvPicPr>
        <xdr:cNvPr id="11" name="image15.png" title="Image">
          <a:extLst>
            <a:ext uri="{FF2B5EF4-FFF2-40B4-BE49-F238E27FC236}">
              <a16:creationId xmlns:a16="http://schemas.microsoft.com/office/drawing/2014/main" id="{A8FEB3C3-B28A-418F-BF0E-964351007857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485900" y="30892961"/>
          <a:ext cx="989678" cy="556070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76200</xdr:colOff>
      <xdr:row>14</xdr:row>
      <xdr:rowOff>61384</xdr:rowOff>
    </xdr:from>
    <xdr:to>
      <xdr:col>2</xdr:col>
      <xdr:colOff>1000125</xdr:colOff>
      <xdr:row>14</xdr:row>
      <xdr:rowOff>594784</xdr:rowOff>
    </xdr:to>
    <xdr:pic>
      <xdr:nvPicPr>
        <xdr:cNvPr id="12" name="image12.png">
          <a:extLst>
            <a:ext uri="{FF2B5EF4-FFF2-40B4-BE49-F238E27FC236}">
              <a16:creationId xmlns:a16="http://schemas.microsoft.com/office/drawing/2014/main" id="{6F5B22DC-E79B-4BC3-B75B-86A91AC7581A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33525" y="13710709"/>
          <a:ext cx="9239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57150</xdr:colOff>
      <xdr:row>6</xdr:row>
      <xdr:rowOff>76200</xdr:rowOff>
    </xdr:from>
    <xdr:to>
      <xdr:col>2</xdr:col>
      <xdr:colOff>999068</xdr:colOff>
      <xdr:row>6</xdr:row>
      <xdr:rowOff>666750</xdr:rowOff>
    </xdr:to>
    <xdr:pic>
      <xdr:nvPicPr>
        <xdr:cNvPr id="13" name="image26.png">
          <a:extLst>
            <a:ext uri="{FF2B5EF4-FFF2-40B4-BE49-F238E27FC236}">
              <a16:creationId xmlns:a16="http://schemas.microsoft.com/office/drawing/2014/main" id="{28FD5A7D-E654-4890-9A68-18DE917F16B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14475" y="5800725"/>
          <a:ext cx="941918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57151</xdr:colOff>
      <xdr:row>15</xdr:row>
      <xdr:rowOff>97367</xdr:rowOff>
    </xdr:from>
    <xdr:to>
      <xdr:col>2</xdr:col>
      <xdr:colOff>970493</xdr:colOff>
      <xdr:row>15</xdr:row>
      <xdr:rowOff>668867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F3F7937B-5E31-4BE5-979C-A982DA05C519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14476" y="14737292"/>
          <a:ext cx="913342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76200</xdr:colOff>
      <xdr:row>4</xdr:row>
      <xdr:rowOff>38100</xdr:rowOff>
    </xdr:from>
    <xdr:to>
      <xdr:col>2</xdr:col>
      <xdr:colOff>1018117</xdr:colOff>
      <xdr:row>4</xdr:row>
      <xdr:rowOff>666750</xdr:rowOff>
    </xdr:to>
    <xdr:pic>
      <xdr:nvPicPr>
        <xdr:cNvPr id="15" name="image10.png">
          <a:extLst>
            <a:ext uri="{FF2B5EF4-FFF2-40B4-BE49-F238E27FC236}">
              <a16:creationId xmlns:a16="http://schemas.microsoft.com/office/drawing/2014/main" id="{A0ACB37D-FC4E-45C0-BB0A-8E12753BB493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33525" y="3781425"/>
          <a:ext cx="941917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57150</xdr:colOff>
      <xdr:row>5</xdr:row>
      <xdr:rowOff>47625</xdr:rowOff>
    </xdr:from>
    <xdr:to>
      <xdr:col>2</xdr:col>
      <xdr:colOff>1018117</xdr:colOff>
      <xdr:row>5</xdr:row>
      <xdr:rowOff>657225</xdr:rowOff>
    </xdr:to>
    <xdr:pic>
      <xdr:nvPicPr>
        <xdr:cNvPr id="16" name="image11.png">
          <a:extLst>
            <a:ext uri="{FF2B5EF4-FFF2-40B4-BE49-F238E27FC236}">
              <a16:creationId xmlns:a16="http://schemas.microsoft.com/office/drawing/2014/main" id="{FCD8F693-617A-4380-AB9B-E7F871DE4497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14475" y="4781550"/>
          <a:ext cx="960967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57150</xdr:colOff>
      <xdr:row>8</xdr:row>
      <xdr:rowOff>76200</xdr:rowOff>
    </xdr:from>
    <xdr:to>
      <xdr:col>2</xdr:col>
      <xdr:colOff>999067</xdr:colOff>
      <xdr:row>8</xdr:row>
      <xdr:rowOff>685800</xdr:rowOff>
    </xdr:to>
    <xdr:pic>
      <xdr:nvPicPr>
        <xdr:cNvPr id="17" name="image10.png">
          <a:extLst>
            <a:ext uri="{FF2B5EF4-FFF2-40B4-BE49-F238E27FC236}">
              <a16:creationId xmlns:a16="http://schemas.microsoft.com/office/drawing/2014/main" id="{F46FBCBE-35D9-445B-A8FC-B874CCA7ACF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14475" y="7781925"/>
          <a:ext cx="941917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76201</xdr:colOff>
      <xdr:row>10</xdr:row>
      <xdr:rowOff>76200</xdr:rowOff>
    </xdr:from>
    <xdr:to>
      <xdr:col>2</xdr:col>
      <xdr:colOff>1008593</xdr:colOff>
      <xdr:row>10</xdr:row>
      <xdr:rowOff>666750</xdr:rowOff>
    </xdr:to>
    <xdr:pic>
      <xdr:nvPicPr>
        <xdr:cNvPr id="18" name="image8.png">
          <a:extLst>
            <a:ext uri="{FF2B5EF4-FFF2-40B4-BE49-F238E27FC236}">
              <a16:creationId xmlns:a16="http://schemas.microsoft.com/office/drawing/2014/main" id="{BA4CC466-53C2-4C1B-B721-EA155085EBC6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33526" y="9763125"/>
          <a:ext cx="932392" cy="590550"/>
        </a:xfrm>
        <a:prstGeom prst="rect">
          <a:avLst/>
        </a:prstGeom>
        <a:noFill/>
      </xdr:spPr>
    </xdr:pic>
    <xdr:clientData fLocksWithSheet="0" fPrintsWithSheet="0"/>
  </xdr:twoCellAnchor>
  <xdr:twoCellAnchor>
    <xdr:from>
      <xdr:col>2</xdr:col>
      <xdr:colOff>114300</xdr:colOff>
      <xdr:row>11</xdr:row>
      <xdr:rowOff>133350</xdr:rowOff>
    </xdr:from>
    <xdr:to>
      <xdr:col>2</xdr:col>
      <xdr:colOff>981075</xdr:colOff>
      <xdr:row>11</xdr:row>
      <xdr:rowOff>657225</xdr:rowOff>
    </xdr:to>
    <xdr:pic>
      <xdr:nvPicPr>
        <xdr:cNvPr id="19" name="image4.png">
          <a:extLst>
            <a:ext uri="{FF2B5EF4-FFF2-40B4-BE49-F238E27FC236}">
              <a16:creationId xmlns:a16="http://schemas.microsoft.com/office/drawing/2014/main" id="{479A1C12-6340-4F5F-8C60-E52E2D2575E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71625" y="10810875"/>
          <a:ext cx="8667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95250</xdr:colOff>
      <xdr:row>18</xdr:row>
      <xdr:rowOff>68792</xdr:rowOff>
    </xdr:from>
    <xdr:to>
      <xdr:col>2</xdr:col>
      <xdr:colOff>987425</xdr:colOff>
      <xdr:row>18</xdr:row>
      <xdr:rowOff>678392</xdr:rowOff>
    </xdr:to>
    <xdr:pic>
      <xdr:nvPicPr>
        <xdr:cNvPr id="20" name="image2.png">
          <a:extLst>
            <a:ext uri="{FF2B5EF4-FFF2-40B4-BE49-F238E27FC236}">
              <a16:creationId xmlns:a16="http://schemas.microsoft.com/office/drawing/2014/main" id="{289B88E3-7149-45BE-95AA-F7342ED7E3BF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52575" y="17680517"/>
          <a:ext cx="892175" cy="6096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85725</xdr:colOff>
      <xdr:row>9</xdr:row>
      <xdr:rowOff>28575</xdr:rowOff>
    </xdr:from>
    <xdr:to>
      <xdr:col>2</xdr:col>
      <xdr:colOff>1008592</xdr:colOff>
      <xdr:row>9</xdr:row>
      <xdr:rowOff>647700</xdr:rowOff>
    </xdr:to>
    <xdr:pic>
      <xdr:nvPicPr>
        <xdr:cNvPr id="21" name="image33.png">
          <a:extLst>
            <a:ext uri="{FF2B5EF4-FFF2-40B4-BE49-F238E27FC236}">
              <a16:creationId xmlns:a16="http://schemas.microsoft.com/office/drawing/2014/main" id="{D25F63B7-A32B-4D25-8E1F-74D0CAF4BF99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43050" y="8724900"/>
          <a:ext cx="922867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66675</xdr:colOff>
      <xdr:row>26</xdr:row>
      <xdr:rowOff>49636</xdr:rowOff>
    </xdr:from>
    <xdr:to>
      <xdr:col>2</xdr:col>
      <xdr:colOff>991274</xdr:colOff>
      <xdr:row>26</xdr:row>
      <xdr:rowOff>657331</xdr:rowOff>
    </xdr:to>
    <xdr:pic>
      <xdr:nvPicPr>
        <xdr:cNvPr id="22" name="image2.png">
          <a:extLst>
            <a:ext uri="{FF2B5EF4-FFF2-40B4-BE49-F238E27FC236}">
              <a16:creationId xmlns:a16="http://schemas.microsoft.com/office/drawing/2014/main" id="{F0334AD1-C182-4500-9389-6AD8BAFE8DAA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24000" y="25643311"/>
          <a:ext cx="924599" cy="607695"/>
        </a:xfrm>
        <a:prstGeom prst="rect">
          <a:avLst/>
        </a:prstGeom>
        <a:noFill/>
      </xdr:spPr>
    </xdr:pic>
    <xdr:clientData/>
  </xdr:twoCellAnchor>
  <xdr:twoCellAnchor>
    <xdr:from>
      <xdr:col>2</xdr:col>
      <xdr:colOff>76201</xdr:colOff>
      <xdr:row>7</xdr:row>
      <xdr:rowOff>61287</xdr:rowOff>
    </xdr:from>
    <xdr:to>
      <xdr:col>2</xdr:col>
      <xdr:colOff>1027643</xdr:colOff>
      <xdr:row>7</xdr:row>
      <xdr:rowOff>639329</xdr:rowOff>
    </xdr:to>
    <xdr:pic>
      <xdr:nvPicPr>
        <xdr:cNvPr id="23" name="image17.png">
          <a:extLst>
            <a:ext uri="{FF2B5EF4-FFF2-40B4-BE49-F238E27FC236}">
              <a16:creationId xmlns:a16="http://schemas.microsoft.com/office/drawing/2014/main" id="{4808DCFF-5518-4E46-B1CE-2791CB09F991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33526" y="6776412"/>
          <a:ext cx="951442" cy="5780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85725</xdr:colOff>
      <xdr:row>12</xdr:row>
      <xdr:rowOff>85725</xdr:rowOff>
    </xdr:from>
    <xdr:to>
      <xdr:col>2</xdr:col>
      <xdr:colOff>1008592</xdr:colOff>
      <xdr:row>12</xdr:row>
      <xdr:rowOff>628650</xdr:rowOff>
    </xdr:to>
    <xdr:pic>
      <xdr:nvPicPr>
        <xdr:cNvPr id="24" name="image16.png">
          <a:extLst>
            <a:ext uri="{FF2B5EF4-FFF2-40B4-BE49-F238E27FC236}">
              <a16:creationId xmlns:a16="http://schemas.microsoft.com/office/drawing/2014/main" id="{31ADFB83-0C7F-49A2-82C8-93C2D44587D9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43050" y="11753850"/>
          <a:ext cx="922867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114300</xdr:colOff>
      <xdr:row>28</xdr:row>
      <xdr:rowOff>57150</xdr:rowOff>
    </xdr:from>
    <xdr:to>
      <xdr:col>2</xdr:col>
      <xdr:colOff>1037167</xdr:colOff>
      <xdr:row>28</xdr:row>
      <xdr:rowOff>647700</xdr:rowOff>
    </xdr:to>
    <xdr:pic>
      <xdr:nvPicPr>
        <xdr:cNvPr id="25" name="image22.png">
          <a:extLst>
            <a:ext uri="{FF2B5EF4-FFF2-40B4-BE49-F238E27FC236}">
              <a16:creationId xmlns:a16="http://schemas.microsoft.com/office/drawing/2014/main" id="{B00E54AB-0A42-4BC5-B810-CD45D789F8F7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71625" y="27746325"/>
          <a:ext cx="922867" cy="590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85725</xdr:colOff>
      <xdr:row>30</xdr:row>
      <xdr:rowOff>19050</xdr:rowOff>
    </xdr:from>
    <xdr:to>
      <xdr:col>2</xdr:col>
      <xdr:colOff>1018117</xdr:colOff>
      <xdr:row>30</xdr:row>
      <xdr:rowOff>638175</xdr:rowOff>
    </xdr:to>
    <xdr:pic>
      <xdr:nvPicPr>
        <xdr:cNvPr id="26" name="image27.png">
          <a:extLst>
            <a:ext uri="{FF2B5EF4-FFF2-40B4-BE49-F238E27FC236}">
              <a16:creationId xmlns:a16="http://schemas.microsoft.com/office/drawing/2014/main" id="{45F0BD63-CE8D-4764-9493-883ADE2305B1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43050" y="29803725"/>
          <a:ext cx="932392" cy="6191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114300</xdr:colOff>
      <xdr:row>29</xdr:row>
      <xdr:rowOff>57150</xdr:rowOff>
    </xdr:from>
    <xdr:to>
      <xdr:col>2</xdr:col>
      <xdr:colOff>989542</xdr:colOff>
      <xdr:row>29</xdr:row>
      <xdr:rowOff>647700</xdr:rowOff>
    </xdr:to>
    <xdr:pic>
      <xdr:nvPicPr>
        <xdr:cNvPr id="27" name="image22.png">
          <a:extLst>
            <a:ext uri="{FF2B5EF4-FFF2-40B4-BE49-F238E27FC236}">
              <a16:creationId xmlns:a16="http://schemas.microsoft.com/office/drawing/2014/main" id="{60DE0BF2-B681-439B-81CE-359DC9368DE6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71625" y="28794075"/>
          <a:ext cx="875242" cy="590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95250</xdr:colOff>
      <xdr:row>37</xdr:row>
      <xdr:rowOff>95250</xdr:rowOff>
    </xdr:from>
    <xdr:to>
      <xdr:col>2</xdr:col>
      <xdr:colOff>1133475</xdr:colOff>
      <xdr:row>37</xdr:row>
      <xdr:rowOff>723900</xdr:rowOff>
    </xdr:to>
    <xdr:pic>
      <xdr:nvPicPr>
        <xdr:cNvPr id="28" name="image24.png">
          <a:extLst>
            <a:ext uri="{FF2B5EF4-FFF2-40B4-BE49-F238E27FC236}">
              <a16:creationId xmlns:a16="http://schemas.microsoft.com/office/drawing/2014/main" id="{F0042924-6C7D-431D-883B-63D700203D85}"/>
            </a:ext>
            <a:ext uri="{147F2762-F138-4A5C-976F-8EAC2B608ADB}">
              <a16:predDERef xmlns:a16="http://schemas.microsoft.com/office/drawing/2014/main" pred="{9FCBCC76-4CD2-42C0-A243-9706029AF4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37214175"/>
          <a:ext cx="1038225" cy="6286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28574</xdr:colOff>
      <xdr:row>2</xdr:row>
      <xdr:rowOff>55174</xdr:rowOff>
    </xdr:from>
    <xdr:to>
      <xdr:col>2</xdr:col>
      <xdr:colOff>1034249</xdr:colOff>
      <xdr:row>2</xdr:row>
      <xdr:rowOff>702874</xdr:rowOff>
    </xdr:to>
    <xdr:pic>
      <xdr:nvPicPr>
        <xdr:cNvPr id="29" name="image20.jpg">
          <a:extLst>
            <a:ext uri="{FF2B5EF4-FFF2-40B4-BE49-F238E27FC236}">
              <a16:creationId xmlns:a16="http://schemas.microsoft.com/office/drawing/2014/main" id="{3F802C14-A0C0-40C2-929C-1B03BA10640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" cstate="print"/>
        <a:srcRect l="4636" t="20192" r="10596" b="13462"/>
        <a:stretch>
          <a:fillRect/>
        </a:stretch>
      </xdr:blipFill>
      <xdr:spPr>
        <a:xfrm flipH="1">
          <a:off x="1485899" y="1817299"/>
          <a:ext cx="10056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104775</xdr:colOff>
      <xdr:row>24</xdr:row>
      <xdr:rowOff>52925</xdr:rowOff>
    </xdr:from>
    <xdr:to>
      <xdr:col>2</xdr:col>
      <xdr:colOff>977947</xdr:colOff>
      <xdr:row>24</xdr:row>
      <xdr:rowOff>647691</xdr:rowOff>
    </xdr:to>
    <xdr:pic>
      <xdr:nvPicPr>
        <xdr:cNvPr id="30" name="image29.png">
          <a:extLst>
            <a:ext uri="{FF2B5EF4-FFF2-40B4-BE49-F238E27FC236}">
              <a16:creationId xmlns:a16="http://schemas.microsoft.com/office/drawing/2014/main" id="{7B8022B5-B181-425D-BAB2-F4DDE8EE204E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562100" y="23608250"/>
          <a:ext cx="873172" cy="594766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28574</xdr:colOff>
      <xdr:row>36</xdr:row>
      <xdr:rowOff>176164</xdr:rowOff>
    </xdr:from>
    <xdr:to>
      <xdr:col>2</xdr:col>
      <xdr:colOff>1242819</xdr:colOff>
      <xdr:row>36</xdr:row>
      <xdr:rowOff>814772</xdr:rowOff>
    </xdr:to>
    <xdr:pic>
      <xdr:nvPicPr>
        <xdr:cNvPr id="31" name="image30.png">
          <a:extLst>
            <a:ext uri="{FF2B5EF4-FFF2-40B4-BE49-F238E27FC236}">
              <a16:creationId xmlns:a16="http://schemas.microsoft.com/office/drawing/2014/main" id="{5C9EAA80-C882-4ECF-A156-105EE9E98A1A}"/>
            </a:ext>
            <a:ext uri="{147F2762-F138-4A5C-976F-8EAC2B608ADB}">
              <a16:predDERef xmlns:a16="http://schemas.microsoft.com/office/drawing/2014/main" pred="{C0935D4D-F753-400C-95E8-EB05B004A9D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" cstate="print"/>
        <a:srcRect l="20362" t="30886" r="14027" b="19863"/>
        <a:stretch>
          <a:fillRect/>
        </a:stretch>
      </xdr:blipFill>
      <xdr:spPr>
        <a:xfrm flipH="1">
          <a:off x="1485899" y="36247339"/>
          <a:ext cx="1214245" cy="638608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</xdr:colOff>
      <xdr:row>32</xdr:row>
      <xdr:rowOff>56803</xdr:rowOff>
    </xdr:from>
    <xdr:to>
      <xdr:col>2</xdr:col>
      <xdr:colOff>1037304</xdr:colOff>
      <xdr:row>32</xdr:row>
      <xdr:rowOff>614276</xdr:rowOff>
    </xdr:to>
    <xdr:pic>
      <xdr:nvPicPr>
        <xdr:cNvPr id="32" name="image15.png" title="Image">
          <a:extLst>
            <a:ext uri="{FF2B5EF4-FFF2-40B4-BE49-F238E27FC236}">
              <a16:creationId xmlns:a16="http://schemas.microsoft.com/office/drawing/2014/main" id="{2E9991CB-1A3B-47F0-9FA8-582CA8C0AE3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466850" y="31936978"/>
          <a:ext cx="1027779" cy="557473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85725</xdr:colOff>
      <xdr:row>33</xdr:row>
      <xdr:rowOff>71523</xdr:rowOff>
    </xdr:from>
    <xdr:to>
      <xdr:col>2</xdr:col>
      <xdr:colOff>1036871</xdr:colOff>
      <xdr:row>33</xdr:row>
      <xdr:rowOff>628996</xdr:rowOff>
    </xdr:to>
    <xdr:pic>
      <xdr:nvPicPr>
        <xdr:cNvPr id="33" name="image15.png" title="Image">
          <a:extLst>
            <a:ext uri="{FF2B5EF4-FFF2-40B4-BE49-F238E27FC236}">
              <a16:creationId xmlns:a16="http://schemas.microsoft.com/office/drawing/2014/main" id="{6C75E36F-B882-42E8-981D-564DB6CF2F9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543050" y="32999448"/>
          <a:ext cx="951146" cy="557473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85725</xdr:colOff>
      <xdr:row>34</xdr:row>
      <xdr:rowOff>45979</xdr:rowOff>
    </xdr:from>
    <xdr:to>
      <xdr:col>2</xdr:col>
      <xdr:colOff>1033408</xdr:colOff>
      <xdr:row>34</xdr:row>
      <xdr:rowOff>603452</xdr:rowOff>
    </xdr:to>
    <xdr:pic>
      <xdr:nvPicPr>
        <xdr:cNvPr id="34" name="image15.png" title="Image">
          <a:extLst>
            <a:ext uri="{FF2B5EF4-FFF2-40B4-BE49-F238E27FC236}">
              <a16:creationId xmlns:a16="http://schemas.microsoft.com/office/drawing/2014/main" id="{C47C397E-6291-4ACE-A9DE-122A723F7F03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543050" y="34021654"/>
          <a:ext cx="947683" cy="557473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57150</xdr:colOff>
      <xdr:row>35</xdr:row>
      <xdr:rowOff>70658</xdr:rowOff>
    </xdr:from>
    <xdr:to>
      <xdr:col>2</xdr:col>
      <xdr:colOff>1006132</xdr:colOff>
      <xdr:row>35</xdr:row>
      <xdr:rowOff>628131</xdr:rowOff>
    </xdr:to>
    <xdr:pic>
      <xdr:nvPicPr>
        <xdr:cNvPr id="35" name="image15.png" title="Image">
          <a:extLst>
            <a:ext uri="{FF2B5EF4-FFF2-40B4-BE49-F238E27FC236}">
              <a16:creationId xmlns:a16="http://schemas.microsoft.com/office/drawing/2014/main" id="{727F4E87-E32F-41AE-BE70-D1CBAD01591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514475" y="35094083"/>
          <a:ext cx="948982" cy="557473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57150</xdr:colOff>
      <xdr:row>13</xdr:row>
      <xdr:rowOff>85407</xdr:rowOff>
    </xdr:from>
    <xdr:to>
      <xdr:col>2</xdr:col>
      <xdr:colOff>996951</xdr:colOff>
      <xdr:row>13</xdr:row>
      <xdr:rowOff>666163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1ECEAA3-E1D2-4C4F-A0F2-6831F86E5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744132"/>
          <a:ext cx="939801" cy="580756"/>
        </a:xfrm>
        <a:prstGeom prst="rect">
          <a:avLst/>
        </a:prstGeom>
      </xdr:spPr>
    </xdr:pic>
    <xdr:clientData/>
  </xdr:twoCellAnchor>
  <xdr:twoCellAnchor>
    <xdr:from>
      <xdr:col>2</xdr:col>
      <xdr:colOff>76201</xdr:colOff>
      <xdr:row>21</xdr:row>
      <xdr:rowOff>62592</xdr:rowOff>
    </xdr:from>
    <xdr:to>
      <xdr:col>2</xdr:col>
      <xdr:colOff>1009687</xdr:colOff>
      <xdr:row>21</xdr:row>
      <xdr:rowOff>683678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DF0783C-DCCA-4040-B42D-94D7624E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6" y="20646117"/>
          <a:ext cx="933486" cy="62108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17</xdr:row>
      <xdr:rowOff>45034</xdr:rowOff>
    </xdr:from>
    <xdr:to>
      <xdr:col>2</xdr:col>
      <xdr:colOff>1008628</xdr:colOff>
      <xdr:row>17</xdr:row>
      <xdr:rowOff>677949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B6F1FCB-698C-4246-B8F9-85F97C810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16666159"/>
          <a:ext cx="932428" cy="632915"/>
        </a:xfrm>
        <a:prstGeom prst="rect">
          <a:avLst/>
        </a:prstGeom>
      </xdr:spPr>
    </xdr:pic>
    <xdr:clientData/>
  </xdr:twoCellAnchor>
  <xdr:twoCellAnchor>
    <xdr:from>
      <xdr:col>2</xdr:col>
      <xdr:colOff>100252</xdr:colOff>
      <xdr:row>39</xdr:row>
      <xdr:rowOff>229479</xdr:rowOff>
    </xdr:from>
    <xdr:to>
      <xdr:col>2</xdr:col>
      <xdr:colOff>1125039</xdr:colOff>
      <xdr:row>39</xdr:row>
      <xdr:rowOff>815855</xdr:rowOff>
    </xdr:to>
    <xdr:pic>
      <xdr:nvPicPr>
        <xdr:cNvPr id="39" name="Imagen 38" descr="Nissan Versa | Nissan Lazaro Cardenas | Nissan ...">
          <a:extLst>
            <a:ext uri="{FF2B5EF4-FFF2-40B4-BE49-F238E27FC236}">
              <a16:creationId xmlns:a16="http://schemas.microsoft.com/office/drawing/2014/main" id="{D14A5335-5097-4ABF-90D4-84941B4CBF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77" t="17928" r="21577" b="35129"/>
        <a:stretch>
          <a:fillRect/>
        </a:stretch>
      </xdr:blipFill>
      <xdr:spPr bwMode="auto">
        <a:xfrm flipH="1">
          <a:off x="1557577" y="39443904"/>
          <a:ext cx="1024787" cy="58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112973</xdr:colOff>
      <xdr:row>40</xdr:row>
      <xdr:rowOff>132625</xdr:rowOff>
    </xdr:from>
    <xdr:to>
      <xdr:col>2</xdr:col>
      <xdr:colOff>1145411</xdr:colOff>
      <xdr:row>40</xdr:row>
      <xdr:rowOff>889682</xdr:rowOff>
    </xdr:to>
    <xdr:pic>
      <xdr:nvPicPr>
        <xdr:cNvPr id="40" name="Imagen 39" descr="March - MTY">
          <a:extLst>
            <a:ext uri="{FF2B5EF4-FFF2-40B4-BE49-F238E27FC236}">
              <a16:creationId xmlns:a16="http://schemas.microsoft.com/office/drawing/2014/main" id="{648E927A-B792-4FCA-9460-CAEF572AC4C7}"/>
            </a:ext>
            <a:ext uri="{147F2762-F138-4A5C-976F-8EAC2B608ADB}">
              <a16:predDERef xmlns:a16="http://schemas.microsoft.com/office/drawing/2014/main" pred="{6AF4B11F-6CD1-D748-91CC-7ECEE74DBF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5"/>
        <a:stretch>
          <a:fillRect/>
        </a:stretch>
      </xdr:blipFill>
      <xdr:spPr bwMode="auto">
        <a:xfrm>
          <a:off x="1570298" y="40394800"/>
          <a:ext cx="1032438" cy="757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35591</xdr:colOff>
      <xdr:row>41</xdr:row>
      <xdr:rowOff>215417</xdr:rowOff>
    </xdr:from>
    <xdr:to>
      <xdr:col>2</xdr:col>
      <xdr:colOff>1241325</xdr:colOff>
      <xdr:row>41</xdr:row>
      <xdr:rowOff>766120</xdr:rowOff>
    </xdr:to>
    <xdr:pic>
      <xdr:nvPicPr>
        <xdr:cNvPr id="41" name="Imagen 40" descr="Volkswagen Vento 2020: precios y versiones en México – Autos y Moda México">
          <a:extLst>
            <a:ext uri="{FF2B5EF4-FFF2-40B4-BE49-F238E27FC236}">
              <a16:creationId xmlns:a16="http://schemas.microsoft.com/office/drawing/2014/main" id="{8B9F1C76-55AB-411F-B09A-734BD31694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6" t="24822" r="5352" b="23405"/>
        <a:stretch>
          <a:fillRect/>
        </a:stretch>
      </xdr:blipFill>
      <xdr:spPr bwMode="auto">
        <a:xfrm>
          <a:off x="1492916" y="41525342"/>
          <a:ext cx="1205734" cy="550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32845</xdr:colOff>
      <xdr:row>42</xdr:row>
      <xdr:rowOff>225748</xdr:rowOff>
    </xdr:from>
    <xdr:to>
      <xdr:col>2</xdr:col>
      <xdr:colOff>1210415</xdr:colOff>
      <xdr:row>42</xdr:row>
      <xdr:rowOff>842064</xdr:rowOff>
    </xdr:to>
    <xdr:pic>
      <xdr:nvPicPr>
        <xdr:cNvPr id="42" name="Imagen 41" descr="Nissan Versa 2022">
          <a:extLst>
            <a:ext uri="{FF2B5EF4-FFF2-40B4-BE49-F238E27FC236}">
              <a16:creationId xmlns:a16="http://schemas.microsoft.com/office/drawing/2014/main" id="{85C420BB-00DF-4A91-BA54-DA77054D73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01" b="11872"/>
        <a:stretch>
          <a:fillRect/>
        </a:stretch>
      </xdr:blipFill>
      <xdr:spPr bwMode="auto">
        <a:xfrm>
          <a:off x="1490170" y="42583423"/>
          <a:ext cx="1177570" cy="616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47035</xdr:colOff>
      <xdr:row>43</xdr:row>
      <xdr:rowOff>164629</xdr:rowOff>
    </xdr:from>
    <xdr:to>
      <xdr:col>2</xdr:col>
      <xdr:colOff>1117128</xdr:colOff>
      <xdr:row>43</xdr:row>
      <xdr:rowOff>670683</xdr:rowOff>
    </xdr:to>
    <xdr:pic>
      <xdr:nvPicPr>
        <xdr:cNvPr id="43" name="Imagen 42" descr="Aveo Sedán 2026 | Seguridad, Economía y Confort | Chevrolet">
          <a:extLst>
            <a:ext uri="{FF2B5EF4-FFF2-40B4-BE49-F238E27FC236}">
              <a16:creationId xmlns:a16="http://schemas.microsoft.com/office/drawing/2014/main" id="{97FCAC78-2EA4-46CF-A543-267217E386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97" t="22938" r="14443" b="11594"/>
        <a:stretch>
          <a:fillRect/>
        </a:stretch>
      </xdr:blipFill>
      <xdr:spPr bwMode="auto">
        <a:xfrm flipH="1">
          <a:off x="1504360" y="43570054"/>
          <a:ext cx="1070093" cy="50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46566</xdr:colOff>
      <xdr:row>44</xdr:row>
      <xdr:rowOff>128883</xdr:rowOff>
    </xdr:from>
    <xdr:to>
      <xdr:col>2</xdr:col>
      <xdr:colOff>1116659</xdr:colOff>
      <xdr:row>44</xdr:row>
      <xdr:rowOff>634937</xdr:rowOff>
    </xdr:to>
    <xdr:pic>
      <xdr:nvPicPr>
        <xdr:cNvPr id="44" name="Imagen 43" descr="Aveo Sedán 2026 | Seguridad, Economía y Confort | Chevrolet">
          <a:extLst>
            <a:ext uri="{FF2B5EF4-FFF2-40B4-BE49-F238E27FC236}">
              <a16:creationId xmlns:a16="http://schemas.microsoft.com/office/drawing/2014/main" id="{EDAC28FF-EB3A-400F-9458-967505BB0A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97" t="22938" r="14443" b="11594"/>
        <a:stretch>
          <a:fillRect/>
        </a:stretch>
      </xdr:blipFill>
      <xdr:spPr bwMode="auto">
        <a:xfrm flipH="1">
          <a:off x="1503891" y="44582058"/>
          <a:ext cx="1070093" cy="50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46564</xdr:colOff>
      <xdr:row>45</xdr:row>
      <xdr:rowOff>140641</xdr:rowOff>
    </xdr:from>
    <xdr:to>
      <xdr:col>2</xdr:col>
      <xdr:colOff>1116657</xdr:colOff>
      <xdr:row>45</xdr:row>
      <xdr:rowOff>646695</xdr:rowOff>
    </xdr:to>
    <xdr:pic>
      <xdr:nvPicPr>
        <xdr:cNvPr id="45" name="Imagen 44" descr="Aveo Sedán 2026 | Seguridad, Economía y Confort | Chevrolet">
          <a:extLst>
            <a:ext uri="{FF2B5EF4-FFF2-40B4-BE49-F238E27FC236}">
              <a16:creationId xmlns:a16="http://schemas.microsoft.com/office/drawing/2014/main" id="{4AD9F1A0-4B6E-45A9-A0AA-D67A19ED91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97" t="22938" r="14443" b="11594"/>
        <a:stretch>
          <a:fillRect/>
        </a:stretch>
      </xdr:blipFill>
      <xdr:spPr bwMode="auto">
        <a:xfrm flipH="1">
          <a:off x="1503889" y="45641566"/>
          <a:ext cx="1070093" cy="50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97721</xdr:colOff>
      <xdr:row>46</xdr:row>
      <xdr:rowOff>198661</xdr:rowOff>
    </xdr:from>
    <xdr:to>
      <xdr:col>2</xdr:col>
      <xdr:colOff>1222699</xdr:colOff>
      <xdr:row>46</xdr:row>
      <xdr:rowOff>877794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92E24DD6-97B5-452B-BCFF-CF85EA925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33" b="5970"/>
        <a:stretch>
          <a:fillRect/>
        </a:stretch>
      </xdr:blipFill>
      <xdr:spPr>
        <a:xfrm flipH="1">
          <a:off x="1555046" y="46747336"/>
          <a:ext cx="1124978" cy="679133"/>
        </a:xfrm>
        <a:prstGeom prst="rect">
          <a:avLst/>
        </a:prstGeom>
      </xdr:spPr>
    </xdr:pic>
    <xdr:clientData/>
  </xdr:twoCellAnchor>
  <xdr:twoCellAnchor>
    <xdr:from>
      <xdr:col>2</xdr:col>
      <xdr:colOff>82825</xdr:colOff>
      <xdr:row>47</xdr:row>
      <xdr:rowOff>331303</xdr:rowOff>
    </xdr:from>
    <xdr:to>
      <xdr:col>2</xdr:col>
      <xdr:colOff>1256195</xdr:colOff>
      <xdr:row>47</xdr:row>
      <xdr:rowOff>880992</xdr:rowOff>
    </xdr:to>
    <xdr:pic>
      <xdr:nvPicPr>
        <xdr:cNvPr id="47" name="Imagen 46" descr="Nuevo Aveo Hatchback 2026 | Estilo más deportivo | Chevrolet Mex">
          <a:extLst>
            <a:ext uri="{FF2B5EF4-FFF2-40B4-BE49-F238E27FC236}">
              <a16:creationId xmlns:a16="http://schemas.microsoft.com/office/drawing/2014/main" id="{6264842E-B8EA-47B6-8B44-F0F7DB4F77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6" t="9677" r="4857" b="6450"/>
        <a:stretch>
          <a:fillRect/>
        </a:stretch>
      </xdr:blipFill>
      <xdr:spPr bwMode="auto">
        <a:xfrm flipH="1">
          <a:off x="1540150" y="47927728"/>
          <a:ext cx="1173370" cy="549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28160</xdr:colOff>
      <xdr:row>48</xdr:row>
      <xdr:rowOff>249029</xdr:rowOff>
    </xdr:from>
    <xdr:to>
      <xdr:col>2</xdr:col>
      <xdr:colOff>1201530</xdr:colOff>
      <xdr:row>48</xdr:row>
      <xdr:rowOff>798718</xdr:rowOff>
    </xdr:to>
    <xdr:pic>
      <xdr:nvPicPr>
        <xdr:cNvPr id="48" name="Imagen 47" descr="Nuevo Aveo Hatchback 2026 | Estilo más deportivo | Chevrolet Mex">
          <a:extLst>
            <a:ext uri="{FF2B5EF4-FFF2-40B4-BE49-F238E27FC236}">
              <a16:creationId xmlns:a16="http://schemas.microsoft.com/office/drawing/2014/main" id="{FF5CA59A-77EE-484F-96CD-260DCBACDF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6" t="9677" r="4857" b="6450"/>
        <a:stretch>
          <a:fillRect/>
        </a:stretch>
      </xdr:blipFill>
      <xdr:spPr bwMode="auto">
        <a:xfrm flipH="1">
          <a:off x="1485485" y="48893204"/>
          <a:ext cx="1173370" cy="549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cuments/YUL/UBER/S49_DETALLE_UBER_2025_ASH_BYER_JG_ERVIS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L"/>
      <sheetName val="UBER"/>
      <sheetName val="GPS"/>
      <sheetName val="FIANZA"/>
      <sheetName val="SINIESTRADOS"/>
      <sheetName val="TAG"/>
      <sheetName val="SINIESTROS"/>
      <sheetName val="DESCUENTOS CONDUCTORES"/>
      <sheetName val="HOJALATERÍA"/>
      <sheetName val="# DE CUENTA"/>
      <sheetName val="saldo sem nuevo"/>
      <sheetName val="REVISIÓN HOJALATERIA"/>
      <sheetName val="GASTOS"/>
      <sheetName val="S14"/>
      <sheetName val="S12"/>
      <sheetName val="S11"/>
      <sheetName val="S10"/>
      <sheetName val="S9"/>
      <sheetName val="S8 "/>
      <sheetName val="S7"/>
      <sheetName val="S6"/>
      <sheetName val="S5"/>
      <sheetName val="S4"/>
      <sheetName val="LISTA"/>
      <sheetName val="SERVICIOS"/>
      <sheetName val="REVISIÓN MECANICA"/>
      <sheetName val="MULTAS"/>
      <sheetName val="FACTURACIÓN SEMANAL"/>
      <sheetName val="PÓLIZAS"/>
    </sheetNames>
    <sheetDataSet>
      <sheetData sheetId="0"/>
      <sheetData sheetId="1"/>
      <sheetData sheetId="2">
        <row r="4">
          <cell r="F4" t="str">
            <v>VEHICULO</v>
          </cell>
          <cell r="G4" t="str">
            <v>IMEI</v>
          </cell>
          <cell r="H4" t="str">
            <v>TELEFONO</v>
          </cell>
          <cell r="I4" t="str">
            <v>NUEVO NUMERO</v>
          </cell>
          <cell r="J4" t="str">
            <v>ESTATUS</v>
          </cell>
        </row>
        <row r="5">
          <cell r="F5" t="str">
            <v>VENTO|2020|GRIS|R66BER</v>
          </cell>
          <cell r="G5" t="str">
            <v>86 81 66 05 66 53 37 1</v>
          </cell>
          <cell r="H5" t="str">
            <v>55-2516-1356</v>
          </cell>
          <cell r="I5" t="str">
            <v>50-35-26-26-94</v>
          </cell>
          <cell r="J5" t="str">
            <v>ACTIVO</v>
          </cell>
          <cell r="K5" t="str">
            <v>50-35-26-26-94 ACTIVO</v>
          </cell>
        </row>
        <row r="6">
          <cell r="F6" t="str">
            <v>AVEO|2022|AZUL|MUF515A</v>
          </cell>
          <cell r="G6" t="str">
            <v>86 81 66 05 59 60 79 3</v>
          </cell>
          <cell r="H6" t="str">
            <v>55-6163-7267</v>
          </cell>
          <cell r="I6" t="str">
            <v>50-35-26-02-43</v>
          </cell>
          <cell r="J6" t="str">
            <v>ACTIVO</v>
          </cell>
          <cell r="K6" t="str">
            <v>50-35-26-02-43 ACTIVO</v>
          </cell>
        </row>
        <row r="7">
          <cell r="F7" t="str">
            <v>AVEO|2019|PLATA|NEL860A</v>
          </cell>
          <cell r="G7" t="str">
            <v>86 97 06 06 10 72 41 1</v>
          </cell>
          <cell r="H7" t="str">
            <v>55-2905-3097</v>
          </cell>
          <cell r="I7" t="str">
            <v>55-35-26-26-42</v>
          </cell>
          <cell r="J7" t="str">
            <v>ACTIVO</v>
          </cell>
          <cell r="K7" t="str">
            <v>55-35-26-26-42 ACTIVO</v>
          </cell>
        </row>
        <row r="8">
          <cell r="F8" t="str">
            <v>AVEO|2019|BLANCO|NBS225A</v>
          </cell>
          <cell r="G8" t="str">
            <v>86 81 66 05 59 44 97 9</v>
          </cell>
          <cell r="H8" t="str">
            <v>55-4014-8071</v>
          </cell>
          <cell r="I8" t="str">
            <v>50-35-26-28-19</v>
          </cell>
          <cell r="J8" t="str">
            <v>ACTIVO</v>
          </cell>
          <cell r="K8" t="str">
            <v>50-35-26-28-19 ACTIVO</v>
          </cell>
        </row>
        <row r="9">
          <cell r="F9" t="str">
            <v>MARCH|2020|TURQ|NI5BKD</v>
          </cell>
          <cell r="G9" t="str">
            <v>86 38 44 05 50 58 00 9</v>
          </cell>
          <cell r="H9" t="str">
            <v>55-6068-8462</v>
          </cell>
          <cell r="I9" t="str">
            <v>50-35-26-28-01</v>
          </cell>
          <cell r="J9" t="str">
            <v>ACTIVO</v>
          </cell>
          <cell r="K9" t="str">
            <v>50-35-26-28-01 ACTIVO</v>
          </cell>
        </row>
        <row r="10">
          <cell r="F10" t="str">
            <v>AVEO|2018|GRIS|X59AWG</v>
          </cell>
          <cell r="G10" t="str">
            <v>86 81 66 05 59 53 61 6</v>
          </cell>
          <cell r="H10" t="str">
            <v>55-2721-4623</v>
          </cell>
          <cell r="I10" t="str">
            <v>50-35-26-11-91</v>
          </cell>
          <cell r="J10" t="str">
            <v>ACTIVO</v>
          </cell>
          <cell r="K10" t="str">
            <v>50-35-26-11-91 ACTIVO</v>
          </cell>
        </row>
        <row r="11">
          <cell r="F11" t="str">
            <v>VENTO|2017|GRIS|MMA672C</v>
          </cell>
          <cell r="G11" t="str">
            <v>86 81 66 05 59 72 32 7</v>
          </cell>
          <cell r="H11" t="str">
            <v>55-6086-3362</v>
          </cell>
          <cell r="I11" t="str">
            <v>50-35-26-28-35</v>
          </cell>
          <cell r="J11" t="str">
            <v>ACTIVO</v>
          </cell>
          <cell r="K11" t="str">
            <v>50-35-26-28-35 ACTIVO</v>
          </cell>
        </row>
        <row r="12">
          <cell r="F12" t="str">
            <v>VERSA|2023|PLATA|NCT814A</v>
          </cell>
          <cell r="G12" t="str">
            <v>86 81 66 05 59 59 55 5</v>
          </cell>
          <cell r="H12" t="str">
            <v>55-2516-2273</v>
          </cell>
          <cell r="I12" t="str">
            <v>50-35-26-26-78</v>
          </cell>
          <cell r="J12" t="str">
            <v>ACTIVO</v>
          </cell>
          <cell r="K12" t="str">
            <v>50-35-26-26-78 ACTIVO</v>
          </cell>
        </row>
        <row r="13">
          <cell r="F13" t="str">
            <v>HYUNDAI|2022|PLATA|D40BKD</v>
          </cell>
          <cell r="G13" t="str">
            <v>86 81 66 05 59 60 39 7</v>
          </cell>
          <cell r="H13" t="str">
            <v>55-74300-895</v>
          </cell>
          <cell r="I13" t="str">
            <v>50-35-26-39-24</v>
          </cell>
          <cell r="J13" t="str">
            <v>ACTIVO</v>
          </cell>
          <cell r="K13" t="str">
            <v>50-35-26-39-24 ACTIVO</v>
          </cell>
        </row>
        <row r="14">
          <cell r="F14" t="str">
            <v>KIA RIO|2020|GRIS|NCK475B</v>
          </cell>
          <cell r="G14" t="str">
            <v>86 81 66 05 59 60 32 2</v>
          </cell>
          <cell r="H14" t="str">
            <v>55-7911-8009</v>
          </cell>
          <cell r="I14" t="str">
            <v>50-35-26-02-27</v>
          </cell>
          <cell r="J14" t="str">
            <v>ACTIVO</v>
          </cell>
          <cell r="K14" t="str">
            <v>50-35-26-02-27 ACTIVO</v>
          </cell>
        </row>
        <row r="15">
          <cell r="F15" t="str">
            <v>AVEO|2022|AZUL|NZY685B</v>
          </cell>
          <cell r="G15" t="str">
            <v>86 81 66 05 59 60 80 1</v>
          </cell>
          <cell r="H15" t="str">
            <v>55-4841-5583</v>
          </cell>
          <cell r="I15" t="str">
            <v>50-35-26-27-28</v>
          </cell>
          <cell r="J15" t="str">
            <v>ACTIVO</v>
          </cell>
          <cell r="K15" t="str">
            <v>50-35-26-27-28 ACTIVO</v>
          </cell>
        </row>
        <row r="16">
          <cell r="F16" t="str">
            <v>VENTO|2018|AMARILLO|PED1652</v>
          </cell>
          <cell r="G16" t="str">
            <v>86 81 66 05 97 56 41 1</v>
          </cell>
          <cell r="H16" t="str">
            <v>55-6068-8432</v>
          </cell>
          <cell r="I16" t="str">
            <v>50-35-26-20-27</v>
          </cell>
          <cell r="J16" t="str">
            <v>ACTIVO</v>
          </cell>
          <cell r="K16" t="str">
            <v>50-35-26-20-27 ACTIVO</v>
          </cell>
        </row>
        <row r="17">
          <cell r="F17" t="str">
            <v>VERSA|2020|ROJO|NLP172B</v>
          </cell>
          <cell r="G17" t="str">
            <v>86 38 44 05 48 49 35 8</v>
          </cell>
          <cell r="H17" t="str">
            <v>55-1380-5773</v>
          </cell>
          <cell r="I17" t="str">
            <v>50-35-26-27-93</v>
          </cell>
          <cell r="J17" t="str">
            <v>ACTIVO</v>
          </cell>
          <cell r="K17" t="str">
            <v>50-35-26-27-93 ACTIVO</v>
          </cell>
        </row>
        <row r="18">
          <cell r="F18" t="str">
            <v>AVEO|2024|GRIS|LRL009C</v>
          </cell>
          <cell r="G18" t="str">
            <v>86 81 66 05 59 79 65 2</v>
          </cell>
          <cell r="H18" t="str">
            <v>55-2144-2095</v>
          </cell>
          <cell r="I18" t="str">
            <v>50-35-26-41-20</v>
          </cell>
          <cell r="J18" t="str">
            <v>ACTIVO</v>
          </cell>
          <cell r="K18" t="str">
            <v>50-35-26-41-20 ACTIVO</v>
          </cell>
        </row>
        <row r="19">
          <cell r="F19" t="str">
            <v>VERSA|2020|BLANCO|A35BHD</v>
          </cell>
          <cell r="G19" t="str">
            <v>86 81 66 05 59 40 77 9</v>
          </cell>
          <cell r="H19" t="str">
            <v>55-3458-6614</v>
          </cell>
          <cell r="I19" t="str">
            <v>50-35-26-26-34</v>
          </cell>
          <cell r="J19" t="str">
            <v>ACTIVO</v>
          </cell>
          <cell r="K19" t="str">
            <v>50-35-26-26-34 ACTIVO</v>
          </cell>
        </row>
        <row r="20">
          <cell r="F20" t="str">
            <v>AVEO|2020|AZUL|D28BET</v>
          </cell>
          <cell r="G20" t="str">
            <v>86 81 66 05 59 41 13 2</v>
          </cell>
          <cell r="H20" t="str">
            <v>55-2905-3412</v>
          </cell>
          <cell r="I20" t="str">
            <v>50-35-26-41-12</v>
          </cell>
          <cell r="J20" t="str">
            <v>ACTIVO</v>
          </cell>
          <cell r="K20" t="str">
            <v>50-35-26-41-12 ACTIVO</v>
          </cell>
        </row>
        <row r="21">
          <cell r="F21" t="str">
            <v>MARCH|2021|ROJO|NZU5163</v>
          </cell>
          <cell r="G21" t="str">
            <v>86 81 66 05 59 40 69 6</v>
          </cell>
          <cell r="H21" t="str">
            <v>55-2897-3717</v>
          </cell>
          <cell r="I21" t="str">
            <v>50-35-26-37-67</v>
          </cell>
          <cell r="J21" t="str">
            <v>ACTIVO</v>
          </cell>
          <cell r="K21" t="str">
            <v>50-35-26-37-67 ACTIVO</v>
          </cell>
        </row>
        <row r="22">
          <cell r="F22" t="str">
            <v>AVEO|2018|ROJO|R51BKD</v>
          </cell>
          <cell r="G22" t="str">
            <v>86 81 66 05 59 65 39 6</v>
          </cell>
          <cell r="H22" t="str">
            <v>55-6098-3238</v>
          </cell>
          <cell r="I22" t="str">
            <v>50-35-26-12-17</v>
          </cell>
          <cell r="J22" t="str">
            <v>ACTIVO</v>
          </cell>
          <cell r="K22" t="str">
            <v>50-35-26-12-17 ACTIVO</v>
          </cell>
        </row>
        <row r="23">
          <cell r="F23" t="str">
            <v>KIA RIO|2017|ROJO|MYE912A</v>
          </cell>
          <cell r="G23" t="str">
            <v>86 81 66 05 59 53 16 0</v>
          </cell>
          <cell r="H23" t="str">
            <v>55-6882-6719</v>
          </cell>
          <cell r="I23" t="str">
            <v>55-68-82-67-19</v>
          </cell>
          <cell r="J23" t="str">
            <v>ACTIVO</v>
          </cell>
          <cell r="K23" t="str">
            <v>55-68-82-67-19 ACTIVO</v>
          </cell>
        </row>
        <row r="24">
          <cell r="F24" t="str">
            <v>BEAT|2020|GRIS|NFN014B</v>
          </cell>
          <cell r="G24" t="str">
            <v>86 81 66 05 59 45 40 6</v>
          </cell>
          <cell r="H24" t="str">
            <v>55-2516-4826</v>
          </cell>
          <cell r="I24" t="str">
            <v>50-35-26-39-32</v>
          </cell>
          <cell r="J24" t="str">
            <v>ACTIVO</v>
          </cell>
          <cell r="K24" t="str">
            <v>50-35-26-39-32 ACTIVO</v>
          </cell>
        </row>
        <row r="25">
          <cell r="F25" t="str">
            <v>KIA RIO|2021|ROJO|MFP751C</v>
          </cell>
          <cell r="G25" t="str">
            <v>86 40 35 05 36 38 89 7</v>
          </cell>
          <cell r="H25"/>
          <cell r="I25" t="str">
            <v>50-35-26-27-85</v>
          </cell>
          <cell r="J25" t="str">
            <v>ACTIVO</v>
          </cell>
          <cell r="K25" t="str">
            <v>50-35-26-27-85 ACTIVO</v>
          </cell>
        </row>
        <row r="26">
          <cell r="F26" t="str">
            <v>SWIFT|2017|ROJO|X89ALV</v>
          </cell>
          <cell r="G26" t="str">
            <v>86 81 66 05 59 53 55 8</v>
          </cell>
          <cell r="H26" t="str">
            <v>55-6068-8399</v>
          </cell>
          <cell r="I26" t="str">
            <v>50-35-26-39-40</v>
          </cell>
          <cell r="J26" t="str">
            <v>ACTIVO</v>
          </cell>
          <cell r="K26" t="str">
            <v>50-35-26-39-40 ACTIVO</v>
          </cell>
        </row>
        <row r="27">
          <cell r="F27" t="str">
            <v>VERSA|2017|ACERO|X24APU</v>
          </cell>
          <cell r="G27" t="str">
            <v>86 38 44 05 59 06 85 0</v>
          </cell>
          <cell r="H27"/>
          <cell r="I27" t="str">
            <v>50-35-26-11-83</v>
          </cell>
          <cell r="J27" t="str">
            <v>DESACTIVADO</v>
          </cell>
          <cell r="K27" t="str">
            <v>50-35-26-11-83 DESACTIVADO</v>
          </cell>
        </row>
        <row r="28">
          <cell r="F28" t="str">
            <v>AVEO|2021|OCRE|NEB156A</v>
          </cell>
          <cell r="G28" t="str">
            <v>86 38 44 05 64 15 84 4</v>
          </cell>
          <cell r="H28"/>
          <cell r="I28" t="str">
            <v>50-35-26-29-75</v>
          </cell>
          <cell r="J28" t="str">
            <v>DESACTIVADO</v>
          </cell>
          <cell r="K28" t="str">
            <v>50-35-26-29-75 DESACTIVADO</v>
          </cell>
        </row>
        <row r="29">
          <cell r="F29" t="str">
            <v>VENTO|2019|BLANCO|LUE965C</v>
          </cell>
          <cell r="G29" t="str">
            <v>86 40 35 05 36 38 26 9</v>
          </cell>
          <cell r="H29"/>
          <cell r="I29" t="str">
            <v>50-35-26-27-44</v>
          </cell>
          <cell r="J29" t="str">
            <v>ACTIVO</v>
          </cell>
          <cell r="K29" t="str">
            <v>50-35-26-27-44 ACTIVO</v>
          </cell>
        </row>
        <row r="30">
          <cell r="F30" t="str">
            <v>KIA RIO|2020|AZUL|LUE960C</v>
          </cell>
          <cell r="G30" t="str">
            <v>86 40 35 05 36 38 80 6</v>
          </cell>
          <cell r="H30"/>
          <cell r="I30" t="str">
            <v>50-35-26-08-96</v>
          </cell>
          <cell r="J30" t="str">
            <v>ACTIVO</v>
          </cell>
          <cell r="K30" t="str">
            <v>50-35-26-08-96 ACTIVO</v>
          </cell>
        </row>
        <row r="31">
          <cell r="F31" t="str">
            <v>VENTO|2019|BLANCO|MGC410C</v>
          </cell>
          <cell r="G31" t="str">
            <v>86 40 35 05 36 38 92 1</v>
          </cell>
          <cell r="H31"/>
          <cell r="I31" t="str">
            <v>55-73-49-09-98</v>
          </cell>
          <cell r="J31" t="str">
            <v>DESACTIVADO</v>
          </cell>
          <cell r="K31" t="str">
            <v>55-73-49-09-98 DESACTIVADO</v>
          </cell>
        </row>
        <row r="32">
          <cell r="F32" t="str">
            <v>VENTO|2020|GRIS|MGC414C</v>
          </cell>
          <cell r="G32" t="str">
            <v>86 40 35 05 36 39 34 1</v>
          </cell>
          <cell r="H32"/>
          <cell r="I32" t="str">
            <v>50-36-24-40-89</v>
          </cell>
          <cell r="J32" t="str">
            <v>ACTIVO</v>
          </cell>
          <cell r="K32" t="str">
            <v>50-36-24-40-89 ACTIVO</v>
          </cell>
        </row>
        <row r="33">
          <cell r="F33" t="str">
            <v>MARCH|2021|BLANCO|MGC417C</v>
          </cell>
          <cell r="G33" t="str">
            <v>86 40 35 05 36 39 35 8</v>
          </cell>
          <cell r="H33"/>
          <cell r="I33" t="str">
            <v>50-35-24-40-97</v>
          </cell>
          <cell r="J33" t="str">
            <v>ACTIVO</v>
          </cell>
          <cell r="K33" t="str">
            <v>50-35-24-40-97 ACTIVO</v>
          </cell>
        </row>
        <row r="34">
          <cell r="F34" t="str">
            <v>KIA RIO|2023|ROJO|H99BLC</v>
          </cell>
          <cell r="G34" t="str">
            <v>86 40 35 05 36 38 99 6</v>
          </cell>
          <cell r="H34"/>
          <cell r="I34" t="str">
            <v>50-35-26-26-86</v>
          </cell>
          <cell r="J34" t="str">
            <v>ACTIVO</v>
          </cell>
          <cell r="K34" t="str">
            <v>50-35-26-26-86 ACTIVO</v>
          </cell>
        </row>
        <row r="35">
          <cell r="F35" t="str">
            <v>MARCH|2020|TURQ|MAY737C</v>
          </cell>
          <cell r="G35" t="str">
            <v>86 40 35 05 36 39 44 0</v>
          </cell>
          <cell r="H35"/>
          <cell r="I35" t="str">
            <v>55-40-28-57-08</v>
          </cell>
          <cell r="J35" t="str">
            <v>ACTIVO</v>
          </cell>
          <cell r="K35" t="str">
            <v>55-40-28-57-08 ACTIVO</v>
          </cell>
        </row>
        <row r="36">
          <cell r="F36" t="str">
            <v>BEAT|2019|OCRE|MAY730C</v>
          </cell>
          <cell r="G36" t="str">
            <v>86 40 35 05 36 38 96 2</v>
          </cell>
          <cell r="H36"/>
          <cell r="I36" t="str">
            <v>50-35-26-02-35</v>
          </cell>
          <cell r="J36" t="str">
            <v>ACTIVO</v>
          </cell>
          <cell r="K36" t="str">
            <v>50-35-26-02-35 ACTIVO</v>
          </cell>
        </row>
        <row r="37">
          <cell r="F37" t="str">
            <v>AVEO|2021|GRIS|D51BHV</v>
          </cell>
          <cell r="G37" t="str">
            <v>86 40 35 05 36 38 95 4</v>
          </cell>
          <cell r="H37"/>
          <cell r="I37" t="str">
            <v>50-36-24-40-71</v>
          </cell>
          <cell r="J37" t="str">
            <v>ACTIVO</v>
          </cell>
          <cell r="K37" t="str">
            <v>50-36-24-40-71 ACTIVO</v>
          </cell>
        </row>
        <row r="38">
          <cell r="F38" t="str">
            <v>VERSA|2021|BLANCO|MEE228C</v>
          </cell>
          <cell r="G38" t="str">
            <v>86 40 35 05 36 39 14 3</v>
          </cell>
          <cell r="H38"/>
          <cell r="I38" t="str">
            <v>55-40-36-16-13</v>
          </cell>
          <cell r="J38" t="str">
            <v>ACTIVO</v>
          </cell>
          <cell r="K38" t="str">
            <v>55-40-36-16-13 ACTIVO</v>
          </cell>
        </row>
        <row r="39">
          <cell r="F39" t="str">
            <v>FROINTER</v>
          </cell>
          <cell r="G39" t="str">
            <v>86 40 35 05 36 39 27 5</v>
          </cell>
          <cell r="H39"/>
          <cell r="I39" t="str">
            <v>50-35-26-27-02</v>
          </cell>
          <cell r="J39" t="str">
            <v>ACTIVO</v>
          </cell>
          <cell r="K39" t="str">
            <v>50-35-26-27-02 ACTIVO</v>
          </cell>
        </row>
        <row r="40">
          <cell r="F40" t="str">
            <v>AVEO|2022|VINO|P62BHW</v>
          </cell>
          <cell r="G40" t="str">
            <v xml:space="preserve">86 97 06 06 34 72 73 4 </v>
          </cell>
          <cell r="H40"/>
          <cell r="I40" t="str">
            <v>50-36-24-13-58</v>
          </cell>
          <cell r="J40" t="str">
            <v>ACTIVO</v>
          </cell>
          <cell r="K40" t="str">
            <v>50-36-24-13-58 ACTIVO</v>
          </cell>
        </row>
        <row r="41">
          <cell r="F41" t="str">
            <v>AVEO|2025|PERSUASION|MXM510C</v>
          </cell>
          <cell r="G41" t="str">
            <v>86 40 35 05 39 83 48 3</v>
          </cell>
          <cell r="H41"/>
          <cell r="I41" t="str">
            <v>55-73-49-19-47</v>
          </cell>
          <cell r="J41" t="str">
            <v>ACTIVO</v>
          </cell>
          <cell r="K41" t="str">
            <v>55-73-49-19-47 ACTIVO</v>
          </cell>
        </row>
        <row r="42">
          <cell r="F42" t="str">
            <v>AVEO|2025|PERSUASION|MXM502C</v>
          </cell>
          <cell r="G42" t="str">
            <v>86 40 35 05 39 82 90 7</v>
          </cell>
          <cell r="H42"/>
          <cell r="I42" t="str">
            <v>50-36-71-88-43</v>
          </cell>
          <cell r="J42" t="str">
            <v>ACTIVO</v>
          </cell>
          <cell r="K42" t="str">
            <v>50-36-71-88-43 ACTIVO</v>
          </cell>
        </row>
        <row r="43">
          <cell r="F43" t="str">
            <v>AVEO|2025|PERSUASION|MZN091C</v>
          </cell>
          <cell r="G43" t="str">
            <v>86 40 35 05 39 82 39 4</v>
          </cell>
          <cell r="H43"/>
          <cell r="I43" t="str">
            <v>55-73-49-72-84</v>
          </cell>
          <cell r="J43" t="str">
            <v>ACTIVO</v>
          </cell>
          <cell r="K43" t="str">
            <v>55-73-49-72-84 ACTIVO</v>
          </cell>
        </row>
        <row r="44">
          <cell r="F44" t="str">
            <v>AVEO|2025|PERSUASION|MZN057C</v>
          </cell>
          <cell r="G44" t="str">
            <v>86 40 35 05 39 84 58 0</v>
          </cell>
          <cell r="H44"/>
          <cell r="I44" t="str">
            <v>58-36-71-88-50</v>
          </cell>
          <cell r="J44" t="str">
            <v>ACTIVO</v>
          </cell>
          <cell r="K44" t="str">
            <v>58-36-71-88-50 ACTIVO</v>
          </cell>
        </row>
        <row r="45">
          <cell r="F45" t="str">
            <v>AVEO|2021|GRIS|MLC126A</v>
          </cell>
          <cell r="G45" t="str">
            <v>PENDIENTE</v>
          </cell>
          <cell r="H45"/>
          <cell r="I45"/>
          <cell r="J45"/>
          <cell r="K45" t="str">
            <v xml:space="preserve"> </v>
          </cell>
        </row>
        <row r="46">
          <cell r="F46" t="str">
            <v>AVEO|2023|VINO|R22BMR</v>
          </cell>
          <cell r="G46" t="str">
            <v>PENDIENTE</v>
          </cell>
          <cell r="H46"/>
          <cell r="I46"/>
          <cell r="J46"/>
          <cell r="K46" t="str">
            <v xml:space="preserve"> </v>
          </cell>
        </row>
        <row r="47">
          <cell r="F47" t="str">
            <v>AVEO|2025|PERSUASION|MXM503C</v>
          </cell>
          <cell r="G47" t="str">
            <v>PENDIENTE</v>
          </cell>
          <cell r="H47"/>
          <cell r="I47"/>
          <cell r="J47"/>
          <cell r="K47" t="str">
            <v xml:space="preserve">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BD3B-4165-4C1E-A030-B56753390DC7}">
  <sheetPr>
    <tabColor rgb="FFFF0000"/>
  </sheetPr>
  <dimension ref="A1:AH50"/>
  <sheetViews>
    <sheetView showGridLines="0" tabSelected="1" zoomScale="79" zoomScaleNormal="70" workbookViewId="0">
      <pane xSplit="5" ySplit="1" topLeftCell="F43" activePane="bottomRight" state="frozen"/>
      <selection pane="bottomRight" activeCell="E49" sqref="E49"/>
      <selection pane="bottomLeft" activeCell="A2" sqref="A2"/>
      <selection pane="topRight" activeCell="F1" sqref="F1"/>
    </sheetView>
  </sheetViews>
  <sheetFormatPr defaultColWidth="11.42578125" defaultRowHeight="15" outlineLevelCol="1"/>
  <cols>
    <col min="1" max="1" width="10.42578125" style="17" bestFit="1" customWidth="1"/>
    <col min="2" max="2" width="11.42578125" style="17"/>
    <col min="3" max="3" width="19.28515625" style="17" customWidth="1"/>
    <col min="4" max="4" width="32.85546875" style="130" customWidth="1"/>
    <col min="5" max="5" width="44.7109375" style="17" bestFit="1" customWidth="1"/>
    <col min="6" max="6" width="14.140625" style="17" customWidth="1" outlineLevel="1"/>
    <col min="7" max="7" width="16.85546875" style="17" customWidth="1" outlineLevel="1"/>
    <col min="8" max="8" width="14.7109375" style="17" customWidth="1" outlineLevel="1"/>
    <col min="9" max="10" width="17.42578125" style="17" customWidth="1" outlineLevel="1"/>
    <col min="11" max="11" width="21.140625" style="17" customWidth="1" outlineLevel="1"/>
    <col min="12" max="12" width="9.140625" style="17" customWidth="1" outlineLevel="1"/>
    <col min="13" max="13" width="23.42578125" style="17" customWidth="1" outlineLevel="1"/>
    <col min="14" max="14" width="23.42578125" style="17" customWidth="1"/>
    <col min="15" max="15" width="14.42578125" style="17" customWidth="1"/>
    <col min="16" max="16" width="28.7109375" style="17" customWidth="1"/>
    <col min="17" max="17" width="28.140625" style="17" customWidth="1" outlineLevel="1"/>
    <col min="18" max="18" width="31.28515625" style="17" customWidth="1" outlineLevel="1"/>
    <col min="19" max="19" width="24" style="17" customWidth="1" outlineLevel="1"/>
    <col min="20" max="20" width="16.5703125" style="17" customWidth="1" outlineLevel="1"/>
    <col min="21" max="21" width="21.85546875" style="17" customWidth="1" outlineLevel="1"/>
    <col min="22" max="23" width="23.42578125" style="17" customWidth="1" outlineLevel="1"/>
    <col min="24" max="24" width="23.28515625" style="17" customWidth="1" outlineLevel="1"/>
    <col min="25" max="25" width="17" style="17" customWidth="1" outlineLevel="1"/>
    <col min="26" max="26" width="25.7109375" style="131" customWidth="1" outlineLevel="1"/>
    <col min="27" max="27" width="21.140625" style="17" customWidth="1"/>
    <col min="28" max="28" width="27.7109375" style="17" customWidth="1"/>
    <col min="29" max="29" width="15.42578125" style="17" customWidth="1"/>
    <col min="30" max="30" width="14.7109375" style="17" customWidth="1"/>
    <col min="31" max="31" width="34" style="17" bestFit="1" customWidth="1"/>
    <col min="32" max="32" width="26.5703125" style="17" bestFit="1" customWidth="1"/>
    <col min="33" max="33" width="15" style="17" customWidth="1"/>
    <col min="34" max="16384" width="11.42578125" style="17"/>
  </cols>
  <sheetData>
    <row r="1" spans="1:34" ht="60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10" t="s">
        <v>22</v>
      </c>
      <c r="X1" s="9" t="s">
        <v>23</v>
      </c>
      <c r="Y1" s="11" t="s">
        <v>24</v>
      </c>
      <c r="Z1" s="12" t="s">
        <v>20</v>
      </c>
      <c r="AA1" s="2" t="s">
        <v>25</v>
      </c>
      <c r="AB1" s="13" t="s">
        <v>26</v>
      </c>
      <c r="AC1" s="14" t="s">
        <v>27</v>
      </c>
      <c r="AD1" s="15" t="s">
        <v>28</v>
      </c>
      <c r="AE1" s="1" t="s">
        <v>29</v>
      </c>
      <c r="AF1" s="16" t="s">
        <v>30</v>
      </c>
    </row>
    <row r="2" spans="1:34" s="40" customFormat="1" ht="78" customHeight="1">
      <c r="A2" s="18">
        <v>1</v>
      </c>
      <c r="B2" s="19">
        <v>1</v>
      </c>
      <c r="C2" s="20"/>
      <c r="D2" s="21" t="s">
        <v>31</v>
      </c>
      <c r="E2" s="22" t="s">
        <v>32</v>
      </c>
      <c r="F2" s="23" t="s">
        <v>33</v>
      </c>
      <c r="G2" s="23" t="s">
        <v>34</v>
      </c>
      <c r="H2" s="23">
        <v>2020</v>
      </c>
      <c r="I2" s="23" t="s">
        <v>35</v>
      </c>
      <c r="J2" s="24" t="s">
        <v>36</v>
      </c>
      <c r="K2" s="23" t="s">
        <v>37</v>
      </c>
      <c r="L2" s="25" t="s">
        <v>37</v>
      </c>
      <c r="M2" s="23" t="s">
        <v>38</v>
      </c>
      <c r="N2" s="23" t="str">
        <f>LEFT(M2,12)</f>
        <v>OHLM02372032</v>
      </c>
      <c r="O2" s="26">
        <v>2500</v>
      </c>
      <c r="P2" s="23" t="s">
        <v>39</v>
      </c>
      <c r="Q2" s="27" t="s">
        <v>40</v>
      </c>
      <c r="R2" s="23" t="s">
        <v>41</v>
      </c>
      <c r="S2" s="23" t="s">
        <v>42</v>
      </c>
      <c r="T2" s="28">
        <v>43738</v>
      </c>
      <c r="U2" s="29">
        <v>233990</v>
      </c>
      <c r="V2" s="24" t="s">
        <v>43</v>
      </c>
      <c r="W2" s="30" t="s">
        <v>44</v>
      </c>
      <c r="X2" s="31" t="s">
        <v>45</v>
      </c>
      <c r="Y2" s="32">
        <v>46202</v>
      </c>
      <c r="Z2" s="33">
        <v>16217.68</v>
      </c>
      <c r="AA2" s="34" t="s">
        <v>46</v>
      </c>
      <c r="AB2" s="35">
        <v>47029</v>
      </c>
      <c r="AC2" s="36" t="s">
        <v>47</v>
      </c>
      <c r="AD2" s="37" t="s">
        <v>48</v>
      </c>
      <c r="AE2" s="38" t="s">
        <v>49</v>
      </c>
      <c r="AF2" s="39"/>
    </row>
    <row r="3" spans="1:34" ht="78" customHeight="1">
      <c r="A3" s="18">
        <v>3</v>
      </c>
      <c r="B3" s="19">
        <v>2</v>
      </c>
      <c r="C3" s="41"/>
      <c r="D3" s="21" t="s">
        <v>50</v>
      </c>
      <c r="E3" s="22" t="s">
        <v>51</v>
      </c>
      <c r="F3" s="23" t="s">
        <v>52</v>
      </c>
      <c r="G3" s="23" t="s">
        <v>53</v>
      </c>
      <c r="H3" s="23">
        <v>2022</v>
      </c>
      <c r="I3" s="23" t="s">
        <v>54</v>
      </c>
      <c r="J3" s="24" t="s">
        <v>55</v>
      </c>
      <c r="K3" s="23" t="s">
        <v>37</v>
      </c>
      <c r="L3" s="25" t="s">
        <v>37</v>
      </c>
      <c r="M3" s="23" t="s">
        <v>56</v>
      </c>
      <c r="N3" s="23" t="str">
        <f t="shared" ref="N3:N50" si="0">LEFT(M3,12)</f>
        <v>OHLM03149177</v>
      </c>
      <c r="O3" s="26">
        <v>2500</v>
      </c>
      <c r="P3" s="23" t="s">
        <v>57</v>
      </c>
      <c r="Q3" s="27" t="s">
        <v>58</v>
      </c>
      <c r="R3" s="23" t="s">
        <v>59</v>
      </c>
      <c r="S3" s="23" t="s">
        <v>60</v>
      </c>
      <c r="T3" s="28">
        <v>44589</v>
      </c>
      <c r="U3" s="29">
        <v>140000</v>
      </c>
      <c r="V3" s="24" t="s">
        <v>43</v>
      </c>
      <c r="W3" s="30" t="s">
        <v>44</v>
      </c>
      <c r="X3" s="31" t="s">
        <v>61</v>
      </c>
      <c r="Y3" s="32">
        <v>46345</v>
      </c>
      <c r="Z3" s="42">
        <v>12064.28</v>
      </c>
      <c r="AA3" s="34" t="s">
        <v>46</v>
      </c>
      <c r="AB3" s="43">
        <v>47060</v>
      </c>
      <c r="AC3" s="44" t="s">
        <v>47</v>
      </c>
      <c r="AD3" s="37">
        <f>3394.2+2262.8</f>
        <v>5657</v>
      </c>
      <c r="AE3" s="38"/>
      <c r="AF3" s="39" t="s">
        <v>62</v>
      </c>
    </row>
    <row r="4" spans="1:34" ht="78" customHeight="1">
      <c r="A4" s="18">
        <v>3</v>
      </c>
      <c r="B4" s="19">
        <v>3</v>
      </c>
      <c r="C4" s="45"/>
      <c r="D4" s="21" t="s">
        <v>63</v>
      </c>
      <c r="E4" s="22" t="s">
        <v>64</v>
      </c>
      <c r="F4" s="23" t="s">
        <v>65</v>
      </c>
      <c r="G4" s="23" t="s">
        <v>53</v>
      </c>
      <c r="H4" s="23">
        <v>2018</v>
      </c>
      <c r="I4" s="23" t="s">
        <v>66</v>
      </c>
      <c r="J4" s="24" t="s">
        <v>36</v>
      </c>
      <c r="K4" s="23" t="s">
        <v>67</v>
      </c>
      <c r="L4" s="46" t="s">
        <v>68</v>
      </c>
      <c r="M4" s="47" t="s">
        <v>69</v>
      </c>
      <c r="N4" s="23" t="str">
        <f t="shared" si="0"/>
        <v>OHLM03276210</v>
      </c>
      <c r="O4" s="48">
        <v>2500</v>
      </c>
      <c r="P4" s="23" t="s">
        <v>70</v>
      </c>
      <c r="Q4" s="27" t="s">
        <v>71</v>
      </c>
      <c r="R4" s="23" t="s">
        <v>72</v>
      </c>
      <c r="S4" s="23" t="s">
        <v>73</v>
      </c>
      <c r="T4" s="28">
        <v>44690</v>
      </c>
      <c r="U4" s="29">
        <v>84000.02</v>
      </c>
      <c r="V4" s="24" t="s">
        <v>43</v>
      </c>
      <c r="W4" s="30" t="s">
        <v>44</v>
      </c>
      <c r="X4" s="31" t="s">
        <v>74</v>
      </c>
      <c r="Y4" s="32">
        <v>46223</v>
      </c>
      <c r="Z4" s="42">
        <v>12995.1</v>
      </c>
      <c r="AA4" s="34" t="s">
        <v>46</v>
      </c>
      <c r="AB4" s="49">
        <v>46889</v>
      </c>
      <c r="AC4" s="50" t="s">
        <v>47</v>
      </c>
      <c r="AD4" s="37" t="s">
        <v>48</v>
      </c>
      <c r="AE4" s="38"/>
      <c r="AF4" s="30"/>
    </row>
    <row r="5" spans="1:34" ht="78" customHeight="1">
      <c r="A5" s="51">
        <v>3</v>
      </c>
      <c r="B5" s="19">
        <v>4</v>
      </c>
      <c r="C5" s="41"/>
      <c r="D5" s="21" t="s">
        <v>75</v>
      </c>
      <c r="E5" s="22" t="s">
        <v>76</v>
      </c>
      <c r="F5" s="23" t="s">
        <v>77</v>
      </c>
      <c r="G5" s="23" t="s">
        <v>53</v>
      </c>
      <c r="H5" s="23">
        <v>2019</v>
      </c>
      <c r="I5" s="23" t="s">
        <v>78</v>
      </c>
      <c r="J5" s="24" t="s">
        <v>55</v>
      </c>
      <c r="K5" s="23" t="s">
        <v>37</v>
      </c>
      <c r="L5" s="25" t="s">
        <v>37</v>
      </c>
      <c r="M5" s="23" t="s">
        <v>79</v>
      </c>
      <c r="N5" s="23" t="str">
        <f t="shared" si="0"/>
        <v>OHLM03237013</v>
      </c>
      <c r="O5" s="26">
        <v>2500</v>
      </c>
      <c r="P5" s="23" t="s">
        <v>80</v>
      </c>
      <c r="Q5" s="27" t="s">
        <v>81</v>
      </c>
      <c r="R5" s="23" t="s">
        <v>82</v>
      </c>
      <c r="S5" s="23" t="s">
        <v>42</v>
      </c>
      <c r="T5" s="28">
        <v>43647</v>
      </c>
      <c r="U5" s="29">
        <v>187068.97</v>
      </c>
      <c r="V5" s="24" t="s">
        <v>43</v>
      </c>
      <c r="W5" s="30" t="s">
        <v>44</v>
      </c>
      <c r="X5" s="31" t="s">
        <v>83</v>
      </c>
      <c r="Y5" s="32">
        <v>46198</v>
      </c>
      <c r="Z5" s="42">
        <v>12899.68</v>
      </c>
      <c r="AA5" s="34" t="s">
        <v>46</v>
      </c>
      <c r="AB5" s="35">
        <v>47247</v>
      </c>
      <c r="AC5" s="36" t="s">
        <v>47</v>
      </c>
      <c r="AD5" s="37" t="s">
        <v>48</v>
      </c>
      <c r="AE5" s="52"/>
      <c r="AF5" s="30"/>
    </row>
    <row r="6" spans="1:34" ht="78" customHeight="1">
      <c r="A6" s="51">
        <v>3</v>
      </c>
      <c r="B6" s="19">
        <v>5</v>
      </c>
      <c r="C6" s="41"/>
      <c r="D6" s="21" t="s">
        <v>84</v>
      </c>
      <c r="E6" s="22" t="s">
        <v>85</v>
      </c>
      <c r="F6" s="23" t="s">
        <v>86</v>
      </c>
      <c r="G6" s="23" t="s">
        <v>53</v>
      </c>
      <c r="H6" s="23">
        <v>2019</v>
      </c>
      <c r="I6" s="23" t="s">
        <v>87</v>
      </c>
      <c r="J6" s="24" t="s">
        <v>55</v>
      </c>
      <c r="K6" s="23" t="s">
        <v>37</v>
      </c>
      <c r="L6" s="25" t="s">
        <v>37</v>
      </c>
      <c r="M6" s="23" t="s">
        <v>88</v>
      </c>
      <c r="N6" s="23" t="str">
        <f t="shared" si="0"/>
        <v>OHLM03828579</v>
      </c>
      <c r="O6" s="26">
        <v>2500</v>
      </c>
      <c r="P6" s="23" t="s">
        <v>89</v>
      </c>
      <c r="Q6" s="27" t="s">
        <v>90</v>
      </c>
      <c r="R6" s="23" t="s">
        <v>91</v>
      </c>
      <c r="S6" s="23" t="s">
        <v>42</v>
      </c>
      <c r="T6" s="28">
        <v>43612</v>
      </c>
      <c r="U6" s="29">
        <v>217000</v>
      </c>
      <c r="V6" s="24" t="s">
        <v>43</v>
      </c>
      <c r="W6" s="30" t="s">
        <v>44</v>
      </c>
      <c r="X6" s="31" t="s">
        <v>92</v>
      </c>
      <c r="Y6" s="32">
        <v>46187</v>
      </c>
      <c r="Z6" s="42">
        <v>13431.7</v>
      </c>
      <c r="AA6" s="34" t="s">
        <v>46</v>
      </c>
      <c r="AB6" s="43">
        <v>47179</v>
      </c>
      <c r="AC6" s="44" t="s">
        <v>47</v>
      </c>
      <c r="AD6" s="37">
        <v>2262.8000000000002</v>
      </c>
      <c r="AE6" s="52"/>
      <c r="AF6" s="30"/>
    </row>
    <row r="7" spans="1:34" ht="78" customHeight="1">
      <c r="A7" s="51">
        <v>3</v>
      </c>
      <c r="B7" s="19">
        <v>6</v>
      </c>
      <c r="C7" s="23"/>
      <c r="D7" s="21" t="s">
        <v>93</v>
      </c>
      <c r="E7" s="22" t="s">
        <v>94</v>
      </c>
      <c r="F7" s="23" t="s">
        <v>95</v>
      </c>
      <c r="G7" s="23" t="s">
        <v>96</v>
      </c>
      <c r="H7" s="23">
        <v>2020</v>
      </c>
      <c r="I7" s="23" t="s">
        <v>97</v>
      </c>
      <c r="J7" s="24" t="s">
        <v>36</v>
      </c>
      <c r="K7" s="23" t="s">
        <v>98</v>
      </c>
      <c r="L7" s="25" t="s">
        <v>37</v>
      </c>
      <c r="M7" s="23" t="s">
        <v>99</v>
      </c>
      <c r="N7" s="23" t="str">
        <f t="shared" si="0"/>
        <v>OHLM03140907</v>
      </c>
      <c r="O7" s="48">
        <v>2600</v>
      </c>
      <c r="P7" s="23" t="s">
        <v>100</v>
      </c>
      <c r="Q7" s="27" t="s">
        <v>101</v>
      </c>
      <c r="R7" s="23" t="s">
        <v>102</v>
      </c>
      <c r="S7" s="23" t="s">
        <v>60</v>
      </c>
      <c r="T7" s="28">
        <v>44692</v>
      </c>
      <c r="U7" s="29">
        <v>119999.97</v>
      </c>
      <c r="V7" s="24" t="s">
        <v>43</v>
      </c>
      <c r="W7" s="30" t="s">
        <v>44</v>
      </c>
      <c r="X7" s="53" t="s">
        <v>103</v>
      </c>
      <c r="Y7" s="32">
        <v>46232</v>
      </c>
      <c r="Z7" s="33">
        <v>14428.53</v>
      </c>
      <c r="AA7" s="34" t="s">
        <v>46</v>
      </c>
      <c r="AB7" s="54">
        <v>46985</v>
      </c>
      <c r="AC7" s="55" t="s">
        <v>47</v>
      </c>
      <c r="AD7" s="37" t="s">
        <v>48</v>
      </c>
      <c r="AE7" s="56"/>
      <c r="AF7" s="39" t="s">
        <v>104</v>
      </c>
    </row>
    <row r="8" spans="1:34" ht="78" customHeight="1">
      <c r="A8" s="18">
        <v>3</v>
      </c>
      <c r="B8" s="19">
        <v>7</v>
      </c>
      <c r="C8" s="41"/>
      <c r="D8" s="21" t="s">
        <v>105</v>
      </c>
      <c r="E8" s="22" t="s">
        <v>106</v>
      </c>
      <c r="F8" s="23" t="s">
        <v>107</v>
      </c>
      <c r="G8" s="23" t="s">
        <v>108</v>
      </c>
      <c r="H8" s="23">
        <v>2017</v>
      </c>
      <c r="I8" s="23" t="s">
        <v>66</v>
      </c>
      <c r="J8" s="24" t="s">
        <v>55</v>
      </c>
      <c r="K8" s="23" t="s">
        <v>67</v>
      </c>
      <c r="L8" s="46" t="s">
        <v>68</v>
      </c>
      <c r="M8" s="23" t="s">
        <v>109</v>
      </c>
      <c r="N8" s="23" t="str">
        <f t="shared" si="0"/>
        <v>OHLM03276213</v>
      </c>
      <c r="O8" s="26">
        <v>2500</v>
      </c>
      <c r="P8" s="23" t="s">
        <v>110</v>
      </c>
      <c r="Q8" s="27" t="s">
        <v>111</v>
      </c>
      <c r="R8" s="23" t="s">
        <v>112</v>
      </c>
      <c r="S8" s="23" t="s">
        <v>113</v>
      </c>
      <c r="T8" s="28">
        <v>45231</v>
      </c>
      <c r="U8" s="57">
        <v>120000</v>
      </c>
      <c r="V8" s="58" t="s">
        <v>114</v>
      </c>
      <c r="W8" s="30" t="s">
        <v>44</v>
      </c>
      <c r="X8" s="59" t="s">
        <v>115</v>
      </c>
      <c r="Y8" s="32" t="s">
        <v>116</v>
      </c>
      <c r="Z8" s="42">
        <v>11080.74</v>
      </c>
      <c r="AA8" s="34" t="s">
        <v>46</v>
      </c>
      <c r="AB8" s="43">
        <v>47108</v>
      </c>
      <c r="AC8" s="44" t="s">
        <v>47</v>
      </c>
      <c r="AD8" s="37">
        <v>3394.2</v>
      </c>
      <c r="AE8" s="60"/>
      <c r="AF8" s="30"/>
    </row>
    <row r="9" spans="1:34" ht="78" customHeight="1">
      <c r="A9" s="51">
        <v>3</v>
      </c>
      <c r="B9" s="19">
        <v>8</v>
      </c>
      <c r="C9" s="23"/>
      <c r="D9" s="21" t="s">
        <v>117</v>
      </c>
      <c r="E9" s="22" t="s">
        <v>118</v>
      </c>
      <c r="F9" s="23" t="s">
        <v>119</v>
      </c>
      <c r="G9" s="23" t="s">
        <v>53</v>
      </c>
      <c r="H9" s="23">
        <v>2018</v>
      </c>
      <c r="I9" s="23" t="s">
        <v>35</v>
      </c>
      <c r="J9" s="24" t="s">
        <v>36</v>
      </c>
      <c r="K9" s="23" t="s">
        <v>37</v>
      </c>
      <c r="L9" s="25" t="s">
        <v>37</v>
      </c>
      <c r="M9" s="23" t="s">
        <v>120</v>
      </c>
      <c r="N9" s="23" t="str">
        <f t="shared" si="0"/>
        <v>OHLM03140906</v>
      </c>
      <c r="O9" s="26">
        <v>2500</v>
      </c>
      <c r="P9" s="23" t="s">
        <v>121</v>
      </c>
      <c r="Q9" s="27" t="s">
        <v>122</v>
      </c>
      <c r="R9" s="23" t="s">
        <v>123</v>
      </c>
      <c r="S9" s="23" t="s">
        <v>124</v>
      </c>
      <c r="T9" s="28">
        <v>43210</v>
      </c>
      <c r="U9" s="29">
        <v>169585.01</v>
      </c>
      <c r="V9" s="24" t="s">
        <v>43</v>
      </c>
      <c r="W9" s="30" t="s">
        <v>44</v>
      </c>
      <c r="X9" s="31" t="s">
        <v>125</v>
      </c>
      <c r="Y9" s="32">
        <v>46338</v>
      </c>
      <c r="Z9" s="42">
        <v>12993.51</v>
      </c>
      <c r="AA9" s="34" t="s">
        <v>46</v>
      </c>
      <c r="AB9" s="49">
        <v>46674</v>
      </c>
      <c r="AC9" s="50" t="s">
        <v>47</v>
      </c>
      <c r="AD9" s="37" t="s">
        <v>48</v>
      </c>
      <c r="AE9" s="56"/>
      <c r="AF9" s="39" t="s">
        <v>126</v>
      </c>
    </row>
    <row r="10" spans="1:34" ht="78" customHeight="1">
      <c r="A10" s="51">
        <v>3</v>
      </c>
      <c r="B10" s="19">
        <v>9</v>
      </c>
      <c r="C10" s="41"/>
      <c r="D10" s="21" t="s">
        <v>127</v>
      </c>
      <c r="E10" s="22" t="s">
        <v>128</v>
      </c>
      <c r="F10" s="23" t="s">
        <v>129</v>
      </c>
      <c r="G10" s="23" t="s">
        <v>130</v>
      </c>
      <c r="H10" s="23">
        <v>2020</v>
      </c>
      <c r="I10" s="23" t="s">
        <v>35</v>
      </c>
      <c r="J10" s="24" t="s">
        <v>55</v>
      </c>
      <c r="K10" s="23" t="s">
        <v>67</v>
      </c>
      <c r="L10" s="46" t="s">
        <v>68</v>
      </c>
      <c r="M10" s="23" t="s">
        <v>131</v>
      </c>
      <c r="N10" s="23" t="str">
        <f t="shared" si="0"/>
        <v>OHLM03276214</v>
      </c>
      <c r="O10" s="26">
        <v>2500</v>
      </c>
      <c r="P10" s="23" t="s">
        <v>132</v>
      </c>
      <c r="Q10" s="27" t="s">
        <v>133</v>
      </c>
      <c r="R10" s="23" t="s">
        <v>134</v>
      </c>
      <c r="S10" s="23" t="s">
        <v>135</v>
      </c>
      <c r="T10" s="28">
        <v>44610</v>
      </c>
      <c r="U10" s="57">
        <v>205000</v>
      </c>
      <c r="V10" s="58" t="s">
        <v>114</v>
      </c>
      <c r="W10" s="30" t="s">
        <v>44</v>
      </c>
      <c r="X10" s="59" t="s">
        <v>136</v>
      </c>
      <c r="Y10" s="32">
        <v>46045</v>
      </c>
      <c r="Z10" s="42">
        <v>11905.3</v>
      </c>
      <c r="AA10" s="34" t="s">
        <v>46</v>
      </c>
      <c r="AB10" s="43">
        <v>47458</v>
      </c>
      <c r="AC10" s="24" t="s">
        <v>47</v>
      </c>
      <c r="AD10" s="37" t="s">
        <v>48</v>
      </c>
      <c r="AE10" s="61" t="s">
        <v>137</v>
      </c>
      <c r="AF10" s="30"/>
    </row>
    <row r="11" spans="1:34" s="40" customFormat="1" ht="78" customHeight="1">
      <c r="A11" s="51">
        <v>1</v>
      </c>
      <c r="B11" s="19">
        <v>10</v>
      </c>
      <c r="C11" s="62"/>
      <c r="D11" s="21" t="s">
        <v>138</v>
      </c>
      <c r="E11" s="22" t="s">
        <v>139</v>
      </c>
      <c r="F11" s="23" t="s">
        <v>140</v>
      </c>
      <c r="G11" s="23" t="s">
        <v>34</v>
      </c>
      <c r="H11" s="23">
        <v>2017</v>
      </c>
      <c r="I11" s="23" t="s">
        <v>35</v>
      </c>
      <c r="J11" s="24" t="s">
        <v>55</v>
      </c>
      <c r="K11" s="23" t="s">
        <v>37</v>
      </c>
      <c r="L11" s="25" t="s">
        <v>37</v>
      </c>
      <c r="M11" s="23" t="s">
        <v>141</v>
      </c>
      <c r="N11" s="23" t="str">
        <f t="shared" si="0"/>
        <v>OHLM02372027</v>
      </c>
      <c r="O11" s="26">
        <v>2500</v>
      </c>
      <c r="P11" s="23" t="s">
        <v>142</v>
      </c>
      <c r="Q11" s="27" t="s">
        <v>143</v>
      </c>
      <c r="R11" s="23" t="s">
        <v>144</v>
      </c>
      <c r="S11" s="23" t="s">
        <v>60</v>
      </c>
      <c r="T11" s="28">
        <v>44698</v>
      </c>
      <c r="U11" s="29">
        <v>115500.04</v>
      </c>
      <c r="V11" s="24" t="s">
        <v>43</v>
      </c>
      <c r="W11" s="30" t="s">
        <v>44</v>
      </c>
      <c r="X11" s="53" t="s">
        <v>145</v>
      </c>
      <c r="Y11" s="32">
        <v>46210</v>
      </c>
      <c r="Z11" s="42">
        <v>14565.34</v>
      </c>
      <c r="AA11" s="63" t="s">
        <v>46</v>
      </c>
      <c r="AB11" s="43">
        <v>47729</v>
      </c>
      <c r="AC11" s="24" t="s">
        <v>47</v>
      </c>
      <c r="AD11" s="37" t="s">
        <v>48</v>
      </c>
      <c r="AE11" s="61" t="s">
        <v>146</v>
      </c>
      <c r="AF11" s="39"/>
    </row>
    <row r="12" spans="1:34" ht="78" customHeight="1">
      <c r="A12" s="51">
        <v>3</v>
      </c>
      <c r="B12" s="19">
        <v>11</v>
      </c>
      <c r="C12" s="41"/>
      <c r="D12" s="64" t="s">
        <v>147</v>
      </c>
      <c r="E12" s="22" t="s">
        <v>148</v>
      </c>
      <c r="F12" s="23" t="s">
        <v>149</v>
      </c>
      <c r="G12" s="23" t="s">
        <v>150</v>
      </c>
      <c r="H12" s="23">
        <v>2023</v>
      </c>
      <c r="I12" s="23" t="s">
        <v>78</v>
      </c>
      <c r="J12" s="24" t="s">
        <v>55</v>
      </c>
      <c r="K12" s="23" t="s">
        <v>37</v>
      </c>
      <c r="L12" s="25" t="s">
        <v>37</v>
      </c>
      <c r="M12" s="23" t="s">
        <v>151</v>
      </c>
      <c r="N12" s="23" t="str">
        <f t="shared" si="0"/>
        <v>OHLM03149178</v>
      </c>
      <c r="O12" s="26">
        <v>2500</v>
      </c>
      <c r="P12" s="23" t="s">
        <v>152</v>
      </c>
      <c r="Q12" s="27" t="s">
        <v>153</v>
      </c>
      <c r="R12" s="23" t="s">
        <v>154</v>
      </c>
      <c r="S12" s="23" t="s">
        <v>60</v>
      </c>
      <c r="T12" s="28">
        <v>45351</v>
      </c>
      <c r="U12" s="57">
        <v>220000</v>
      </c>
      <c r="V12" s="65" t="s">
        <v>155</v>
      </c>
      <c r="W12" s="30" t="s">
        <v>44</v>
      </c>
      <c r="X12" s="66" t="s">
        <v>156</v>
      </c>
      <c r="Y12" s="32">
        <v>46126</v>
      </c>
      <c r="Z12" s="42">
        <v>13551.69</v>
      </c>
      <c r="AA12" s="63" t="s">
        <v>46</v>
      </c>
      <c r="AB12" s="43">
        <v>47202</v>
      </c>
      <c r="AC12" s="24" t="s">
        <v>47</v>
      </c>
      <c r="AD12" s="37" t="s">
        <v>48</v>
      </c>
      <c r="AE12" s="60"/>
      <c r="AF12" s="30"/>
    </row>
    <row r="13" spans="1:34" ht="78" customHeight="1">
      <c r="A13" s="51">
        <v>3</v>
      </c>
      <c r="B13" s="19">
        <v>12</v>
      </c>
      <c r="C13" s="41"/>
      <c r="D13" s="21" t="s">
        <v>157</v>
      </c>
      <c r="E13" s="22" t="s">
        <v>158</v>
      </c>
      <c r="F13" s="67" t="s">
        <v>159</v>
      </c>
      <c r="G13" s="67" t="s">
        <v>160</v>
      </c>
      <c r="H13" s="67">
        <v>2022</v>
      </c>
      <c r="I13" s="67" t="s">
        <v>78</v>
      </c>
      <c r="J13" s="68" t="s">
        <v>36</v>
      </c>
      <c r="K13" s="23" t="s">
        <v>37</v>
      </c>
      <c r="L13" s="25" t="s">
        <v>37</v>
      </c>
      <c r="M13" s="67" t="s">
        <v>161</v>
      </c>
      <c r="N13" s="23" t="str">
        <f t="shared" si="0"/>
        <v>OHLM02365802</v>
      </c>
      <c r="O13" s="26">
        <v>2500</v>
      </c>
      <c r="P13" s="23" t="s">
        <v>162</v>
      </c>
      <c r="Q13" s="27" t="s">
        <v>163</v>
      </c>
      <c r="R13" s="23" t="s">
        <v>164</v>
      </c>
      <c r="S13" s="23" t="s">
        <v>42</v>
      </c>
      <c r="T13" s="28">
        <v>44660</v>
      </c>
      <c r="U13" s="57">
        <v>297900</v>
      </c>
      <c r="V13" s="58" t="s">
        <v>114</v>
      </c>
      <c r="W13" s="30" t="s">
        <v>44</v>
      </c>
      <c r="X13" s="31" t="s">
        <v>165</v>
      </c>
      <c r="Y13" s="32">
        <v>46094</v>
      </c>
      <c r="Z13" s="42">
        <v>16880.61</v>
      </c>
      <c r="AA13" s="63" t="s">
        <v>46</v>
      </c>
      <c r="AB13" s="43">
        <v>46536</v>
      </c>
      <c r="AC13" s="24" t="s">
        <v>47</v>
      </c>
      <c r="AD13" s="37" t="s">
        <v>48</v>
      </c>
      <c r="AE13" s="60" t="s">
        <v>166</v>
      </c>
      <c r="AF13" s="69" t="s">
        <v>167</v>
      </c>
    </row>
    <row r="14" spans="1:34" ht="78" customHeight="1">
      <c r="A14" s="51">
        <v>3</v>
      </c>
      <c r="B14" s="19">
        <v>13</v>
      </c>
      <c r="C14" s="23"/>
      <c r="D14" s="21" t="s">
        <v>168</v>
      </c>
      <c r="E14" s="22" t="s">
        <v>169</v>
      </c>
      <c r="F14" s="23" t="s">
        <v>170</v>
      </c>
      <c r="G14" s="23" t="s">
        <v>108</v>
      </c>
      <c r="H14" s="23">
        <v>2020</v>
      </c>
      <c r="I14" s="23" t="s">
        <v>35</v>
      </c>
      <c r="J14" s="24" t="s">
        <v>55</v>
      </c>
      <c r="K14" s="23" t="s">
        <v>37</v>
      </c>
      <c r="L14" s="25" t="s">
        <v>37</v>
      </c>
      <c r="M14" s="23" t="s">
        <v>171</v>
      </c>
      <c r="N14" s="23" t="str">
        <f t="shared" si="0"/>
        <v>OHLM03237012</v>
      </c>
      <c r="O14" s="26">
        <v>2500</v>
      </c>
      <c r="P14" s="23" t="s">
        <v>172</v>
      </c>
      <c r="Q14" s="27" t="s">
        <v>173</v>
      </c>
      <c r="R14" s="23" t="s">
        <v>174</v>
      </c>
      <c r="S14" s="47" t="s">
        <v>60</v>
      </c>
      <c r="T14" s="28">
        <v>45364</v>
      </c>
      <c r="U14" s="57">
        <v>145999.99</v>
      </c>
      <c r="V14" s="24" t="s">
        <v>155</v>
      </c>
      <c r="W14" s="30" t="s">
        <v>44</v>
      </c>
      <c r="X14" s="70" t="s">
        <v>175</v>
      </c>
      <c r="Y14" s="32">
        <v>46126</v>
      </c>
      <c r="Z14" s="42">
        <v>10939.84</v>
      </c>
      <c r="AA14" s="63" t="s">
        <v>46</v>
      </c>
      <c r="AB14" s="35">
        <v>47449</v>
      </c>
      <c r="AC14" s="36" t="s">
        <v>47</v>
      </c>
      <c r="AD14" s="37" t="s">
        <v>48</v>
      </c>
      <c r="AE14" s="60"/>
      <c r="AF14" s="30"/>
    </row>
    <row r="15" spans="1:34" ht="78" customHeight="1">
      <c r="A15" s="71">
        <v>3</v>
      </c>
      <c r="B15" s="19">
        <v>14</v>
      </c>
      <c r="C15" s="23"/>
      <c r="D15" s="21" t="s">
        <v>176</v>
      </c>
      <c r="E15" s="23" t="s">
        <v>177</v>
      </c>
      <c r="F15" s="23" t="s">
        <v>178</v>
      </c>
      <c r="G15" s="23" t="s">
        <v>53</v>
      </c>
      <c r="H15" s="23">
        <v>2022</v>
      </c>
      <c r="I15" s="23" t="s">
        <v>54</v>
      </c>
      <c r="J15" s="24" t="s">
        <v>55</v>
      </c>
      <c r="K15" s="23" t="s">
        <v>37</v>
      </c>
      <c r="L15" s="25" t="s">
        <v>37</v>
      </c>
      <c r="M15" s="23" t="s">
        <v>179</v>
      </c>
      <c r="N15" s="23" t="str">
        <f t="shared" si="0"/>
        <v>OHLM03237011</v>
      </c>
      <c r="O15" s="26">
        <v>2500</v>
      </c>
      <c r="P15" s="23" t="s">
        <v>180</v>
      </c>
      <c r="Q15" s="27" t="s">
        <v>181</v>
      </c>
      <c r="R15" s="23" t="s">
        <v>182</v>
      </c>
      <c r="S15" s="23" t="s">
        <v>73</v>
      </c>
      <c r="T15" s="28">
        <v>45637</v>
      </c>
      <c r="U15" s="57">
        <v>85500</v>
      </c>
      <c r="V15" s="65" t="s">
        <v>114</v>
      </c>
      <c r="W15" s="30" t="s">
        <v>44</v>
      </c>
      <c r="X15" s="31" t="s">
        <v>183</v>
      </c>
      <c r="Y15" s="32">
        <v>46064</v>
      </c>
      <c r="Z15" s="42">
        <v>12636.89</v>
      </c>
      <c r="AA15" s="63" t="s">
        <v>46</v>
      </c>
      <c r="AB15" s="43">
        <v>47520</v>
      </c>
      <c r="AC15" s="44" t="s">
        <v>47</v>
      </c>
      <c r="AD15" s="37">
        <v>2262.8000000000002</v>
      </c>
      <c r="AE15" s="60"/>
      <c r="AF15" s="69" t="s">
        <v>167</v>
      </c>
    </row>
    <row r="16" spans="1:34" s="40" customFormat="1" ht="78" customHeight="1">
      <c r="A16" s="51">
        <v>1</v>
      </c>
      <c r="B16" s="19">
        <v>15</v>
      </c>
      <c r="C16" s="62"/>
      <c r="D16" s="72" t="s">
        <v>184</v>
      </c>
      <c r="E16" s="22" t="s">
        <v>185</v>
      </c>
      <c r="F16" s="23" t="s">
        <v>186</v>
      </c>
      <c r="G16" s="23" t="s">
        <v>34</v>
      </c>
      <c r="H16" s="23">
        <v>2018</v>
      </c>
      <c r="I16" s="23" t="s">
        <v>187</v>
      </c>
      <c r="J16" s="24" t="s">
        <v>55</v>
      </c>
      <c r="K16" s="23" t="s">
        <v>37</v>
      </c>
      <c r="L16" s="25" t="s">
        <v>37</v>
      </c>
      <c r="M16" s="23" t="s">
        <v>188</v>
      </c>
      <c r="N16" s="23" t="str">
        <f t="shared" si="0"/>
        <v>OHLM03140905</v>
      </c>
      <c r="O16" s="26">
        <v>2500</v>
      </c>
      <c r="P16" s="23" t="s">
        <v>189</v>
      </c>
      <c r="Q16" s="27" t="s">
        <v>190</v>
      </c>
      <c r="R16" s="23" t="s">
        <v>191</v>
      </c>
      <c r="S16" s="23" t="s">
        <v>42</v>
      </c>
      <c r="T16" s="28">
        <v>45609</v>
      </c>
      <c r="U16" s="57">
        <v>155000</v>
      </c>
      <c r="V16" s="73" t="s">
        <v>114</v>
      </c>
      <c r="W16" s="30" t="s">
        <v>44</v>
      </c>
      <c r="X16" s="74" t="s">
        <v>192</v>
      </c>
      <c r="Y16" s="32">
        <v>46045</v>
      </c>
      <c r="Z16" s="42">
        <v>11642.12</v>
      </c>
      <c r="AA16" s="63" t="s">
        <v>46</v>
      </c>
      <c r="AB16" s="43">
        <v>46583</v>
      </c>
      <c r="AC16" s="44" t="s">
        <v>47</v>
      </c>
      <c r="AD16" s="37">
        <f>2262.8+3394.2+3394.2+2262.8+6788.4</f>
        <v>18102.400000000001</v>
      </c>
      <c r="AE16" s="60"/>
      <c r="AF16" s="30"/>
      <c r="AH16" s="40" t="s">
        <v>193</v>
      </c>
    </row>
    <row r="17" spans="1:32" ht="78" customHeight="1">
      <c r="A17" s="18">
        <v>3</v>
      </c>
      <c r="B17" s="19">
        <v>16</v>
      </c>
      <c r="C17" s="23"/>
      <c r="D17" s="75" t="s">
        <v>194</v>
      </c>
      <c r="E17" s="22" t="s">
        <v>195</v>
      </c>
      <c r="F17" s="76" t="s">
        <v>196</v>
      </c>
      <c r="G17" s="23" t="s">
        <v>108</v>
      </c>
      <c r="H17" s="23">
        <v>2020</v>
      </c>
      <c r="I17" s="23" t="s">
        <v>66</v>
      </c>
      <c r="J17" s="24" t="s">
        <v>55</v>
      </c>
      <c r="K17" s="23" t="s">
        <v>37</v>
      </c>
      <c r="L17" s="25" t="s">
        <v>37</v>
      </c>
      <c r="M17" s="23" t="s">
        <v>197</v>
      </c>
      <c r="N17" s="23" t="str">
        <f t="shared" si="0"/>
        <v>OHLM03675909</v>
      </c>
      <c r="O17" s="26">
        <v>2500</v>
      </c>
      <c r="P17" s="23" t="s">
        <v>198</v>
      </c>
      <c r="Q17" s="27" t="s">
        <v>199</v>
      </c>
      <c r="R17" s="23" t="s">
        <v>200</v>
      </c>
      <c r="S17" s="23" t="s">
        <v>60</v>
      </c>
      <c r="T17" s="28">
        <v>45682</v>
      </c>
      <c r="U17" s="29">
        <v>116000</v>
      </c>
      <c r="V17" s="24" t="s">
        <v>43</v>
      </c>
      <c r="W17" s="30" t="s">
        <v>44</v>
      </c>
      <c r="X17" s="31" t="s">
        <v>201</v>
      </c>
      <c r="Y17" s="32">
        <v>46257</v>
      </c>
      <c r="Z17" s="33">
        <v>13097.55</v>
      </c>
      <c r="AA17" s="63" t="s">
        <v>46</v>
      </c>
      <c r="AB17" s="54">
        <v>47710</v>
      </c>
      <c r="AC17" s="55" t="s">
        <v>47</v>
      </c>
      <c r="AD17" s="37" t="s">
        <v>48</v>
      </c>
      <c r="AE17" s="60"/>
      <c r="AF17" s="30"/>
    </row>
    <row r="18" spans="1:32" ht="78" customHeight="1">
      <c r="A18" s="51">
        <v>3</v>
      </c>
      <c r="B18" s="19">
        <v>17</v>
      </c>
      <c r="C18" s="23"/>
      <c r="D18" s="77" t="s">
        <v>202</v>
      </c>
      <c r="E18" s="22" t="s">
        <v>203</v>
      </c>
      <c r="F18" s="23" t="s">
        <v>204</v>
      </c>
      <c r="G18" s="23" t="s">
        <v>150</v>
      </c>
      <c r="H18" s="23">
        <v>2020</v>
      </c>
      <c r="I18" s="23" t="s">
        <v>66</v>
      </c>
      <c r="J18" s="24" t="s">
        <v>55</v>
      </c>
      <c r="K18" s="23" t="s">
        <v>37</v>
      </c>
      <c r="L18" s="25" t="s">
        <v>37</v>
      </c>
      <c r="M18" s="23" t="s">
        <v>205</v>
      </c>
      <c r="N18" s="23" t="str">
        <f t="shared" si="0"/>
        <v>OHLM03237010</v>
      </c>
      <c r="O18" s="26">
        <v>2500</v>
      </c>
      <c r="P18" s="23" t="s">
        <v>206</v>
      </c>
      <c r="Q18" s="27" t="s">
        <v>207</v>
      </c>
      <c r="R18" s="23" t="s">
        <v>208</v>
      </c>
      <c r="S18" s="23" t="s">
        <v>60</v>
      </c>
      <c r="T18" s="28">
        <v>45675</v>
      </c>
      <c r="U18" s="57">
        <v>122500</v>
      </c>
      <c r="V18" s="58" t="s">
        <v>114</v>
      </c>
      <c r="W18" s="30" t="s">
        <v>44</v>
      </c>
      <c r="X18" s="78" t="s">
        <v>209</v>
      </c>
      <c r="Y18" s="32">
        <v>46094</v>
      </c>
      <c r="Z18" s="33">
        <v>22479.86</v>
      </c>
      <c r="AA18" s="63" t="s">
        <v>46</v>
      </c>
      <c r="AB18" s="43">
        <v>47551</v>
      </c>
      <c r="AC18" s="44" t="s">
        <v>47</v>
      </c>
      <c r="AD18" s="37">
        <v>3394.2</v>
      </c>
      <c r="AE18" s="60"/>
      <c r="AF18" s="30"/>
    </row>
    <row r="19" spans="1:32" ht="78" customHeight="1">
      <c r="A19" s="51">
        <v>3</v>
      </c>
      <c r="B19" s="19">
        <v>18</v>
      </c>
      <c r="C19" s="41"/>
      <c r="D19" s="21" t="s">
        <v>210</v>
      </c>
      <c r="E19" s="22" t="s">
        <v>211</v>
      </c>
      <c r="F19" s="23" t="s">
        <v>212</v>
      </c>
      <c r="G19" s="23" t="s">
        <v>53</v>
      </c>
      <c r="H19" s="23">
        <v>2024</v>
      </c>
      <c r="I19" s="23" t="s">
        <v>35</v>
      </c>
      <c r="J19" s="24" t="s">
        <v>55</v>
      </c>
      <c r="K19" s="23" t="s">
        <v>37</v>
      </c>
      <c r="L19" s="25" t="s">
        <v>37</v>
      </c>
      <c r="M19" s="23" t="s">
        <v>213</v>
      </c>
      <c r="N19" s="23" t="str">
        <f t="shared" si="0"/>
        <v>OHLM03276217</v>
      </c>
      <c r="O19" s="26">
        <v>2500</v>
      </c>
      <c r="P19" s="23" t="s">
        <v>214</v>
      </c>
      <c r="Q19" s="27" t="s">
        <v>215</v>
      </c>
      <c r="R19" s="23" t="s">
        <v>216</v>
      </c>
      <c r="S19" s="47" t="s">
        <v>73</v>
      </c>
      <c r="T19" s="28">
        <v>45679</v>
      </c>
      <c r="U19" s="57">
        <v>161000</v>
      </c>
      <c r="V19" s="24" t="s">
        <v>114</v>
      </c>
      <c r="W19" s="30" t="s">
        <v>44</v>
      </c>
      <c r="X19" s="31" t="s">
        <v>217</v>
      </c>
      <c r="Y19" s="32">
        <v>46256</v>
      </c>
      <c r="Z19" s="42">
        <v>14729.16</v>
      </c>
      <c r="AA19" s="63" t="s">
        <v>46</v>
      </c>
      <c r="AB19" s="49">
        <v>47585</v>
      </c>
      <c r="AC19" s="50" t="s">
        <v>47</v>
      </c>
      <c r="AD19" s="37" t="s">
        <v>48</v>
      </c>
      <c r="AE19" s="60"/>
      <c r="AF19" s="69" t="s">
        <v>218</v>
      </c>
    </row>
    <row r="20" spans="1:32" ht="78" customHeight="1">
      <c r="A20" s="18">
        <v>3</v>
      </c>
      <c r="B20" s="19">
        <v>19</v>
      </c>
      <c r="C20" s="23"/>
      <c r="D20" s="21" t="s">
        <v>219</v>
      </c>
      <c r="E20" s="22" t="s">
        <v>220</v>
      </c>
      <c r="F20" s="23" t="s">
        <v>221</v>
      </c>
      <c r="G20" s="23" t="s">
        <v>222</v>
      </c>
      <c r="H20" s="23">
        <v>2017</v>
      </c>
      <c r="I20" s="23" t="s">
        <v>66</v>
      </c>
      <c r="J20" s="24" t="s">
        <v>36</v>
      </c>
      <c r="K20" s="23" t="s">
        <v>37</v>
      </c>
      <c r="L20" s="79" t="s">
        <v>67</v>
      </c>
      <c r="M20" s="23" t="s">
        <v>223</v>
      </c>
      <c r="N20" s="23" t="str">
        <f t="shared" si="0"/>
        <v>OHLM03237009</v>
      </c>
      <c r="O20" s="26">
        <v>2500</v>
      </c>
      <c r="P20" s="23" t="s">
        <v>224</v>
      </c>
      <c r="Q20" s="27" t="s">
        <v>225</v>
      </c>
      <c r="R20" s="23" t="s">
        <v>226</v>
      </c>
      <c r="S20" s="23" t="s">
        <v>73</v>
      </c>
      <c r="T20" s="28">
        <v>42691</v>
      </c>
      <c r="U20" s="57">
        <v>209990</v>
      </c>
      <c r="V20" s="58" t="s">
        <v>114</v>
      </c>
      <c r="W20" s="30" t="s">
        <v>44</v>
      </c>
      <c r="X20" s="74" t="s">
        <v>227</v>
      </c>
      <c r="Y20" s="32">
        <v>46042</v>
      </c>
      <c r="Z20" s="42">
        <v>13507.26</v>
      </c>
      <c r="AA20" s="34" t="s">
        <v>46</v>
      </c>
      <c r="AB20" s="43">
        <v>46458</v>
      </c>
      <c r="AC20" s="44" t="s">
        <v>47</v>
      </c>
      <c r="AD20" s="37" t="s">
        <v>48</v>
      </c>
      <c r="AE20" s="60"/>
      <c r="AF20" s="69" t="s">
        <v>167</v>
      </c>
    </row>
    <row r="21" spans="1:32" ht="78" customHeight="1">
      <c r="A21" s="51">
        <v>3</v>
      </c>
      <c r="B21" s="19">
        <v>20</v>
      </c>
      <c r="C21" s="23"/>
      <c r="D21" s="80" t="s">
        <v>228</v>
      </c>
      <c r="E21" s="22" t="s">
        <v>229</v>
      </c>
      <c r="F21" s="23" t="s">
        <v>230</v>
      </c>
      <c r="G21" s="23" t="s">
        <v>150</v>
      </c>
      <c r="H21" s="23">
        <v>2020</v>
      </c>
      <c r="I21" s="23" t="s">
        <v>87</v>
      </c>
      <c r="J21" s="24" t="s">
        <v>36</v>
      </c>
      <c r="K21" s="23" t="s">
        <v>37</v>
      </c>
      <c r="L21" s="25" t="s">
        <v>37</v>
      </c>
      <c r="M21" s="23" t="s">
        <v>231</v>
      </c>
      <c r="N21" s="23" t="str">
        <f t="shared" si="0"/>
        <v>OHLM03237008</v>
      </c>
      <c r="O21" s="26">
        <v>2500</v>
      </c>
      <c r="P21" s="23" t="s">
        <v>232</v>
      </c>
      <c r="Q21" s="27" t="s">
        <v>233</v>
      </c>
      <c r="R21" s="23" t="s">
        <v>234</v>
      </c>
      <c r="S21" s="19" t="s">
        <v>42</v>
      </c>
      <c r="T21" s="28">
        <v>44112</v>
      </c>
      <c r="U21" s="29">
        <v>254000</v>
      </c>
      <c r="V21" s="24" t="s">
        <v>43</v>
      </c>
      <c r="W21" s="30" t="s">
        <v>44</v>
      </c>
      <c r="X21" s="31" t="s">
        <v>235</v>
      </c>
      <c r="Y21" s="32">
        <v>46317</v>
      </c>
      <c r="Z21" s="42">
        <v>13910.35</v>
      </c>
      <c r="AA21" s="34" t="s">
        <v>46</v>
      </c>
      <c r="AB21" s="43">
        <v>46323</v>
      </c>
      <c r="AC21" s="44" t="s">
        <v>47</v>
      </c>
      <c r="AD21" s="37" t="s">
        <v>48</v>
      </c>
      <c r="AE21" s="60"/>
      <c r="AF21" s="30" t="s">
        <v>126</v>
      </c>
    </row>
    <row r="22" spans="1:32" ht="78" customHeight="1">
      <c r="A22" s="51">
        <v>3</v>
      </c>
      <c r="B22" s="19">
        <v>21</v>
      </c>
      <c r="C22" s="23"/>
      <c r="D22" s="80" t="s">
        <v>236</v>
      </c>
      <c r="E22" s="22" t="s">
        <v>237</v>
      </c>
      <c r="F22" s="23" t="s">
        <v>238</v>
      </c>
      <c r="G22" s="23" t="s">
        <v>53</v>
      </c>
      <c r="H22" s="23">
        <v>2020</v>
      </c>
      <c r="I22" s="23" t="s">
        <v>54</v>
      </c>
      <c r="J22" s="24" t="s">
        <v>36</v>
      </c>
      <c r="K22" s="23" t="s">
        <v>37</v>
      </c>
      <c r="L22" s="25" t="s">
        <v>37</v>
      </c>
      <c r="M22" s="23" t="s">
        <v>239</v>
      </c>
      <c r="N22" s="23" t="str">
        <f t="shared" si="0"/>
        <v>OHLM03237014</v>
      </c>
      <c r="O22" s="26">
        <v>2500</v>
      </c>
      <c r="P22" s="23" t="s">
        <v>240</v>
      </c>
      <c r="Q22" s="27" t="s">
        <v>241</v>
      </c>
      <c r="R22" s="23" t="s">
        <v>242</v>
      </c>
      <c r="S22" s="23" t="s">
        <v>42</v>
      </c>
      <c r="T22" s="28">
        <v>43732</v>
      </c>
      <c r="U22" s="57">
        <v>183448.28</v>
      </c>
      <c r="V22" s="58" t="s">
        <v>155</v>
      </c>
      <c r="W22" s="81" t="s">
        <v>44</v>
      </c>
      <c r="X22" s="59" t="s">
        <v>243</v>
      </c>
      <c r="Y22" s="82">
        <v>46123</v>
      </c>
      <c r="Z22" s="83">
        <v>11009.76</v>
      </c>
      <c r="AA22" s="63" t="s">
        <v>46</v>
      </c>
      <c r="AB22" s="43">
        <v>46855</v>
      </c>
      <c r="AC22" s="44" t="s">
        <v>47</v>
      </c>
      <c r="AD22" s="37" t="s">
        <v>48</v>
      </c>
      <c r="AE22" s="84"/>
      <c r="AF22" s="85" t="s">
        <v>126</v>
      </c>
    </row>
    <row r="23" spans="1:32" ht="78" customHeight="1">
      <c r="A23" s="51">
        <v>3</v>
      </c>
      <c r="B23" s="19">
        <v>22</v>
      </c>
      <c r="C23" s="23"/>
      <c r="D23" s="86" t="s">
        <v>244</v>
      </c>
      <c r="E23" s="87" t="s">
        <v>245</v>
      </c>
      <c r="F23" s="23" t="s">
        <v>246</v>
      </c>
      <c r="G23" s="23" t="s">
        <v>96</v>
      </c>
      <c r="H23" s="23">
        <v>2021</v>
      </c>
      <c r="I23" s="23" t="s">
        <v>66</v>
      </c>
      <c r="J23" s="24" t="s">
        <v>55</v>
      </c>
      <c r="K23" s="23" t="s">
        <v>37</v>
      </c>
      <c r="L23" s="25" t="s">
        <v>37</v>
      </c>
      <c r="M23" s="23" t="s">
        <v>247</v>
      </c>
      <c r="N23" s="23" t="str">
        <f t="shared" si="0"/>
        <v>OHLM03237015</v>
      </c>
      <c r="O23" s="26">
        <v>2500</v>
      </c>
      <c r="P23" s="23" t="s">
        <v>248</v>
      </c>
      <c r="Q23" s="27" t="s">
        <v>249</v>
      </c>
      <c r="R23" s="23" t="s">
        <v>250</v>
      </c>
      <c r="S23" s="23" t="s">
        <v>42</v>
      </c>
      <c r="T23" s="28">
        <v>45731</v>
      </c>
      <c r="U23" s="29">
        <v>185000</v>
      </c>
      <c r="V23" s="24" t="s">
        <v>155</v>
      </c>
      <c r="W23" s="30" t="s">
        <v>44</v>
      </c>
      <c r="X23" s="31" t="s">
        <v>251</v>
      </c>
      <c r="Y23" s="88">
        <v>46123</v>
      </c>
      <c r="Z23" s="42">
        <v>9818.9</v>
      </c>
      <c r="AA23" s="63" t="s">
        <v>46</v>
      </c>
      <c r="AB23" s="43">
        <v>46350</v>
      </c>
      <c r="AC23" s="44" t="s">
        <v>47</v>
      </c>
      <c r="AD23" s="89" t="s">
        <v>48</v>
      </c>
      <c r="AE23" s="30"/>
      <c r="AF23" s="30"/>
    </row>
    <row r="24" spans="1:32" ht="78" customHeight="1">
      <c r="A24" s="18">
        <v>3</v>
      </c>
      <c r="B24" s="19">
        <v>23</v>
      </c>
      <c r="C24" s="23"/>
      <c r="D24" s="21" t="s">
        <v>252</v>
      </c>
      <c r="E24" s="22" t="s">
        <v>253</v>
      </c>
      <c r="F24" s="23" t="s">
        <v>254</v>
      </c>
      <c r="G24" s="23" t="s">
        <v>108</v>
      </c>
      <c r="H24" s="23">
        <v>2023</v>
      </c>
      <c r="I24" s="23" t="s">
        <v>66</v>
      </c>
      <c r="J24" s="24" t="s">
        <v>36</v>
      </c>
      <c r="K24" s="23" t="s">
        <v>67</v>
      </c>
      <c r="L24" s="46" t="s">
        <v>68</v>
      </c>
      <c r="M24" s="23" t="s">
        <v>255</v>
      </c>
      <c r="N24" s="23" t="str">
        <f t="shared" si="0"/>
        <v>OHLM03599352</v>
      </c>
      <c r="O24" s="26">
        <v>2500</v>
      </c>
      <c r="P24" s="23" t="s">
        <v>256</v>
      </c>
      <c r="Q24" s="27" t="s">
        <v>257</v>
      </c>
      <c r="R24" s="23" t="s">
        <v>258</v>
      </c>
      <c r="S24" s="23" t="s">
        <v>42</v>
      </c>
      <c r="T24" s="28">
        <v>45808</v>
      </c>
      <c r="U24" s="29">
        <v>220000</v>
      </c>
      <c r="V24" s="65" t="s">
        <v>43</v>
      </c>
      <c r="W24" s="90" t="s">
        <v>44</v>
      </c>
      <c r="X24" s="78" t="s">
        <v>259</v>
      </c>
      <c r="Y24" s="91">
        <v>46317</v>
      </c>
      <c r="Z24" s="92">
        <v>13742.87</v>
      </c>
      <c r="AA24" s="63" t="s">
        <v>46</v>
      </c>
      <c r="AB24" s="43">
        <v>46040</v>
      </c>
      <c r="AC24" s="24" t="s">
        <v>47</v>
      </c>
      <c r="AD24" s="37">
        <v>4525.6000000000004</v>
      </c>
      <c r="AE24" s="90" t="s">
        <v>260</v>
      </c>
      <c r="AF24" s="90"/>
    </row>
    <row r="25" spans="1:32" ht="78" customHeight="1">
      <c r="A25" s="18">
        <v>3</v>
      </c>
      <c r="B25" s="19">
        <v>24</v>
      </c>
      <c r="C25" s="23"/>
      <c r="D25" s="21" t="s">
        <v>261</v>
      </c>
      <c r="E25" s="22" t="s">
        <v>262</v>
      </c>
      <c r="F25" s="23" t="s">
        <v>263</v>
      </c>
      <c r="G25" s="23" t="s">
        <v>130</v>
      </c>
      <c r="H25" s="23">
        <v>2019</v>
      </c>
      <c r="I25" s="23" t="s">
        <v>264</v>
      </c>
      <c r="J25" s="24" t="s">
        <v>55</v>
      </c>
      <c r="K25" s="23" t="s">
        <v>37</v>
      </c>
      <c r="L25" s="46" t="s">
        <v>68</v>
      </c>
      <c r="M25" s="23" t="s">
        <v>265</v>
      </c>
      <c r="N25" s="23" t="str">
        <f t="shared" si="0"/>
        <v>OHLM03675905</v>
      </c>
      <c r="O25" s="26">
        <v>2500</v>
      </c>
      <c r="P25" s="23" t="s">
        <v>266</v>
      </c>
      <c r="Q25" s="27" t="s">
        <v>267</v>
      </c>
      <c r="R25" s="23" t="s">
        <v>268</v>
      </c>
      <c r="S25" s="23" t="s">
        <v>42</v>
      </c>
      <c r="T25" s="28">
        <v>45818</v>
      </c>
      <c r="U25" s="29">
        <v>100000</v>
      </c>
      <c r="V25" s="24" t="s">
        <v>43</v>
      </c>
      <c r="W25" s="30" t="s">
        <v>44</v>
      </c>
      <c r="X25" s="31" t="s">
        <v>269</v>
      </c>
      <c r="Y25" s="32">
        <v>46263</v>
      </c>
      <c r="Z25" s="33">
        <v>13446.51</v>
      </c>
      <c r="AA25" s="63" t="s">
        <v>46</v>
      </c>
      <c r="AB25" s="49">
        <v>47668</v>
      </c>
      <c r="AC25" s="65" t="s">
        <v>47</v>
      </c>
      <c r="AD25" s="37" t="s">
        <v>48</v>
      </c>
      <c r="AE25" s="60"/>
      <c r="AF25" s="30"/>
    </row>
    <row r="26" spans="1:32" ht="82.5" customHeight="1">
      <c r="A26" s="18">
        <v>3</v>
      </c>
      <c r="B26" s="19">
        <v>25</v>
      </c>
      <c r="C26" s="23"/>
      <c r="D26" s="21" t="s">
        <v>270</v>
      </c>
      <c r="E26" s="22" t="s">
        <v>271</v>
      </c>
      <c r="F26" s="23" t="s">
        <v>272</v>
      </c>
      <c r="G26" s="23" t="s">
        <v>96</v>
      </c>
      <c r="H26" s="23">
        <v>2019</v>
      </c>
      <c r="I26" s="23" t="s">
        <v>97</v>
      </c>
      <c r="J26" s="24" t="s">
        <v>55</v>
      </c>
      <c r="K26" s="23" t="s">
        <v>67</v>
      </c>
      <c r="L26" s="79" t="s">
        <v>67</v>
      </c>
      <c r="M26" s="23" t="s">
        <v>273</v>
      </c>
      <c r="N26" s="23" t="str">
        <f t="shared" si="0"/>
        <v>OHLM03675906</v>
      </c>
      <c r="O26" s="26">
        <v>2500</v>
      </c>
      <c r="P26" s="23" t="s">
        <v>274</v>
      </c>
      <c r="Q26" s="27" t="s">
        <v>275</v>
      </c>
      <c r="R26" s="23" t="s">
        <v>276</v>
      </c>
      <c r="S26" s="23" t="s">
        <v>42</v>
      </c>
      <c r="T26" s="28">
        <v>45818</v>
      </c>
      <c r="U26" s="57">
        <v>96000</v>
      </c>
      <c r="V26" s="58" t="s">
        <v>114</v>
      </c>
      <c r="W26" s="30" t="s">
        <v>277</v>
      </c>
      <c r="X26" s="59" t="s">
        <v>278</v>
      </c>
      <c r="Y26" s="32">
        <v>46239</v>
      </c>
      <c r="Z26" s="33">
        <v>7362.94</v>
      </c>
      <c r="AA26" s="63" t="s">
        <v>46</v>
      </c>
      <c r="AB26" s="43">
        <v>47668</v>
      </c>
      <c r="AC26" s="36" t="s">
        <v>47</v>
      </c>
      <c r="AD26" s="37" t="s">
        <v>48</v>
      </c>
      <c r="AE26" s="60"/>
      <c r="AF26" s="30"/>
    </row>
    <row r="27" spans="1:32" ht="82.5" customHeight="1">
      <c r="A27" s="18">
        <v>3</v>
      </c>
      <c r="B27" s="19">
        <v>26</v>
      </c>
      <c r="C27" s="23"/>
      <c r="D27" s="93" t="s">
        <v>279</v>
      </c>
      <c r="E27" s="22" t="s">
        <v>280</v>
      </c>
      <c r="F27" s="23" t="s">
        <v>281</v>
      </c>
      <c r="G27" s="23" t="s">
        <v>53</v>
      </c>
      <c r="H27" s="23">
        <v>2021</v>
      </c>
      <c r="I27" s="23" t="s">
        <v>35</v>
      </c>
      <c r="J27" s="24" t="s">
        <v>36</v>
      </c>
      <c r="K27" s="23" t="s">
        <v>37</v>
      </c>
      <c r="L27" s="25" t="s">
        <v>37</v>
      </c>
      <c r="M27" s="23" t="s">
        <v>282</v>
      </c>
      <c r="N27" s="23" t="str">
        <f t="shared" si="0"/>
        <v>OHLM03748032</v>
      </c>
      <c r="O27" s="26">
        <v>2500</v>
      </c>
      <c r="P27" s="23" t="s">
        <v>283</v>
      </c>
      <c r="Q27" s="27" t="s">
        <v>284</v>
      </c>
      <c r="R27" s="23" t="s">
        <v>285</v>
      </c>
      <c r="S27" s="23" t="s">
        <v>42</v>
      </c>
      <c r="T27" s="28">
        <v>45886</v>
      </c>
      <c r="U27" s="29">
        <v>175000</v>
      </c>
      <c r="V27" s="24" t="s">
        <v>43</v>
      </c>
      <c r="W27" s="94" t="s">
        <v>44</v>
      </c>
      <c r="X27" s="31" t="s">
        <v>286</v>
      </c>
      <c r="Y27" s="88">
        <v>46257</v>
      </c>
      <c r="Z27" s="33">
        <v>13616.54</v>
      </c>
      <c r="AA27" s="34" t="s">
        <v>46</v>
      </c>
      <c r="AB27" s="43">
        <v>46560</v>
      </c>
      <c r="AC27" s="44" t="s">
        <v>47</v>
      </c>
      <c r="AD27" s="37" t="s">
        <v>48</v>
      </c>
      <c r="AE27" s="60"/>
      <c r="AF27" s="30"/>
    </row>
    <row r="28" spans="1:32" ht="82.5" customHeight="1">
      <c r="A28" s="18">
        <v>3</v>
      </c>
      <c r="B28" s="19">
        <v>27</v>
      </c>
      <c r="C28" s="95"/>
      <c r="D28" s="96" t="s">
        <v>287</v>
      </c>
      <c r="E28" s="22" t="s">
        <v>288</v>
      </c>
      <c r="F28" s="23" t="s">
        <v>289</v>
      </c>
      <c r="G28" s="23" t="s">
        <v>150</v>
      </c>
      <c r="H28" s="23">
        <v>2021</v>
      </c>
      <c r="I28" s="23" t="s">
        <v>35</v>
      </c>
      <c r="J28" s="24" t="s">
        <v>55</v>
      </c>
      <c r="K28" s="23" t="s">
        <v>37</v>
      </c>
      <c r="L28" s="25" t="s">
        <v>37</v>
      </c>
      <c r="M28" s="23" t="s">
        <v>290</v>
      </c>
      <c r="N28" s="23" t="str">
        <f t="shared" si="0"/>
        <v>OHLM03675908</v>
      </c>
      <c r="O28" s="26">
        <v>2500</v>
      </c>
      <c r="P28" s="23" t="s">
        <v>291</v>
      </c>
      <c r="Q28" s="97" t="s">
        <v>292</v>
      </c>
      <c r="R28" s="23" t="s">
        <v>293</v>
      </c>
      <c r="S28" s="23" t="s">
        <v>42</v>
      </c>
      <c r="T28" s="28">
        <v>45908</v>
      </c>
      <c r="U28" s="29">
        <v>175000</v>
      </c>
      <c r="V28" s="24" t="s">
        <v>43</v>
      </c>
      <c r="W28" s="30" t="s">
        <v>44</v>
      </c>
      <c r="X28" s="31" t="s">
        <v>294</v>
      </c>
      <c r="Y28" s="32">
        <v>46263</v>
      </c>
      <c r="Z28" s="33">
        <v>15231.99</v>
      </c>
      <c r="AA28" s="34" t="s">
        <v>46</v>
      </c>
      <c r="AB28" s="43">
        <v>47693</v>
      </c>
      <c r="AC28" s="44" t="s">
        <v>47</v>
      </c>
      <c r="AD28" s="37" t="s">
        <v>48</v>
      </c>
      <c r="AE28" s="61" t="s">
        <v>295</v>
      </c>
      <c r="AF28" s="30"/>
    </row>
    <row r="29" spans="1:32" ht="82.5" customHeight="1">
      <c r="A29" s="18">
        <v>3</v>
      </c>
      <c r="B29" s="19">
        <v>28</v>
      </c>
      <c r="C29" s="95"/>
      <c r="D29" s="21" t="s">
        <v>296</v>
      </c>
      <c r="E29" s="22" t="s">
        <v>297</v>
      </c>
      <c r="F29" s="23" t="s">
        <v>298</v>
      </c>
      <c r="G29" s="23" t="s">
        <v>53</v>
      </c>
      <c r="H29" s="23">
        <v>2023</v>
      </c>
      <c r="I29" s="23" t="s">
        <v>299</v>
      </c>
      <c r="J29" s="24" t="s">
        <v>36</v>
      </c>
      <c r="K29" s="23" t="s">
        <v>37</v>
      </c>
      <c r="L29" s="25" t="s">
        <v>37</v>
      </c>
      <c r="M29" s="23" t="s">
        <v>300</v>
      </c>
      <c r="N29" s="23" t="str">
        <f t="shared" si="0"/>
        <v>OHML03748031</v>
      </c>
      <c r="O29" s="26">
        <v>2500</v>
      </c>
      <c r="P29" s="23" t="s">
        <v>301</v>
      </c>
      <c r="Q29" s="98" t="s">
        <v>302</v>
      </c>
      <c r="R29" s="23" t="str">
        <f>VLOOKUP(E29,[1]GPS!$F$4:$K$47,2,0)</f>
        <v>PENDIENTE</v>
      </c>
      <c r="S29" s="23" t="s">
        <v>42</v>
      </c>
      <c r="T29" s="28">
        <v>45904</v>
      </c>
      <c r="U29" s="29">
        <v>193000</v>
      </c>
      <c r="V29" s="24" t="s">
        <v>43</v>
      </c>
      <c r="W29" s="30" t="s">
        <v>44</v>
      </c>
      <c r="X29" s="31" t="s">
        <v>303</v>
      </c>
      <c r="Y29" s="32">
        <v>46271</v>
      </c>
      <c r="Z29" s="33">
        <v>14598.05</v>
      </c>
      <c r="AA29" s="34" t="s">
        <v>46</v>
      </c>
      <c r="AB29" s="43">
        <v>46358</v>
      </c>
      <c r="AC29" s="44" t="s">
        <v>47</v>
      </c>
      <c r="AD29" s="37" t="s">
        <v>48</v>
      </c>
      <c r="AE29" s="99"/>
      <c r="AF29" s="100"/>
    </row>
    <row r="30" spans="1:32" ht="82.5" customHeight="1">
      <c r="A30" s="18">
        <v>3</v>
      </c>
      <c r="B30" s="19">
        <v>29</v>
      </c>
      <c r="C30" s="95"/>
      <c r="D30" s="21" t="s">
        <v>304</v>
      </c>
      <c r="E30" s="22" t="s">
        <v>305</v>
      </c>
      <c r="F30" s="23" t="s">
        <v>306</v>
      </c>
      <c r="G30" s="23" t="s">
        <v>53</v>
      </c>
      <c r="H30" s="23">
        <v>2022</v>
      </c>
      <c r="I30" s="23" t="s">
        <v>299</v>
      </c>
      <c r="J30" s="24" t="s">
        <v>36</v>
      </c>
      <c r="K30" s="23" t="s">
        <v>67</v>
      </c>
      <c r="L30" s="25" t="s">
        <v>37</v>
      </c>
      <c r="M30" s="23" t="s">
        <v>307</v>
      </c>
      <c r="N30" s="23" t="str">
        <f t="shared" si="0"/>
        <v>OHLM03748034</v>
      </c>
      <c r="O30" s="26">
        <v>2500</v>
      </c>
      <c r="P30" s="23" t="s">
        <v>308</v>
      </c>
      <c r="Q30" s="27" t="s">
        <v>309</v>
      </c>
      <c r="R30" s="23" t="str">
        <f>VLOOKUP(E30,[1]GPS!$F$4:$K$47,6,0)</f>
        <v>50-36-24-13-58 ACTIVO</v>
      </c>
      <c r="S30" s="23" t="s">
        <v>42</v>
      </c>
      <c r="T30" s="28">
        <v>45904</v>
      </c>
      <c r="U30" s="29">
        <v>193000</v>
      </c>
      <c r="V30" s="24" t="s">
        <v>43</v>
      </c>
      <c r="W30" s="30" t="s">
        <v>44</v>
      </c>
      <c r="X30" s="31" t="s">
        <v>310</v>
      </c>
      <c r="Y30" s="32">
        <v>46271</v>
      </c>
      <c r="Z30" s="33">
        <v>14348.67</v>
      </c>
      <c r="AA30" s="34" t="s">
        <v>46</v>
      </c>
      <c r="AB30" s="35">
        <v>46855</v>
      </c>
      <c r="AC30" s="44" t="s">
        <v>47</v>
      </c>
      <c r="AD30" s="37" t="s">
        <v>48</v>
      </c>
      <c r="AE30" s="60"/>
      <c r="AF30" s="30"/>
    </row>
    <row r="31" spans="1:32" ht="82.5" customHeight="1">
      <c r="A31" s="18">
        <v>3</v>
      </c>
      <c r="B31" s="19">
        <v>30</v>
      </c>
      <c r="C31" s="95"/>
      <c r="D31" s="77" t="s">
        <v>311</v>
      </c>
      <c r="E31" s="22" t="s">
        <v>312</v>
      </c>
      <c r="F31" s="23" t="s">
        <v>313</v>
      </c>
      <c r="G31" s="23" t="s">
        <v>53</v>
      </c>
      <c r="H31" s="23">
        <v>2023</v>
      </c>
      <c r="I31" s="23" t="s">
        <v>35</v>
      </c>
      <c r="J31" s="24" t="s">
        <v>55</v>
      </c>
      <c r="K31" s="23" t="s">
        <v>37</v>
      </c>
      <c r="L31" s="25" t="s">
        <v>37</v>
      </c>
      <c r="M31" s="23" t="s">
        <v>314</v>
      </c>
      <c r="N31" s="23" t="str">
        <f t="shared" si="0"/>
        <v>OHLM03748033</v>
      </c>
      <c r="O31" s="26">
        <v>2500</v>
      </c>
      <c r="P31" s="23" t="s">
        <v>315</v>
      </c>
      <c r="Q31" s="31" t="s">
        <v>316</v>
      </c>
      <c r="R31" s="101" t="e">
        <f>VLOOKUP(E31,[1]GPS!$F$4:$K$47,2,0)</f>
        <v>#N/A</v>
      </c>
      <c r="S31" s="23" t="s">
        <v>42</v>
      </c>
      <c r="T31" s="28">
        <v>45908</v>
      </c>
      <c r="U31" s="29">
        <v>195000</v>
      </c>
      <c r="V31" s="24" t="s">
        <v>43</v>
      </c>
      <c r="W31" s="30" t="s">
        <v>44</v>
      </c>
      <c r="X31" s="31" t="s">
        <v>317</v>
      </c>
      <c r="Y31" s="32">
        <v>46275</v>
      </c>
      <c r="Z31" s="33">
        <v>15583.28</v>
      </c>
      <c r="AA31" s="34" t="s">
        <v>46</v>
      </c>
      <c r="AB31" s="43">
        <v>47016</v>
      </c>
      <c r="AC31" s="44" t="s">
        <v>47</v>
      </c>
      <c r="AD31" s="37">
        <f>2171.4+2171.4+2171.4</f>
        <v>6514.2000000000007</v>
      </c>
      <c r="AE31" s="60" t="s">
        <v>318</v>
      </c>
      <c r="AF31" s="30"/>
    </row>
    <row r="32" spans="1:32" ht="82.5" customHeight="1">
      <c r="A32" s="18">
        <v>3</v>
      </c>
      <c r="B32" s="19">
        <v>31</v>
      </c>
      <c r="C32" s="95"/>
      <c r="D32" s="21" t="s">
        <v>319</v>
      </c>
      <c r="E32" s="22" t="s">
        <v>320</v>
      </c>
      <c r="F32" s="23" t="s">
        <v>321</v>
      </c>
      <c r="G32" s="23" t="s">
        <v>53</v>
      </c>
      <c r="H32" s="23">
        <v>2025</v>
      </c>
      <c r="I32" s="23" t="s">
        <v>322</v>
      </c>
      <c r="J32" s="68" t="s">
        <v>55</v>
      </c>
      <c r="K32" s="23" t="s">
        <v>37</v>
      </c>
      <c r="L32" s="25" t="s">
        <v>37</v>
      </c>
      <c r="M32" s="23" t="s">
        <v>323</v>
      </c>
      <c r="N32" s="23" t="str">
        <f t="shared" si="0"/>
        <v>OHLM03828581</v>
      </c>
      <c r="O32" s="102">
        <v>2700</v>
      </c>
      <c r="P32" s="23" t="s">
        <v>324</v>
      </c>
      <c r="Q32" s="98" t="s">
        <v>325</v>
      </c>
      <c r="R32" s="23" t="s">
        <v>326</v>
      </c>
      <c r="S32" s="23" t="s">
        <v>327</v>
      </c>
      <c r="T32" s="28">
        <v>45951</v>
      </c>
      <c r="U32" s="57">
        <v>285900</v>
      </c>
      <c r="V32" s="65" t="s">
        <v>328</v>
      </c>
      <c r="W32" s="30" t="s">
        <v>44</v>
      </c>
      <c r="X32" s="78" t="s">
        <v>329</v>
      </c>
      <c r="Y32" s="32">
        <v>46316</v>
      </c>
      <c r="Z32" s="33">
        <v>0</v>
      </c>
      <c r="AA32" s="34" t="s">
        <v>46</v>
      </c>
      <c r="AB32" s="49">
        <v>47785</v>
      </c>
      <c r="AC32" s="44" t="s">
        <v>47</v>
      </c>
      <c r="AD32" s="37" t="s">
        <v>48</v>
      </c>
      <c r="AE32" s="103"/>
      <c r="AF32" s="30" t="s">
        <v>330</v>
      </c>
    </row>
    <row r="33" spans="1:33" ht="82.5" customHeight="1">
      <c r="A33" s="18">
        <v>3</v>
      </c>
      <c r="B33" s="19">
        <v>32</v>
      </c>
      <c r="C33" s="95"/>
      <c r="D33" s="21" t="s">
        <v>331</v>
      </c>
      <c r="E33" s="22" t="s">
        <v>332</v>
      </c>
      <c r="F33" s="23" t="s">
        <v>333</v>
      </c>
      <c r="G33" s="23" t="s">
        <v>53</v>
      </c>
      <c r="H33" s="23">
        <v>2025</v>
      </c>
      <c r="I33" s="23" t="s">
        <v>322</v>
      </c>
      <c r="J33" s="68" t="s">
        <v>55</v>
      </c>
      <c r="K33" s="23" t="s">
        <v>37</v>
      </c>
      <c r="L33" s="25" t="s">
        <v>37</v>
      </c>
      <c r="M33" s="23" t="s">
        <v>334</v>
      </c>
      <c r="N33" s="23" t="str">
        <f t="shared" si="0"/>
        <v>OHLM03828582</v>
      </c>
      <c r="O33" s="102">
        <v>2700</v>
      </c>
      <c r="P33" s="23" t="s">
        <v>335</v>
      </c>
      <c r="Q33" s="27" t="s">
        <v>336</v>
      </c>
      <c r="R33" s="23" t="str">
        <f>VLOOKUP(E33,[1]GPS!$F$4:$K$47,6,0)</f>
        <v>55-73-49-19-47 ACTIVO</v>
      </c>
      <c r="S33" s="23" t="s">
        <v>327</v>
      </c>
      <c r="T33" s="28">
        <v>45951</v>
      </c>
      <c r="U33" s="57">
        <v>285900</v>
      </c>
      <c r="V33" s="24" t="s">
        <v>328</v>
      </c>
      <c r="W33" s="30" t="s">
        <v>44</v>
      </c>
      <c r="X33" s="31" t="s">
        <v>337</v>
      </c>
      <c r="Y33" s="32">
        <v>46316</v>
      </c>
      <c r="Z33" s="33">
        <v>0</v>
      </c>
      <c r="AA33" s="34" t="s">
        <v>46</v>
      </c>
      <c r="AB33" s="43">
        <v>47785</v>
      </c>
      <c r="AC33" s="44" t="s">
        <v>47</v>
      </c>
      <c r="AD33" s="37" t="s">
        <v>48</v>
      </c>
      <c r="AE33" s="103"/>
      <c r="AF33" s="30" t="s">
        <v>330</v>
      </c>
    </row>
    <row r="34" spans="1:33" ht="82.5" customHeight="1">
      <c r="A34" s="18">
        <v>3</v>
      </c>
      <c r="B34" s="19">
        <v>33</v>
      </c>
      <c r="C34" s="95"/>
      <c r="D34" s="21" t="s">
        <v>338</v>
      </c>
      <c r="E34" s="22" t="s">
        <v>339</v>
      </c>
      <c r="F34" s="23" t="s">
        <v>340</v>
      </c>
      <c r="G34" s="23" t="s">
        <v>53</v>
      </c>
      <c r="H34" s="23">
        <v>2025</v>
      </c>
      <c r="I34" s="23" t="s">
        <v>322</v>
      </c>
      <c r="J34" s="68" t="s">
        <v>55</v>
      </c>
      <c r="K34" s="23" t="s">
        <v>37</v>
      </c>
      <c r="L34" s="25" t="s">
        <v>37</v>
      </c>
      <c r="M34" s="23" t="s">
        <v>341</v>
      </c>
      <c r="N34" s="23" t="str">
        <f t="shared" si="0"/>
        <v>OHLM03828580</v>
      </c>
      <c r="O34" s="102">
        <v>2700</v>
      </c>
      <c r="P34" s="23" t="s">
        <v>342</v>
      </c>
      <c r="Q34" s="27" t="s">
        <v>343</v>
      </c>
      <c r="R34" s="23" t="str">
        <f>VLOOKUP(E34,[1]GPS!$F$4:$K$47,6,0)</f>
        <v>50-36-71-88-43 ACTIVO</v>
      </c>
      <c r="S34" s="23" t="s">
        <v>327</v>
      </c>
      <c r="T34" s="28">
        <v>45951</v>
      </c>
      <c r="U34" s="57">
        <v>285900</v>
      </c>
      <c r="V34" s="24" t="s">
        <v>328</v>
      </c>
      <c r="W34" s="30" t="s">
        <v>44</v>
      </c>
      <c r="X34" s="31" t="s">
        <v>344</v>
      </c>
      <c r="Y34" s="32">
        <v>46316</v>
      </c>
      <c r="Z34" s="33">
        <v>0</v>
      </c>
      <c r="AA34" s="34" t="s">
        <v>46</v>
      </c>
      <c r="AB34" s="43">
        <v>47785</v>
      </c>
      <c r="AC34" s="44" t="s">
        <v>47</v>
      </c>
      <c r="AD34" s="37" t="s">
        <v>48</v>
      </c>
      <c r="AE34" s="104"/>
      <c r="AF34" s="30" t="s">
        <v>330</v>
      </c>
    </row>
    <row r="35" spans="1:33" ht="82.5" customHeight="1">
      <c r="A35" s="18">
        <v>3</v>
      </c>
      <c r="B35" s="19">
        <v>34</v>
      </c>
      <c r="C35" s="95"/>
      <c r="D35" s="21" t="s">
        <v>345</v>
      </c>
      <c r="E35" s="22" t="s">
        <v>346</v>
      </c>
      <c r="F35" s="23" t="s">
        <v>347</v>
      </c>
      <c r="G35" s="23" t="s">
        <v>53</v>
      </c>
      <c r="H35" s="23">
        <v>2025</v>
      </c>
      <c r="I35" s="23" t="s">
        <v>322</v>
      </c>
      <c r="J35" s="68" t="s">
        <v>55</v>
      </c>
      <c r="K35" s="23" t="s">
        <v>37</v>
      </c>
      <c r="L35" s="25" t="s">
        <v>37</v>
      </c>
      <c r="M35" s="23" t="s">
        <v>348</v>
      </c>
      <c r="N35" s="23" t="str">
        <f t="shared" si="0"/>
        <v>OHLM03862676</v>
      </c>
      <c r="O35" s="102">
        <v>2700</v>
      </c>
      <c r="P35" s="23" t="s">
        <v>349</v>
      </c>
      <c r="Q35" s="27" t="s">
        <v>350</v>
      </c>
      <c r="R35" s="23" t="str">
        <f>VLOOKUP(E35,[1]GPS!$F$4:$K$47,6,0)</f>
        <v>55-73-49-72-84 ACTIVO</v>
      </c>
      <c r="S35" s="23" t="s">
        <v>327</v>
      </c>
      <c r="T35" s="28">
        <v>45957</v>
      </c>
      <c r="U35" s="57">
        <v>285900</v>
      </c>
      <c r="V35" s="24" t="s">
        <v>328</v>
      </c>
      <c r="W35" s="30" t="s">
        <v>44</v>
      </c>
      <c r="X35" s="31" t="s">
        <v>351</v>
      </c>
      <c r="Y35" s="32">
        <v>46322</v>
      </c>
      <c r="Z35" s="33">
        <v>0</v>
      </c>
      <c r="AA35" s="34" t="s">
        <v>46</v>
      </c>
      <c r="AB35" s="43">
        <v>47805</v>
      </c>
      <c r="AC35" s="44" t="s">
        <v>47</v>
      </c>
      <c r="AD35" s="37" t="s">
        <v>48</v>
      </c>
      <c r="AE35" s="104"/>
      <c r="AF35" s="30" t="s">
        <v>330</v>
      </c>
    </row>
    <row r="36" spans="1:33" ht="82.5" customHeight="1">
      <c r="A36" s="18">
        <v>3</v>
      </c>
      <c r="B36" s="19">
        <v>35</v>
      </c>
      <c r="C36" s="23"/>
      <c r="D36" s="21" t="s">
        <v>352</v>
      </c>
      <c r="E36" s="22" t="s">
        <v>353</v>
      </c>
      <c r="F36" s="23" t="s">
        <v>354</v>
      </c>
      <c r="G36" s="23" t="s">
        <v>53</v>
      </c>
      <c r="H36" s="23">
        <v>2025</v>
      </c>
      <c r="I36" s="23" t="s">
        <v>322</v>
      </c>
      <c r="J36" s="68" t="s">
        <v>55</v>
      </c>
      <c r="K36" s="23" t="s">
        <v>37</v>
      </c>
      <c r="L36" s="25" t="s">
        <v>37</v>
      </c>
      <c r="M36" s="105" t="s">
        <v>355</v>
      </c>
      <c r="N36" s="23" t="str">
        <f t="shared" si="0"/>
        <v>OHLM03862673</v>
      </c>
      <c r="O36" s="102">
        <v>2000</v>
      </c>
      <c r="P36" s="23" t="s">
        <v>356</v>
      </c>
      <c r="Q36" s="97" t="s">
        <v>357</v>
      </c>
      <c r="R36" s="23" t="s">
        <v>358</v>
      </c>
      <c r="S36" s="23" t="s">
        <v>327</v>
      </c>
      <c r="T36" s="28">
        <v>45957</v>
      </c>
      <c r="U36" s="57">
        <v>285900</v>
      </c>
      <c r="V36" s="73" t="s">
        <v>328</v>
      </c>
      <c r="W36" s="30" t="s">
        <v>44</v>
      </c>
      <c r="X36" s="74" t="s">
        <v>359</v>
      </c>
      <c r="Y36" s="32">
        <v>46322</v>
      </c>
      <c r="Z36" s="33">
        <v>0</v>
      </c>
      <c r="AA36" s="34" t="s">
        <v>46</v>
      </c>
      <c r="AB36" s="43">
        <v>47805</v>
      </c>
      <c r="AC36" s="44" t="s">
        <v>47</v>
      </c>
      <c r="AD36" s="37" t="s">
        <v>48</v>
      </c>
      <c r="AE36" s="104"/>
      <c r="AF36" s="30" t="s">
        <v>330</v>
      </c>
    </row>
    <row r="37" spans="1:33" ht="82.5" customHeight="1">
      <c r="A37" s="18">
        <v>3</v>
      </c>
      <c r="B37" s="19">
        <v>36</v>
      </c>
      <c r="C37" s="41"/>
      <c r="D37" s="21" t="s">
        <v>360</v>
      </c>
      <c r="E37" s="22" t="s">
        <v>361</v>
      </c>
      <c r="F37" s="23" t="s">
        <v>362</v>
      </c>
      <c r="G37" s="23" t="s">
        <v>363</v>
      </c>
      <c r="H37" s="23">
        <v>2024</v>
      </c>
      <c r="I37" s="23" t="s">
        <v>87</v>
      </c>
      <c r="J37" s="68" t="s">
        <v>55</v>
      </c>
      <c r="K37" s="23" t="s">
        <v>37</v>
      </c>
      <c r="L37" s="25" t="s">
        <v>37</v>
      </c>
      <c r="M37" s="105" t="s">
        <v>364</v>
      </c>
      <c r="N37" s="23" t="str">
        <f t="shared" si="0"/>
        <v>OHLM03862674</v>
      </c>
      <c r="O37" s="48">
        <v>2500</v>
      </c>
      <c r="P37" s="23" t="s">
        <v>365</v>
      </c>
      <c r="Q37" s="97" t="s">
        <v>366</v>
      </c>
      <c r="R37" s="23" t="s">
        <v>326</v>
      </c>
      <c r="S37" s="23" t="s">
        <v>42</v>
      </c>
      <c r="T37" s="28">
        <v>45997</v>
      </c>
      <c r="U37" s="29">
        <v>215000</v>
      </c>
      <c r="V37" s="24" t="s">
        <v>43</v>
      </c>
      <c r="W37" s="30" t="s">
        <v>367</v>
      </c>
      <c r="X37" s="31" t="s">
        <v>368</v>
      </c>
      <c r="Y37" s="32">
        <v>46367</v>
      </c>
      <c r="Z37" s="106">
        <v>12649.38</v>
      </c>
      <c r="AA37" s="34" t="s">
        <v>46</v>
      </c>
      <c r="AB37" s="43">
        <v>47778</v>
      </c>
      <c r="AC37" s="44" t="s">
        <v>47</v>
      </c>
      <c r="AD37" s="37" t="s">
        <v>48</v>
      </c>
      <c r="AE37" s="107"/>
      <c r="AF37" s="108"/>
    </row>
    <row r="38" spans="1:33" ht="82.5" customHeight="1">
      <c r="A38" s="18">
        <v>3</v>
      </c>
      <c r="B38" s="19">
        <v>37</v>
      </c>
      <c r="C38" s="23"/>
      <c r="D38" s="21" t="s">
        <v>369</v>
      </c>
      <c r="E38" s="22" t="s">
        <v>370</v>
      </c>
      <c r="F38" s="23" t="s">
        <v>371</v>
      </c>
      <c r="G38" s="23" t="s">
        <v>34</v>
      </c>
      <c r="H38" s="23">
        <v>2020</v>
      </c>
      <c r="I38" s="23" t="s">
        <v>35</v>
      </c>
      <c r="J38" s="68" t="s">
        <v>36</v>
      </c>
      <c r="K38" s="23" t="s">
        <v>37</v>
      </c>
      <c r="L38" s="25" t="s">
        <v>37</v>
      </c>
      <c r="M38" s="105" t="s">
        <v>372</v>
      </c>
      <c r="N38" s="23" t="str">
        <f t="shared" si="0"/>
        <v>OHLM03862675</v>
      </c>
      <c r="O38" s="26">
        <v>2500</v>
      </c>
      <c r="P38" s="23" t="s">
        <v>373</v>
      </c>
      <c r="Q38" s="97" t="s">
        <v>374</v>
      </c>
      <c r="R38" s="23" t="s">
        <v>326</v>
      </c>
      <c r="S38" s="23" t="s">
        <v>42</v>
      </c>
      <c r="T38" s="28">
        <v>45998</v>
      </c>
      <c r="U38" s="29">
        <v>178600</v>
      </c>
      <c r="V38" s="24" t="s">
        <v>43</v>
      </c>
      <c r="W38" s="30" t="s">
        <v>367</v>
      </c>
      <c r="X38" s="31" t="s">
        <v>375</v>
      </c>
      <c r="Y38" s="32">
        <v>46374</v>
      </c>
      <c r="Z38" s="106">
        <v>12590.13</v>
      </c>
      <c r="AA38" s="34" t="s">
        <v>46</v>
      </c>
      <c r="AB38" s="43">
        <v>46224</v>
      </c>
      <c r="AC38" s="44" t="s">
        <v>47</v>
      </c>
      <c r="AD38" s="37" t="s">
        <v>48</v>
      </c>
      <c r="AE38" s="109"/>
      <c r="AF38" s="108"/>
    </row>
    <row r="39" spans="1:33" ht="82.5" customHeight="1">
      <c r="A39" s="18">
        <v>3</v>
      </c>
      <c r="B39" s="19">
        <v>38</v>
      </c>
      <c r="C39" s="23"/>
      <c r="D39" s="21" t="s">
        <v>376</v>
      </c>
      <c r="E39" s="22" t="s">
        <v>377</v>
      </c>
      <c r="F39" s="23" t="s">
        <v>378</v>
      </c>
      <c r="G39" s="23" t="s">
        <v>379</v>
      </c>
      <c r="H39" s="110">
        <v>2023</v>
      </c>
      <c r="I39" s="23" t="s">
        <v>35</v>
      </c>
      <c r="J39" s="68" t="s">
        <v>55</v>
      </c>
      <c r="K39" s="23" t="s">
        <v>37</v>
      </c>
      <c r="L39" s="25" t="s">
        <v>37</v>
      </c>
      <c r="M39" s="105" t="s">
        <v>380</v>
      </c>
      <c r="N39" s="23" t="str">
        <f t="shared" si="0"/>
        <v>OHLM03862677</v>
      </c>
      <c r="O39" s="26">
        <v>2500</v>
      </c>
      <c r="P39" s="23" t="s">
        <v>381</v>
      </c>
      <c r="Q39" s="97" t="s">
        <v>382</v>
      </c>
      <c r="R39" s="23" t="s">
        <v>326</v>
      </c>
      <c r="S39" s="23" t="s">
        <v>42</v>
      </c>
      <c r="T39" s="28">
        <v>46003</v>
      </c>
      <c r="U39" s="29">
        <v>210000</v>
      </c>
      <c r="V39" s="24" t="s">
        <v>43</v>
      </c>
      <c r="W39" s="30" t="s">
        <v>367</v>
      </c>
      <c r="X39" s="31" t="s">
        <v>383</v>
      </c>
      <c r="Y39" s="32">
        <v>46369</v>
      </c>
      <c r="Z39" s="106">
        <v>14341.08</v>
      </c>
      <c r="AA39" s="34" t="s">
        <v>46</v>
      </c>
      <c r="AB39" s="43">
        <v>47783</v>
      </c>
      <c r="AC39" s="44" t="s">
        <v>47</v>
      </c>
      <c r="AD39" s="37" t="s">
        <v>48</v>
      </c>
      <c r="AE39" s="109"/>
      <c r="AF39" s="108" t="s">
        <v>126</v>
      </c>
    </row>
    <row r="40" spans="1:33" s="40" customFormat="1" ht="82.5" customHeight="1">
      <c r="A40" s="18">
        <v>1</v>
      </c>
      <c r="B40" s="19">
        <v>39</v>
      </c>
      <c r="C40" s="111"/>
      <c r="D40" s="21" t="s">
        <v>384</v>
      </c>
      <c r="E40" s="22" t="s">
        <v>385</v>
      </c>
      <c r="F40" s="23" t="s">
        <v>386</v>
      </c>
      <c r="G40" s="23" t="s">
        <v>150</v>
      </c>
      <c r="H40" s="23">
        <v>2021</v>
      </c>
      <c r="I40" s="23" t="s">
        <v>87</v>
      </c>
      <c r="J40" s="68" t="s">
        <v>55</v>
      </c>
      <c r="K40" s="23" t="s">
        <v>37</v>
      </c>
      <c r="L40" s="25" t="s">
        <v>37</v>
      </c>
      <c r="M40" s="112" t="s">
        <v>387</v>
      </c>
      <c r="N40" s="23" t="str">
        <f t="shared" si="0"/>
        <v>OHLM03864563</v>
      </c>
      <c r="O40" s="26">
        <v>2500</v>
      </c>
      <c r="P40" s="23" t="s">
        <v>388</v>
      </c>
      <c r="Q40" s="97" t="s">
        <v>389</v>
      </c>
      <c r="R40" s="23" t="s">
        <v>326</v>
      </c>
      <c r="S40" s="23" t="s">
        <v>390</v>
      </c>
      <c r="T40" s="28">
        <v>46008</v>
      </c>
      <c r="U40" s="57">
        <v>128500</v>
      </c>
      <c r="V40" s="65" t="s">
        <v>43</v>
      </c>
      <c r="W40" s="30" t="s">
        <v>367</v>
      </c>
      <c r="X40" s="113" t="s">
        <v>391</v>
      </c>
      <c r="Y40" s="32">
        <v>46375</v>
      </c>
      <c r="Z40" s="106">
        <v>13104.93</v>
      </c>
      <c r="AA40" s="101"/>
      <c r="AB40" s="23"/>
      <c r="AC40" s="23"/>
      <c r="AD40" s="37" t="s">
        <v>48</v>
      </c>
      <c r="AE40" s="61" t="s">
        <v>392</v>
      </c>
      <c r="AF40" s="30"/>
      <c r="AG40" s="114">
        <f ca="1">SUM(Z40:Z49)</f>
        <v>0</v>
      </c>
    </row>
    <row r="41" spans="1:33" s="40" customFormat="1" ht="82.5" customHeight="1">
      <c r="A41" s="18">
        <v>1</v>
      </c>
      <c r="B41" s="19">
        <v>40</v>
      </c>
      <c r="C41" s="115"/>
      <c r="D41" s="21" t="s">
        <v>384</v>
      </c>
      <c r="E41" s="22" t="s">
        <v>393</v>
      </c>
      <c r="F41" s="23" t="s">
        <v>394</v>
      </c>
      <c r="G41" s="23" t="s">
        <v>96</v>
      </c>
      <c r="H41" s="23">
        <v>2020</v>
      </c>
      <c r="I41" s="23" t="s">
        <v>35</v>
      </c>
      <c r="J41" s="68" t="s">
        <v>55</v>
      </c>
      <c r="K41" s="23" t="s">
        <v>37</v>
      </c>
      <c r="L41" s="79" t="s">
        <v>67</v>
      </c>
      <c r="M41" s="112" t="s">
        <v>395</v>
      </c>
      <c r="N41" s="23" t="str">
        <f t="shared" si="0"/>
        <v>OHLM03864555</v>
      </c>
      <c r="O41" s="26">
        <v>2500</v>
      </c>
      <c r="P41" s="23" t="s">
        <v>396</v>
      </c>
      <c r="Q41" s="97" t="s">
        <v>389</v>
      </c>
      <c r="R41" s="23" t="s">
        <v>326</v>
      </c>
      <c r="S41" s="23" t="s">
        <v>390</v>
      </c>
      <c r="T41" s="28">
        <v>46008</v>
      </c>
      <c r="U41" s="57">
        <v>84000</v>
      </c>
      <c r="V41" s="24" t="s">
        <v>43</v>
      </c>
      <c r="W41" s="30" t="s">
        <v>367</v>
      </c>
      <c r="X41" s="116" t="s">
        <v>397</v>
      </c>
      <c r="Y41" s="32">
        <v>46375</v>
      </c>
      <c r="Z41" s="106">
        <v>10239.450000000001</v>
      </c>
      <c r="AA41" s="101"/>
      <c r="AB41" s="23"/>
      <c r="AC41" s="23"/>
      <c r="AD41" s="37" t="s">
        <v>48</v>
      </c>
      <c r="AE41" s="61" t="s">
        <v>398</v>
      </c>
      <c r="AF41" s="117" t="s">
        <v>399</v>
      </c>
    </row>
    <row r="42" spans="1:33" s="40" customFormat="1" ht="82.5" customHeight="1">
      <c r="A42" s="18">
        <v>2</v>
      </c>
      <c r="B42" s="19">
        <v>41</v>
      </c>
      <c r="C42" s="115"/>
      <c r="D42" s="21" t="s">
        <v>384</v>
      </c>
      <c r="E42" s="22" t="s">
        <v>400</v>
      </c>
      <c r="F42" s="23" t="s">
        <v>401</v>
      </c>
      <c r="G42" s="23" t="s">
        <v>34</v>
      </c>
      <c r="H42" s="23">
        <v>2020</v>
      </c>
      <c r="I42" s="23" t="s">
        <v>35</v>
      </c>
      <c r="J42" s="68" t="s">
        <v>55</v>
      </c>
      <c r="K42" s="23" t="s">
        <v>37</v>
      </c>
      <c r="L42" s="25" t="s">
        <v>37</v>
      </c>
      <c r="M42" s="118" t="s">
        <v>402</v>
      </c>
      <c r="N42" s="23" t="str">
        <f t="shared" si="0"/>
        <v>OHLM03864562</v>
      </c>
      <c r="O42" s="26">
        <v>2500</v>
      </c>
      <c r="P42" s="23" t="s">
        <v>403</v>
      </c>
      <c r="Q42" s="97" t="s">
        <v>389</v>
      </c>
      <c r="R42" s="23" t="s">
        <v>326</v>
      </c>
      <c r="S42" s="23" t="s">
        <v>60</v>
      </c>
      <c r="T42" s="28">
        <v>46008</v>
      </c>
      <c r="U42" s="57">
        <v>75000</v>
      </c>
      <c r="V42" s="24" t="s">
        <v>43</v>
      </c>
      <c r="W42" s="30" t="s">
        <v>367</v>
      </c>
      <c r="X42" s="119" t="s">
        <v>404</v>
      </c>
      <c r="Y42" s="32">
        <v>46375</v>
      </c>
      <c r="Z42" s="106">
        <v>9981.27</v>
      </c>
      <c r="AA42" s="101" t="s">
        <v>405</v>
      </c>
      <c r="AB42" s="23"/>
      <c r="AC42" s="23"/>
      <c r="AD42" s="37" t="s">
        <v>48</v>
      </c>
      <c r="AE42" s="61" t="s">
        <v>406</v>
      </c>
      <c r="AF42" s="117" t="s">
        <v>399</v>
      </c>
    </row>
    <row r="43" spans="1:33" s="40" customFormat="1" ht="82.5" customHeight="1">
      <c r="A43" s="18">
        <v>3</v>
      </c>
      <c r="B43" s="19">
        <v>42</v>
      </c>
      <c r="C43" s="115"/>
      <c r="D43" s="21" t="s">
        <v>407</v>
      </c>
      <c r="E43" s="22" t="s">
        <v>408</v>
      </c>
      <c r="F43" s="23" t="s">
        <v>409</v>
      </c>
      <c r="G43" s="23" t="s">
        <v>150</v>
      </c>
      <c r="H43" s="23">
        <v>2022</v>
      </c>
      <c r="I43" s="23" t="s">
        <v>35</v>
      </c>
      <c r="J43" s="68" t="s">
        <v>55</v>
      </c>
      <c r="K43" s="23" t="s">
        <v>37</v>
      </c>
      <c r="L43" s="25" t="s">
        <v>37</v>
      </c>
      <c r="M43" s="118" t="s">
        <v>410</v>
      </c>
      <c r="N43" s="23" t="str">
        <f t="shared" si="0"/>
        <v>OHLM03864561</v>
      </c>
      <c r="O43" s="26">
        <v>2500</v>
      </c>
      <c r="P43" s="23" t="s">
        <v>411</v>
      </c>
      <c r="Q43" s="97" t="s">
        <v>389</v>
      </c>
      <c r="R43" s="23" t="s">
        <v>326</v>
      </c>
      <c r="S43" s="23" t="s">
        <v>60</v>
      </c>
      <c r="T43" s="28">
        <v>46008</v>
      </c>
      <c r="U43" s="57">
        <v>111000</v>
      </c>
      <c r="V43" s="24" t="s">
        <v>43</v>
      </c>
      <c r="W43" s="30" t="s">
        <v>367</v>
      </c>
      <c r="X43" s="119" t="s">
        <v>412</v>
      </c>
      <c r="Y43" s="32">
        <v>46375</v>
      </c>
      <c r="Z43" s="106">
        <v>13838.81</v>
      </c>
      <c r="AA43" s="101"/>
      <c r="AB43" s="23"/>
      <c r="AC43" s="23"/>
      <c r="AD43" s="37" t="s">
        <v>48</v>
      </c>
      <c r="AE43" s="60" t="s">
        <v>413</v>
      </c>
      <c r="AF43" s="117" t="s">
        <v>399</v>
      </c>
    </row>
    <row r="44" spans="1:33" ht="82.5" customHeight="1">
      <c r="A44" s="18">
        <v>3</v>
      </c>
      <c r="B44" s="19">
        <v>43</v>
      </c>
      <c r="C44" s="120"/>
      <c r="D44" s="21" t="s">
        <v>414</v>
      </c>
      <c r="E44" s="22" t="s">
        <v>415</v>
      </c>
      <c r="F44" s="23" t="s">
        <v>416</v>
      </c>
      <c r="G44" s="23" t="s">
        <v>53</v>
      </c>
      <c r="H44" s="23">
        <v>2026</v>
      </c>
      <c r="I44" s="23" t="s">
        <v>417</v>
      </c>
      <c r="J44" s="68" t="s">
        <v>55</v>
      </c>
      <c r="K44" s="23" t="s">
        <v>37</v>
      </c>
      <c r="L44" s="25" t="s">
        <v>37</v>
      </c>
      <c r="M44" s="105" t="s">
        <v>418</v>
      </c>
      <c r="N44" s="23" t="str">
        <f t="shared" si="0"/>
        <v>OHLM03864560</v>
      </c>
      <c r="O44" s="26">
        <v>2700</v>
      </c>
      <c r="P44" s="23" t="s">
        <v>419</v>
      </c>
      <c r="Q44" s="97" t="s">
        <v>420</v>
      </c>
      <c r="R44" s="23" t="s">
        <v>326</v>
      </c>
      <c r="S44" s="23" t="s">
        <v>327</v>
      </c>
      <c r="T44" s="28">
        <v>46008</v>
      </c>
      <c r="U44" s="57">
        <v>243000</v>
      </c>
      <c r="V44" s="24" t="s">
        <v>43</v>
      </c>
      <c r="W44" s="30" t="s">
        <v>367</v>
      </c>
      <c r="X44" s="119" t="s">
        <v>421</v>
      </c>
      <c r="Y44" s="32">
        <v>46375</v>
      </c>
      <c r="Z44" s="106">
        <v>14712.34</v>
      </c>
      <c r="AA44" s="121" t="s">
        <v>422</v>
      </c>
      <c r="AB44" s="23"/>
      <c r="AC44" s="23"/>
      <c r="AD44" s="37" t="s">
        <v>48</v>
      </c>
      <c r="AE44" s="61" t="s">
        <v>413</v>
      </c>
      <c r="AF44" s="117" t="s">
        <v>399</v>
      </c>
    </row>
    <row r="45" spans="1:33" ht="82.5" customHeight="1">
      <c r="A45" s="18">
        <v>3</v>
      </c>
      <c r="B45" s="19">
        <v>44</v>
      </c>
      <c r="C45" s="45"/>
      <c r="D45" s="21" t="s">
        <v>423</v>
      </c>
      <c r="E45" s="22" t="s">
        <v>424</v>
      </c>
      <c r="F45" s="23" t="s">
        <v>425</v>
      </c>
      <c r="G45" s="23" t="s">
        <v>53</v>
      </c>
      <c r="H45" s="23">
        <v>2026</v>
      </c>
      <c r="I45" s="23" t="s">
        <v>417</v>
      </c>
      <c r="J45" s="68" t="s">
        <v>55</v>
      </c>
      <c r="K45" s="23" t="s">
        <v>37</v>
      </c>
      <c r="L45" s="25" t="s">
        <v>37</v>
      </c>
      <c r="M45" s="105" t="s">
        <v>426</v>
      </c>
      <c r="N45" s="23" t="str">
        <f t="shared" si="0"/>
        <v>OHLM03864559</v>
      </c>
      <c r="O45" s="26">
        <v>2700</v>
      </c>
      <c r="P45" s="23" t="s">
        <v>427</v>
      </c>
      <c r="Q45" s="97" t="s">
        <v>428</v>
      </c>
      <c r="R45" s="23" t="s">
        <v>326</v>
      </c>
      <c r="S45" s="23" t="s">
        <v>327</v>
      </c>
      <c r="T45" s="28">
        <v>46008</v>
      </c>
      <c r="U45" s="57">
        <v>243000</v>
      </c>
      <c r="V45" s="24" t="s">
        <v>43</v>
      </c>
      <c r="W45" s="30" t="s">
        <v>367</v>
      </c>
      <c r="X45" s="119" t="s">
        <v>429</v>
      </c>
      <c r="Y45" s="32">
        <v>46375</v>
      </c>
      <c r="Z45" s="106">
        <v>14712.34</v>
      </c>
      <c r="AA45" s="121" t="s">
        <v>422</v>
      </c>
      <c r="AB45" s="23"/>
      <c r="AC45" s="23"/>
      <c r="AD45" s="37" t="s">
        <v>48</v>
      </c>
      <c r="AE45" s="60" t="s">
        <v>413</v>
      </c>
      <c r="AF45" s="117" t="s">
        <v>399</v>
      </c>
    </row>
    <row r="46" spans="1:33" s="123" customFormat="1" ht="82.5" customHeight="1">
      <c r="A46" s="18">
        <v>3</v>
      </c>
      <c r="B46" s="19">
        <v>45</v>
      </c>
      <c r="C46" s="23"/>
      <c r="D46" s="101" t="s">
        <v>430</v>
      </c>
      <c r="E46" s="22" t="s">
        <v>431</v>
      </c>
      <c r="F46" s="23" t="s">
        <v>432</v>
      </c>
      <c r="G46" s="23" t="s">
        <v>53</v>
      </c>
      <c r="H46" s="23">
        <v>2026</v>
      </c>
      <c r="I46" s="23" t="s">
        <v>417</v>
      </c>
      <c r="J46" s="68" t="s">
        <v>55</v>
      </c>
      <c r="K46" s="23" t="s">
        <v>37</v>
      </c>
      <c r="L46" s="25" t="s">
        <v>37</v>
      </c>
      <c r="M46" s="23" t="s">
        <v>433</v>
      </c>
      <c r="N46" s="23" t="str">
        <f t="shared" si="0"/>
        <v>OHLM03864558</v>
      </c>
      <c r="O46" s="26">
        <v>2700</v>
      </c>
      <c r="P46" s="23" t="s">
        <v>434</v>
      </c>
      <c r="Q46" s="97" t="s">
        <v>435</v>
      </c>
      <c r="R46" s="23" t="s">
        <v>326</v>
      </c>
      <c r="S46" s="23" t="s">
        <v>327</v>
      </c>
      <c r="T46" s="28">
        <v>46008</v>
      </c>
      <c r="U46" s="57">
        <v>243000</v>
      </c>
      <c r="V46" s="24" t="s">
        <v>43</v>
      </c>
      <c r="W46" s="30" t="s">
        <v>367</v>
      </c>
      <c r="X46" s="119" t="s">
        <v>436</v>
      </c>
      <c r="Y46" s="122">
        <v>46375</v>
      </c>
      <c r="Z46" s="106">
        <v>14712.34</v>
      </c>
      <c r="AA46" s="121" t="s">
        <v>422</v>
      </c>
      <c r="AB46" s="23"/>
      <c r="AC46" s="23"/>
      <c r="AD46" s="37" t="s">
        <v>48</v>
      </c>
      <c r="AE46" s="52" t="s">
        <v>413</v>
      </c>
      <c r="AF46" s="39" t="s">
        <v>126</v>
      </c>
    </row>
    <row r="47" spans="1:33" s="123" customFormat="1" ht="82.5" customHeight="1">
      <c r="A47" s="18">
        <v>3</v>
      </c>
      <c r="B47" s="19">
        <v>46</v>
      </c>
      <c r="C47" s="124"/>
      <c r="D47" s="101" t="s">
        <v>437</v>
      </c>
      <c r="E47" s="22" t="s">
        <v>438</v>
      </c>
      <c r="F47" s="23" t="s">
        <v>439</v>
      </c>
      <c r="G47" s="23" t="s">
        <v>440</v>
      </c>
      <c r="H47" s="23">
        <v>2026</v>
      </c>
      <c r="I47" s="23" t="s">
        <v>441</v>
      </c>
      <c r="J47" s="68" t="s">
        <v>36</v>
      </c>
      <c r="K47" s="23" t="s">
        <v>67</v>
      </c>
      <c r="L47" s="25" t="s">
        <v>37</v>
      </c>
      <c r="M47" s="105" t="s">
        <v>442</v>
      </c>
      <c r="N47" s="23" t="str">
        <f t="shared" si="0"/>
        <v>OHLM03862819</v>
      </c>
      <c r="O47" s="26">
        <v>2700</v>
      </c>
      <c r="P47" s="23" t="s">
        <v>443</v>
      </c>
      <c r="Q47" s="97" t="s">
        <v>444</v>
      </c>
      <c r="R47" s="23" t="s">
        <v>326</v>
      </c>
      <c r="S47" s="23" t="s">
        <v>327</v>
      </c>
      <c r="T47" s="28">
        <v>46008</v>
      </c>
      <c r="U47" s="57">
        <v>415800</v>
      </c>
      <c r="V47" s="24" t="s">
        <v>445</v>
      </c>
      <c r="W47" s="30" t="s">
        <v>446</v>
      </c>
      <c r="X47" s="119" t="s">
        <v>447</v>
      </c>
      <c r="Y47" s="122">
        <v>46174</v>
      </c>
      <c r="Z47" s="106">
        <f ca="1">-Z47</f>
        <v>0</v>
      </c>
      <c r="AA47" s="101"/>
      <c r="AB47" s="23"/>
      <c r="AC47" s="23"/>
      <c r="AD47" s="37" t="s">
        <v>48</v>
      </c>
      <c r="AE47" s="104"/>
      <c r="AF47" s="39" t="s">
        <v>448</v>
      </c>
    </row>
    <row r="48" spans="1:33" s="123" customFormat="1" ht="82.5" customHeight="1">
      <c r="A48" s="18">
        <v>3</v>
      </c>
      <c r="B48" s="19">
        <v>47</v>
      </c>
      <c r="C48" s="124"/>
      <c r="D48" s="125" t="s">
        <v>449</v>
      </c>
      <c r="E48" s="126" t="s">
        <v>450</v>
      </c>
      <c r="F48" s="23" t="s">
        <v>451</v>
      </c>
      <c r="G48" s="23" t="s">
        <v>53</v>
      </c>
      <c r="H48" s="23">
        <v>2026</v>
      </c>
      <c r="I48" s="23" t="s">
        <v>66</v>
      </c>
      <c r="J48" s="68" t="s">
        <v>55</v>
      </c>
      <c r="K48" s="23" t="s">
        <v>37</v>
      </c>
      <c r="L48" s="25" t="s">
        <v>37</v>
      </c>
      <c r="M48" s="127" t="s">
        <v>452</v>
      </c>
      <c r="N48" s="23" t="str">
        <f t="shared" si="0"/>
        <v>OHLM03864557</v>
      </c>
      <c r="O48" s="26">
        <v>2700</v>
      </c>
      <c r="P48" s="23" t="s">
        <v>453</v>
      </c>
      <c r="Q48" s="97" t="s">
        <v>454</v>
      </c>
      <c r="R48" s="23" t="s">
        <v>326</v>
      </c>
      <c r="S48" s="23" t="s">
        <v>327</v>
      </c>
      <c r="T48" s="28">
        <v>46014</v>
      </c>
      <c r="U48" s="57">
        <v>250200</v>
      </c>
      <c r="V48" s="24" t="s">
        <v>43</v>
      </c>
      <c r="W48" s="30" t="s">
        <v>367</v>
      </c>
      <c r="X48" s="119" t="s">
        <v>455</v>
      </c>
      <c r="Y48" s="122">
        <v>46384</v>
      </c>
      <c r="Z48" s="106">
        <v>14712.34</v>
      </c>
      <c r="AA48" s="101"/>
      <c r="AB48" s="23"/>
      <c r="AC48" s="23"/>
      <c r="AD48" s="37"/>
      <c r="AE48" s="61" t="s">
        <v>413</v>
      </c>
      <c r="AF48" s="117" t="s">
        <v>456</v>
      </c>
    </row>
    <row r="49" spans="1:32" s="123" customFormat="1" ht="82.5" customHeight="1">
      <c r="A49" s="18">
        <v>3</v>
      </c>
      <c r="B49" s="19">
        <v>48</v>
      </c>
      <c r="C49" s="128"/>
      <c r="D49" s="129" t="s">
        <v>457</v>
      </c>
      <c r="E49" s="22" t="s">
        <v>458</v>
      </c>
      <c r="F49" s="101" t="s">
        <v>459</v>
      </c>
      <c r="G49" s="23" t="s">
        <v>53</v>
      </c>
      <c r="H49" s="23">
        <v>2026</v>
      </c>
      <c r="I49" s="23" t="s">
        <v>66</v>
      </c>
      <c r="J49" s="68" t="s">
        <v>55</v>
      </c>
      <c r="K49" s="23" t="s">
        <v>37</v>
      </c>
      <c r="L49" s="25" t="s">
        <v>37</v>
      </c>
      <c r="M49" s="105" t="s">
        <v>460</v>
      </c>
      <c r="N49" s="23" t="str">
        <f t="shared" si="0"/>
        <v>OHLM03864556</v>
      </c>
      <c r="O49" s="26">
        <v>2700</v>
      </c>
      <c r="P49" s="23" t="s">
        <v>461</v>
      </c>
      <c r="Q49" s="97" t="s">
        <v>462</v>
      </c>
      <c r="R49" s="23" t="s">
        <v>326</v>
      </c>
      <c r="S49" s="23" t="s">
        <v>327</v>
      </c>
      <c r="T49" s="28">
        <v>46014</v>
      </c>
      <c r="U49" s="57">
        <v>250200</v>
      </c>
      <c r="V49" s="24" t="s">
        <v>43</v>
      </c>
      <c r="W49" s="30" t="s">
        <v>367</v>
      </c>
      <c r="X49" s="119" t="s">
        <v>463</v>
      </c>
      <c r="Y49" s="122">
        <v>46384</v>
      </c>
      <c r="Z49" s="106">
        <v>14712.34</v>
      </c>
      <c r="AA49" s="101"/>
      <c r="AB49" s="23"/>
      <c r="AC49" s="23"/>
      <c r="AD49" s="37"/>
      <c r="AE49" s="61" t="s">
        <v>413</v>
      </c>
      <c r="AF49" s="117" t="s">
        <v>456</v>
      </c>
    </row>
    <row r="50" spans="1:32" ht="15.75">
      <c r="N50" s="23" t="str">
        <f t="shared" si="0"/>
        <v/>
      </c>
      <c r="Z50" s="131" t="s">
        <v>464</v>
      </c>
    </row>
  </sheetData>
  <autoFilter ref="A1:AH50" xr:uid="{3B18C511-C37F-4235-9809-7BEC5405724E}"/>
  <conditionalFormatting sqref="A2:A46">
    <cfRule type="iconSet" priority="8">
      <iconSet iconSet="3Symbols" showValue="0">
        <cfvo type="percent" val="0"/>
        <cfvo type="num" val="2"/>
        <cfvo type="num" val="3"/>
      </iconSet>
    </cfRule>
  </conditionalFormatting>
  <conditionalFormatting sqref="A47">
    <cfRule type="iconSet" priority="5">
      <iconSet iconSet="3Symbols" showValue="0">
        <cfvo type="percent" val="0"/>
        <cfvo type="num" val="2"/>
        <cfvo type="num" val="3"/>
      </iconSet>
    </cfRule>
  </conditionalFormatting>
  <conditionalFormatting sqref="A48:A49">
    <cfRule type="iconSet" priority="2">
      <iconSet iconSet="3Symbols" showValue="0">
        <cfvo type="percent" val="0"/>
        <cfvo type="num" val="2"/>
        <cfvo type="num" val="3"/>
      </iconSet>
    </cfRule>
  </conditionalFormatting>
  <conditionalFormatting sqref="D2 D4:D49">
    <cfRule type="containsText" dxfId="5" priority="7" operator="containsText" text="SIN ASIGNAR">
      <formula>NOT(ISERROR(SEARCH(("SIN ASIGNAR"),(D2))))</formula>
    </cfRule>
  </conditionalFormatting>
  <conditionalFormatting sqref="Q1:Q45">
    <cfRule type="duplicateValues" dxfId="4" priority="9"/>
  </conditionalFormatting>
  <conditionalFormatting sqref="Q46:Q47">
    <cfRule type="duplicateValues" dxfId="3" priority="6"/>
  </conditionalFormatting>
  <conditionalFormatting sqref="Q48">
    <cfRule type="duplicateValues" dxfId="2" priority="1"/>
  </conditionalFormatting>
  <conditionalFormatting sqref="Q49">
    <cfRule type="duplicateValues" dxfId="1" priority="3"/>
  </conditionalFormatting>
  <conditionalFormatting sqref="X47">
    <cfRule type="duplicateValues" dxfId="0" priority="4"/>
  </conditionalFormatting>
  <pageMargins left="0.7" right="0.7" top="0.75" bottom="0.75" header="0.3" footer="0.3"/>
  <pageSetup fitToWidth="0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Yuliana Emos</dc:creator>
  <cp:keywords/>
  <dc:description/>
  <cp:lastModifiedBy>Emmanuel Lara Hernández</cp:lastModifiedBy>
  <cp:revision/>
  <dcterms:created xsi:type="dcterms:W3CDTF">2026-01-13T21:44:01Z</dcterms:created>
  <dcterms:modified xsi:type="dcterms:W3CDTF">2026-01-13T22:16:37Z</dcterms:modified>
  <cp:category/>
  <cp:contentStatus/>
</cp:coreProperties>
</file>